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/>
  <xr:revisionPtr revIDLastSave="0" documentId="13_ncr:1_{4C96328C-2DB1-41AF-B511-00A1C639AF27}" xr6:coauthVersionLast="43" xr6:coauthVersionMax="43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Structural Information" sheetId="1" r:id="rId1"/>
    <sheet name="Frame Capacities" sheetId="5" r:id="rId2"/>
    <sheet name="Infill Capacities" sheetId="6" r:id="rId3"/>
    <sheet name="System Capacities" sheetId="7" r:id="rId4"/>
    <sheet name="Yield Mechanism" sheetId="3" r:id="rId5"/>
    <sheet name="Post-yield Mechanism" sheetId="4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13" i="5" l="1"/>
  <c r="BO12" i="5"/>
  <c r="BO11" i="5"/>
  <c r="CO13" i="6"/>
  <c r="CO12" i="6"/>
  <c r="CO11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D5" i="6"/>
  <c r="AE5" i="6"/>
  <c r="AF5" i="6"/>
  <c r="AG5" i="6"/>
  <c r="AD6" i="6"/>
  <c r="AE6" i="6"/>
  <c r="AF6" i="6"/>
  <c r="AG6" i="6"/>
  <c r="AD7" i="6"/>
  <c r="AE7" i="6"/>
  <c r="AF7" i="6"/>
  <c r="AG7" i="6"/>
  <c r="AD8" i="6"/>
  <c r="AE8" i="6"/>
  <c r="AF8" i="6"/>
  <c r="AG8" i="6"/>
  <c r="AD9" i="6"/>
  <c r="AE9" i="6"/>
  <c r="AF9" i="6"/>
  <c r="AG9" i="6"/>
  <c r="AD10" i="6"/>
  <c r="AE10" i="6"/>
  <c r="AF10" i="6"/>
  <c r="AG10" i="6"/>
  <c r="AD11" i="6"/>
  <c r="AE11" i="6"/>
  <c r="AF11" i="6"/>
  <c r="AG11" i="6"/>
  <c r="AD12" i="6"/>
  <c r="AE12" i="6"/>
  <c r="AF12" i="6"/>
  <c r="AG12" i="6"/>
  <c r="AD13" i="6"/>
  <c r="AE13" i="6"/>
  <c r="AF13" i="6"/>
  <c r="AG13" i="6"/>
  <c r="AD14" i="6"/>
  <c r="AE14" i="6"/>
  <c r="AF14" i="6"/>
  <c r="AG14" i="6"/>
  <c r="AD15" i="6"/>
  <c r="AE15" i="6"/>
  <c r="AF15" i="6"/>
  <c r="AG15" i="6"/>
  <c r="AD16" i="6"/>
  <c r="AE16" i="6"/>
  <c r="AF16" i="6"/>
  <c r="AG16" i="6"/>
  <c r="AD17" i="6"/>
  <c r="AE17" i="6"/>
  <c r="AF17" i="6"/>
  <c r="AG17" i="6"/>
  <c r="AD18" i="6"/>
  <c r="AE18" i="6"/>
  <c r="AF18" i="6"/>
  <c r="AG18" i="6"/>
  <c r="X5" i="6"/>
  <c r="Y5" i="6"/>
  <c r="X6" i="6"/>
  <c r="Y6" i="6" s="1"/>
  <c r="X7" i="6"/>
  <c r="Y7" i="6"/>
  <c r="X8" i="6"/>
  <c r="Y8" i="6" s="1"/>
  <c r="X9" i="6"/>
  <c r="Y9" i="6"/>
  <c r="X10" i="6"/>
  <c r="Y10" i="6" s="1"/>
  <c r="X11" i="6"/>
  <c r="Y11" i="6"/>
  <c r="X12" i="6"/>
  <c r="Y12" i="6" s="1"/>
  <c r="X13" i="6"/>
  <c r="Y13" i="6"/>
  <c r="X14" i="6"/>
  <c r="Y14" i="6" s="1"/>
  <c r="X15" i="6"/>
  <c r="Y15" i="6"/>
  <c r="X16" i="6"/>
  <c r="Y16" i="6" s="1"/>
  <c r="X17" i="6"/>
  <c r="Y17" i="6"/>
  <c r="X18" i="6"/>
  <c r="Y18" i="6" s="1"/>
  <c r="AI4" i="6"/>
  <c r="AG4" i="6"/>
  <c r="AF4" i="6"/>
  <c r="AE4" i="6"/>
  <c r="AD4" i="6"/>
  <c r="Y4" i="6"/>
  <c r="X4" i="6"/>
  <c r="P231" i="4" l="1"/>
  <c r="Q231" i="4"/>
  <c r="R231" i="4"/>
  <c r="P233" i="4"/>
  <c r="Q233" i="4"/>
  <c r="R233" i="4"/>
  <c r="P234" i="4"/>
  <c r="Q234" i="4"/>
  <c r="R234" i="4"/>
  <c r="P235" i="4"/>
  <c r="Q235" i="4"/>
  <c r="R235" i="4"/>
  <c r="K231" i="4"/>
  <c r="L231" i="4"/>
  <c r="M231" i="4"/>
  <c r="K233" i="4"/>
  <c r="L233" i="4"/>
  <c r="M233" i="4"/>
  <c r="K234" i="4"/>
  <c r="L234" i="4"/>
  <c r="M234" i="4"/>
  <c r="K235" i="4"/>
  <c r="L235" i="4"/>
  <c r="M235" i="4"/>
  <c r="J224" i="4"/>
  <c r="K224" i="4"/>
  <c r="L224" i="4"/>
  <c r="M224" i="4"/>
  <c r="N224" i="4"/>
  <c r="O224" i="4"/>
  <c r="J226" i="4"/>
  <c r="K226" i="4"/>
  <c r="L226" i="4"/>
  <c r="M226" i="4"/>
  <c r="N226" i="4"/>
  <c r="O226" i="4"/>
  <c r="J227" i="4"/>
  <c r="K227" i="4"/>
  <c r="L227" i="4"/>
  <c r="M227" i="4"/>
  <c r="N227" i="4"/>
  <c r="O227" i="4"/>
  <c r="J228" i="4"/>
  <c r="K228" i="4"/>
  <c r="L228" i="4"/>
  <c r="M228" i="4"/>
  <c r="N228" i="4"/>
  <c r="O228" i="4"/>
  <c r="D125" i="4"/>
  <c r="E125" i="4"/>
  <c r="F125" i="4"/>
  <c r="G125" i="4"/>
  <c r="D126" i="4"/>
  <c r="E126" i="4"/>
  <c r="F126" i="4"/>
  <c r="G126" i="4"/>
  <c r="D127" i="4"/>
  <c r="E127" i="4"/>
  <c r="F127" i="4"/>
  <c r="G127" i="4"/>
  <c r="D128" i="4"/>
  <c r="E128" i="4"/>
  <c r="F128" i="4"/>
  <c r="G128" i="4"/>
  <c r="D129" i="4"/>
  <c r="E129" i="4"/>
  <c r="F129" i="4"/>
  <c r="G129" i="4"/>
  <c r="P40" i="4" l="1"/>
  <c r="K40" i="4"/>
  <c r="L40" i="4" s="1"/>
  <c r="L39" i="4" s="1"/>
  <c r="L38" i="4" s="1"/>
  <c r="P39" i="4"/>
  <c r="K39" i="4"/>
  <c r="P38" i="4"/>
  <c r="K38" i="4"/>
  <c r="AV28" i="5" l="1"/>
  <c r="AV27" i="5"/>
  <c r="D7" i="4"/>
  <c r="D6" i="4"/>
  <c r="D5" i="4"/>
  <c r="C7" i="4"/>
  <c r="C6" i="4"/>
  <c r="C5" i="4"/>
  <c r="P226" i="4" l="1"/>
  <c r="P227" i="4"/>
  <c r="P228" i="4"/>
  <c r="N233" i="4" l="1"/>
  <c r="N234" i="4"/>
  <c r="N235" i="4"/>
  <c r="BT5" i="6" l="1"/>
  <c r="BU5" i="6"/>
  <c r="BT6" i="6"/>
  <c r="BU6" i="6"/>
  <c r="BT7" i="6"/>
  <c r="BU7" i="6"/>
  <c r="BT8" i="6"/>
  <c r="BU8" i="6"/>
  <c r="BT9" i="6"/>
  <c r="BU9" i="6"/>
  <c r="BT10" i="6"/>
  <c r="BU10" i="6"/>
  <c r="BT11" i="6"/>
  <c r="BU11" i="6"/>
  <c r="BT12" i="6"/>
  <c r="BU12" i="6"/>
  <c r="BT13" i="6"/>
  <c r="BU13" i="6"/>
  <c r="BT14" i="6"/>
  <c r="BU14" i="6"/>
  <c r="BS6" i="6"/>
  <c r="BS7" i="6"/>
  <c r="BS8" i="6"/>
  <c r="BS9" i="6"/>
  <c r="BS10" i="6"/>
  <c r="BS11" i="6"/>
  <c r="BS12" i="6"/>
  <c r="BS13" i="6"/>
  <c r="BS14" i="6"/>
  <c r="BS5" i="6"/>
  <c r="BS4" i="6"/>
  <c r="BR14" i="6"/>
  <c r="BR13" i="6"/>
  <c r="BR12" i="6"/>
  <c r="BR11" i="6"/>
  <c r="BM9" i="6" l="1"/>
  <c r="BM17" i="6"/>
  <c r="BM18" i="6"/>
  <c r="BL17" i="6"/>
  <c r="BL18" i="6"/>
  <c r="BL19" i="6"/>
  <c r="BM19" i="6" s="1"/>
  <c r="BL20" i="6"/>
  <c r="BM20" i="6" s="1"/>
  <c r="BL21" i="6"/>
  <c r="BM21" i="6" s="1"/>
  <c r="BL11" i="6"/>
  <c r="BM11" i="6" s="1"/>
  <c r="BL12" i="6"/>
  <c r="BM12" i="6" s="1"/>
  <c r="BL13" i="6"/>
  <c r="BM13" i="6" s="1"/>
  <c r="BL14" i="6"/>
  <c r="BM14" i="6" s="1"/>
  <c r="BL15" i="6"/>
  <c r="BM15" i="6" s="1"/>
  <c r="BL5" i="6"/>
  <c r="BM5" i="6" s="1"/>
  <c r="BL6" i="6"/>
  <c r="BM6" i="6" s="1"/>
  <c r="BL7" i="6"/>
  <c r="BM7" i="6" s="1"/>
  <c r="BL8" i="6"/>
  <c r="BM8" i="6" s="1"/>
  <c r="BL9" i="6"/>
  <c r="BD5" i="6"/>
  <c r="BD6" i="6"/>
  <c r="BD7" i="6"/>
  <c r="BD8" i="6"/>
  <c r="BD9" i="6"/>
  <c r="BD10" i="6"/>
  <c r="BD11" i="6"/>
  <c r="BD12" i="6"/>
  <c r="BD13" i="6"/>
  <c r="BD14" i="6"/>
  <c r="BD15" i="6"/>
  <c r="BD16" i="6"/>
  <c r="BD17" i="6"/>
  <c r="BD18" i="6"/>
  <c r="AY9" i="6"/>
  <c r="AY10" i="6"/>
  <c r="AY11" i="6"/>
  <c r="AY12" i="6"/>
  <c r="AY13" i="6"/>
  <c r="AY14" i="6"/>
  <c r="AY15" i="6"/>
  <c r="AY16" i="6"/>
  <c r="AY17" i="6"/>
  <c r="AY18" i="6"/>
  <c r="AY8" i="6"/>
  <c r="AY7" i="6"/>
  <c r="AY6" i="6"/>
  <c r="AY5" i="6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S18" i="6"/>
  <c r="AS17" i="6"/>
  <c r="AS16" i="6"/>
  <c r="AS15" i="6"/>
  <c r="AS14" i="6"/>
  <c r="AS13" i="6"/>
  <c r="AS12" i="6"/>
  <c r="AS11" i="6"/>
  <c r="AS10" i="6"/>
  <c r="AS9" i="6"/>
  <c r="AS8" i="6"/>
  <c r="AS7" i="6"/>
  <c r="AS6" i="6"/>
  <c r="AS5" i="6"/>
  <c r="AS4" i="6"/>
  <c r="Z32" i="6"/>
  <c r="Z29" i="6"/>
  <c r="Z28" i="6"/>
  <c r="Y32" i="6"/>
  <c r="Y31" i="6"/>
  <c r="Z31" i="6" s="1"/>
  <c r="Y30" i="6"/>
  <c r="Z30" i="6" s="1"/>
  <c r="Y29" i="6"/>
  <c r="Y28" i="6"/>
  <c r="Y37" i="6"/>
  <c r="Z37" i="6" s="1"/>
  <c r="Y36" i="6"/>
  <c r="Z36" i="6" s="1"/>
  <c r="Y35" i="6"/>
  <c r="Z35" i="6" s="1"/>
  <c r="Y34" i="6"/>
  <c r="Z34" i="6" s="1"/>
  <c r="Y33" i="6"/>
  <c r="Z33" i="6" s="1"/>
  <c r="Y42" i="6"/>
  <c r="Z42" i="6" s="1"/>
  <c r="Y41" i="6"/>
  <c r="Z41" i="6" s="1"/>
  <c r="J11" i="6"/>
  <c r="K12" i="6"/>
  <c r="J13" i="6"/>
  <c r="J14" i="6"/>
  <c r="J15" i="6"/>
  <c r="J16" i="6"/>
  <c r="J17" i="6"/>
  <c r="J18" i="6"/>
  <c r="K18" i="6"/>
  <c r="J8" i="6"/>
  <c r="J10" i="6"/>
  <c r="J7" i="6"/>
  <c r="J5" i="6"/>
  <c r="F18" i="6"/>
  <c r="F17" i="6"/>
  <c r="K17" i="6" s="1"/>
  <c r="F16" i="6"/>
  <c r="F15" i="6"/>
  <c r="F14" i="6"/>
  <c r="K14" i="6" s="1"/>
  <c r="E16" i="6"/>
  <c r="L16" i="6" s="1"/>
  <c r="E17" i="6"/>
  <c r="L17" i="6" s="1"/>
  <c r="E18" i="6"/>
  <c r="L18" i="6" s="1"/>
  <c r="F13" i="6"/>
  <c r="K13" i="6" s="1"/>
  <c r="M13" i="6" s="1"/>
  <c r="F12" i="6"/>
  <c r="F11" i="6"/>
  <c r="F10" i="6"/>
  <c r="K10" i="6" s="1"/>
  <c r="F9" i="6"/>
  <c r="E13" i="6"/>
  <c r="L13" i="6" s="1"/>
  <c r="E12" i="6"/>
  <c r="L12" i="6" s="1"/>
  <c r="F8" i="6"/>
  <c r="F7" i="6"/>
  <c r="E7" i="6"/>
  <c r="L7" i="6" s="1"/>
  <c r="E8" i="6"/>
  <c r="L8" i="6" s="1"/>
  <c r="AU22" i="5"/>
  <c r="AU21" i="5"/>
  <c r="AU16" i="5"/>
  <c r="AU15" i="5"/>
  <c r="AU10" i="5"/>
  <c r="AU9" i="5"/>
  <c r="AT22" i="5"/>
  <c r="AV22" i="5" s="1"/>
  <c r="AT21" i="5"/>
  <c r="AV21" i="5" s="1"/>
  <c r="AT16" i="5"/>
  <c r="AV16" i="5" s="1"/>
  <c r="AT15" i="5"/>
  <c r="AV15" i="5" s="1"/>
  <c r="AT10" i="5"/>
  <c r="AV10" i="5" s="1"/>
  <c r="AT9" i="5"/>
  <c r="AV9" i="5" s="1"/>
  <c r="AX28" i="5"/>
  <c r="AZ28" i="5" s="1"/>
  <c r="AU28" i="5"/>
  <c r="AU27" i="5"/>
  <c r="AT28" i="5"/>
  <c r="AT27" i="5"/>
  <c r="AM24" i="5"/>
  <c r="AM23" i="5"/>
  <c r="AF24" i="5"/>
  <c r="AF23" i="5"/>
  <c r="Y24" i="5"/>
  <c r="Y23" i="5"/>
  <c r="AM18" i="5"/>
  <c r="AM17" i="5"/>
  <c r="AF18" i="5"/>
  <c r="AF17" i="5"/>
  <c r="Y18" i="5"/>
  <c r="Y17" i="5"/>
  <c r="AM12" i="5"/>
  <c r="AM11" i="5"/>
  <c r="AF12" i="5"/>
  <c r="AF11" i="5"/>
  <c r="Y12" i="5"/>
  <c r="Y11" i="5"/>
  <c r="AM6" i="5"/>
  <c r="AM5" i="5"/>
  <c r="AF6" i="5"/>
  <c r="AF5" i="5"/>
  <c r="Y6" i="5"/>
  <c r="Y5" i="5"/>
  <c r="O38" i="5"/>
  <c r="N38" i="5"/>
  <c r="O37" i="5"/>
  <c r="N37" i="5"/>
  <c r="O36" i="5"/>
  <c r="N36" i="5"/>
  <c r="O35" i="5"/>
  <c r="N35" i="5"/>
  <c r="O34" i="5"/>
  <c r="N34" i="5"/>
  <c r="O33" i="5"/>
  <c r="N33" i="5"/>
  <c r="O82" i="5"/>
  <c r="N82" i="5"/>
  <c r="O81" i="5"/>
  <c r="N81" i="5"/>
  <c r="O80" i="5"/>
  <c r="N80" i="5"/>
  <c r="O79" i="5"/>
  <c r="N79" i="5"/>
  <c r="O78" i="5"/>
  <c r="N78" i="5"/>
  <c r="O77" i="5"/>
  <c r="N77" i="5"/>
  <c r="AJ7" i="1"/>
  <c r="AJ8" i="1"/>
  <c r="AJ9" i="1"/>
  <c r="AJ6" i="1"/>
  <c r="N12" i="6" l="1"/>
  <c r="N17" i="6"/>
  <c r="AX10" i="5"/>
  <c r="AZ10" i="5" s="1"/>
  <c r="AW10" i="5"/>
  <c r="AW15" i="5"/>
  <c r="AX15" i="5"/>
  <c r="AZ15" i="5" s="1"/>
  <c r="AX9" i="5"/>
  <c r="AZ9" i="5" s="1"/>
  <c r="AW9" i="5"/>
  <c r="BD9" i="5" s="1"/>
  <c r="BF9" i="5" s="1"/>
  <c r="AW16" i="5"/>
  <c r="AX16" i="5"/>
  <c r="AZ16" i="5" s="1"/>
  <c r="AW21" i="5"/>
  <c r="AX21" i="5"/>
  <c r="AZ21" i="5" s="1"/>
  <c r="AW22" i="5"/>
  <c r="AX22" i="5"/>
  <c r="BA15" i="5"/>
  <c r="BC15" i="5" s="1"/>
  <c r="BD15" i="5"/>
  <c r="BF15" i="5" s="1"/>
  <c r="BD10" i="5"/>
  <c r="BF10" i="5" s="1"/>
  <c r="BA10" i="5"/>
  <c r="BC10" i="5" s="1"/>
  <c r="AX27" i="5"/>
  <c r="AZ27" i="5" s="1"/>
  <c r="AW28" i="5"/>
  <c r="BA28" i="5" s="1"/>
  <c r="BC28" i="5" s="1"/>
  <c r="BA21" i="5"/>
  <c r="BC21" i="5" s="1"/>
  <c r="AW27" i="5"/>
  <c r="BD21" i="5"/>
  <c r="BF21" i="5" s="1"/>
  <c r="BD22" i="5"/>
  <c r="BF22" i="5" s="1"/>
  <c r="M18" i="6"/>
  <c r="N18" i="6"/>
  <c r="N13" i="6"/>
  <c r="M17" i="6"/>
  <c r="K16" i="6"/>
  <c r="M16" i="6" s="1"/>
  <c r="K9" i="6"/>
  <c r="K11" i="6"/>
  <c r="K7" i="6"/>
  <c r="M7" i="6" s="1"/>
  <c r="K15" i="6"/>
  <c r="K8" i="6"/>
  <c r="M8" i="6" s="1"/>
  <c r="M12" i="6"/>
  <c r="J12" i="6"/>
  <c r="J9" i="6"/>
  <c r="J6" i="6"/>
  <c r="AT20" i="5"/>
  <c r="AV20" i="5" s="1"/>
  <c r="AT19" i="5"/>
  <c r="AV19" i="5" s="1"/>
  <c r="AT18" i="5"/>
  <c r="AV18" i="5" s="1"/>
  <c r="AT17" i="5"/>
  <c r="AV17" i="5" s="1"/>
  <c r="N8" i="6" l="1"/>
  <c r="BA27" i="5"/>
  <c r="BC27" i="5" s="1"/>
  <c r="BD27" i="5"/>
  <c r="BF27" i="5" s="1"/>
  <c r="BD28" i="5"/>
  <c r="BF28" i="5" s="1"/>
  <c r="BA16" i="5"/>
  <c r="BC16" i="5" s="1"/>
  <c r="BA22" i="5"/>
  <c r="BC22" i="5" s="1"/>
  <c r="AZ22" i="5"/>
  <c r="AW17" i="5"/>
  <c r="AW20" i="5"/>
  <c r="AW18" i="5"/>
  <c r="AW19" i="5"/>
  <c r="BD16" i="5"/>
  <c r="BF16" i="5" s="1"/>
  <c r="BA9" i="5"/>
  <c r="BC9" i="5" s="1"/>
  <c r="Z12" i="6"/>
  <c r="N7" i="6"/>
  <c r="Z17" i="6"/>
  <c r="N16" i="6"/>
  <c r="U32" i="7"/>
  <c r="AA17" i="6" l="1"/>
  <c r="AB17" i="6"/>
  <c r="Z8" i="6"/>
  <c r="AA12" i="6"/>
  <c r="AB12" i="6"/>
  <c r="Z18" i="6"/>
  <c r="Z13" i="6"/>
  <c r="U33" i="7"/>
  <c r="Z7" i="6" l="1"/>
  <c r="AC12" i="6"/>
  <c r="Z16" i="6"/>
  <c r="AA8" i="6"/>
  <c r="AB8" i="6"/>
  <c r="AB13" i="6"/>
  <c r="AA13" i="6"/>
  <c r="AA18" i="6"/>
  <c r="AB18" i="6"/>
  <c r="AC17" i="6"/>
  <c r="U34" i="7"/>
  <c r="AA16" i="6" l="1"/>
  <c r="AB16" i="6"/>
  <c r="AB7" i="6"/>
  <c r="AA7" i="6"/>
  <c r="AH17" i="6"/>
  <c r="AL17" i="6"/>
  <c r="AC18" i="6"/>
  <c r="AC13" i="6"/>
  <c r="AL12" i="6"/>
  <c r="AC8" i="6"/>
  <c r="N229" i="4"/>
  <c r="AH12" i="6" l="1"/>
  <c r="AJ12" i="6" s="1"/>
  <c r="AT12" i="6" s="1"/>
  <c r="AV12" i="6" s="1"/>
  <c r="AW12" i="6" s="1"/>
  <c r="BZ20" i="6" s="1"/>
  <c r="AM12" i="6"/>
  <c r="AN12" i="6"/>
  <c r="AL18" i="6"/>
  <c r="AM17" i="6"/>
  <c r="AN17" i="6"/>
  <c r="AX17" i="6"/>
  <c r="AJ17" i="6"/>
  <c r="AT17" i="6" s="1"/>
  <c r="AV17" i="6" s="1"/>
  <c r="AW17" i="6" s="1"/>
  <c r="CA20" i="6" s="1"/>
  <c r="AK17" i="6"/>
  <c r="BC17" i="6" s="1"/>
  <c r="AC7" i="6"/>
  <c r="AL13" i="6"/>
  <c r="AL8" i="6"/>
  <c r="AC16" i="6"/>
  <c r="M229" i="4"/>
  <c r="O229" i="4" s="1"/>
  <c r="AK12" i="6" l="1"/>
  <c r="BC12" i="6" s="1"/>
  <c r="AX12" i="6"/>
  <c r="BA12" i="6" s="1"/>
  <c r="BB12" i="6" s="1"/>
  <c r="BZ21" i="6" s="1"/>
  <c r="BF17" i="6"/>
  <c r="BE17" i="6"/>
  <c r="CA22" i="6"/>
  <c r="AH13" i="6"/>
  <c r="AX13" i="6" s="1"/>
  <c r="AM8" i="6"/>
  <c r="AN8" i="6"/>
  <c r="AL7" i="6"/>
  <c r="AZ12" i="6"/>
  <c r="AM18" i="6"/>
  <c r="AN18" i="6"/>
  <c r="AM13" i="6"/>
  <c r="AN13" i="6"/>
  <c r="AZ17" i="6"/>
  <c r="BA17" i="6"/>
  <c r="BB17" i="6" s="1"/>
  <c r="CA21" i="6" s="1"/>
  <c r="AH18" i="6"/>
  <c r="AL16" i="6"/>
  <c r="AH8" i="6"/>
  <c r="BF12" i="6" l="1"/>
  <c r="AK13" i="6"/>
  <c r="BC13" i="6" s="1"/>
  <c r="AJ13" i="6"/>
  <c r="AT13" i="6" s="1"/>
  <c r="AV13" i="6" s="1"/>
  <c r="AW13" i="6" s="1"/>
  <c r="BZ25" i="6" s="1"/>
  <c r="BF13" i="6"/>
  <c r="BE12" i="6"/>
  <c r="BZ22" i="6"/>
  <c r="AX18" i="6"/>
  <c r="AK18" i="6"/>
  <c r="BC18" i="6" s="1"/>
  <c r="BF18" i="6" s="1"/>
  <c r="AJ18" i="6"/>
  <c r="AT18" i="6" s="1"/>
  <c r="AV18" i="6" s="1"/>
  <c r="AW18" i="6" s="1"/>
  <c r="CA25" i="6" s="1"/>
  <c r="AM16" i="6"/>
  <c r="AN16" i="6"/>
  <c r="AH16" i="6"/>
  <c r="AN7" i="6"/>
  <c r="AM7" i="6"/>
  <c r="AZ13" i="6"/>
  <c r="BA13" i="6"/>
  <c r="BB13" i="6" s="1"/>
  <c r="BZ26" i="6" s="1"/>
  <c r="AH7" i="6"/>
  <c r="AX8" i="6"/>
  <c r="AK8" i="6"/>
  <c r="BC8" i="6" s="1"/>
  <c r="BF8" i="6" s="1"/>
  <c r="AJ8" i="6"/>
  <c r="AT8" i="6" s="1"/>
  <c r="AV8" i="6" s="1"/>
  <c r="AW8" i="6" s="1"/>
  <c r="BY25" i="6" s="1"/>
  <c r="BE18" i="6" l="1"/>
  <c r="CA27" i="6"/>
  <c r="BE13" i="6"/>
  <c r="BZ27" i="6"/>
  <c r="BE8" i="6"/>
  <c r="BY27" i="6"/>
  <c r="AX16" i="6"/>
  <c r="AK16" i="6"/>
  <c r="BC16" i="6" s="1"/>
  <c r="BF16" i="6" s="1"/>
  <c r="BE16" i="6" s="1"/>
  <c r="AJ16" i="6"/>
  <c r="AT16" i="6" s="1"/>
  <c r="AV16" i="6" s="1"/>
  <c r="AW16" i="6" s="1"/>
  <c r="AZ8" i="6"/>
  <c r="BA8" i="6"/>
  <c r="BB8" i="6" s="1"/>
  <c r="BY26" i="6" s="1"/>
  <c r="AX7" i="6"/>
  <c r="AK7" i="6"/>
  <c r="BC7" i="6" s="1"/>
  <c r="AJ7" i="6"/>
  <c r="AT7" i="6" s="1"/>
  <c r="AV7" i="6" s="1"/>
  <c r="AW7" i="6" s="1"/>
  <c r="BY20" i="6" s="1"/>
  <c r="BA18" i="6"/>
  <c r="BB18" i="6" s="1"/>
  <c r="CA26" i="6" s="1"/>
  <c r="AZ18" i="6"/>
  <c r="BF7" i="6" l="1"/>
  <c r="BA7" i="6"/>
  <c r="BB7" i="6" s="1"/>
  <c r="BY21" i="6" s="1"/>
  <c r="AZ7" i="6"/>
  <c r="AZ16" i="6"/>
  <c r="BA16" i="6"/>
  <c r="BB16" i="6" s="1"/>
  <c r="E186" i="4"/>
  <c r="U6" i="7"/>
  <c r="BE7" i="6" l="1"/>
  <c r="BY22" i="6"/>
  <c r="U7" i="7"/>
  <c r="U8" i="7" l="1"/>
  <c r="AV26" i="5" l="1"/>
  <c r="AV23" i="5"/>
  <c r="AV24" i="5"/>
  <c r="AV25" i="5"/>
  <c r="AU23" i="5"/>
  <c r="AU26" i="5"/>
  <c r="AU25" i="5"/>
  <c r="AU24" i="5"/>
  <c r="AU19" i="5"/>
  <c r="AX19" i="5" s="1"/>
  <c r="AZ19" i="5" s="1"/>
  <c r="AU18" i="5"/>
  <c r="AX18" i="5" s="1"/>
  <c r="AZ18" i="5" s="1"/>
  <c r="AU13" i="5"/>
  <c r="AU12" i="5"/>
  <c r="C140" i="4"/>
  <c r="D140" i="4"/>
  <c r="E140" i="4"/>
  <c r="F140" i="4"/>
  <c r="G140" i="4"/>
  <c r="H140" i="4"/>
  <c r="Y216" i="4"/>
  <c r="K216" i="4"/>
  <c r="L216" i="4" s="1"/>
  <c r="Y215" i="4"/>
  <c r="K215" i="4"/>
  <c r="Y214" i="4"/>
  <c r="K214" i="4"/>
  <c r="Y205" i="4"/>
  <c r="K205" i="4"/>
  <c r="L205" i="4" s="1"/>
  <c r="Y204" i="4"/>
  <c r="K204" i="4"/>
  <c r="Y203" i="4"/>
  <c r="K203" i="4"/>
  <c r="Y194" i="4"/>
  <c r="K194" i="4"/>
  <c r="L194" i="4" s="1"/>
  <c r="Y193" i="4"/>
  <c r="K193" i="4"/>
  <c r="Y192" i="4"/>
  <c r="K192" i="4"/>
  <c r="Y183" i="4"/>
  <c r="K183" i="4"/>
  <c r="L183" i="4" s="1"/>
  <c r="Y182" i="4"/>
  <c r="K182" i="4"/>
  <c r="Y181" i="4"/>
  <c r="K181" i="4"/>
  <c r="Y172" i="4"/>
  <c r="K172" i="4"/>
  <c r="L172" i="4" s="1"/>
  <c r="Y171" i="4"/>
  <c r="K171" i="4"/>
  <c r="Y170" i="4"/>
  <c r="K170" i="4"/>
  <c r="Y161" i="4"/>
  <c r="K161" i="4"/>
  <c r="L161" i="4" s="1"/>
  <c r="L160" i="4" s="1"/>
  <c r="Y160" i="4"/>
  <c r="K160" i="4"/>
  <c r="Y159" i="4"/>
  <c r="K159" i="4"/>
  <c r="Y150" i="4"/>
  <c r="K150" i="4"/>
  <c r="L150" i="4" s="1"/>
  <c r="Y149" i="4"/>
  <c r="K149" i="4"/>
  <c r="Y148" i="4"/>
  <c r="K148" i="4"/>
  <c r="Y139" i="4"/>
  <c r="K139" i="4"/>
  <c r="L139" i="4" s="1"/>
  <c r="Y138" i="4"/>
  <c r="K138" i="4"/>
  <c r="Y137" i="4"/>
  <c r="K137" i="4"/>
  <c r="Y128" i="4"/>
  <c r="K128" i="4"/>
  <c r="L128" i="4" s="1"/>
  <c r="Y127" i="4"/>
  <c r="K127" i="4"/>
  <c r="Y126" i="4"/>
  <c r="K126" i="4"/>
  <c r="Y117" i="4"/>
  <c r="K117" i="4"/>
  <c r="L117" i="4" s="1"/>
  <c r="Y116" i="4"/>
  <c r="K116" i="4"/>
  <c r="Y115" i="4"/>
  <c r="K115" i="4"/>
  <c r="Y106" i="4"/>
  <c r="K106" i="4"/>
  <c r="L106" i="4" s="1"/>
  <c r="Y105" i="4"/>
  <c r="K105" i="4"/>
  <c r="Y104" i="4"/>
  <c r="K104" i="4"/>
  <c r="Y95" i="4"/>
  <c r="K95" i="4"/>
  <c r="L95" i="4" s="1"/>
  <c r="Y94" i="4"/>
  <c r="K94" i="4"/>
  <c r="Y93" i="4"/>
  <c r="K93" i="4"/>
  <c r="Y84" i="4"/>
  <c r="K84" i="4"/>
  <c r="L84" i="4" s="1"/>
  <c r="Y83" i="4"/>
  <c r="K83" i="4"/>
  <c r="Y82" i="4"/>
  <c r="K82" i="4"/>
  <c r="Y73" i="4"/>
  <c r="K73" i="4"/>
  <c r="L73" i="4" s="1"/>
  <c r="Y72" i="4"/>
  <c r="K72" i="4"/>
  <c r="Y71" i="4"/>
  <c r="K71" i="4"/>
  <c r="Y62" i="4"/>
  <c r="K62" i="4"/>
  <c r="L62" i="4" s="1"/>
  <c r="Y61" i="4"/>
  <c r="K61" i="4"/>
  <c r="Y60" i="4"/>
  <c r="K60" i="4"/>
  <c r="Y51" i="4"/>
  <c r="K51" i="4"/>
  <c r="L51" i="4" s="1"/>
  <c r="Y50" i="4"/>
  <c r="K50" i="4"/>
  <c r="Y49" i="4"/>
  <c r="K49" i="4"/>
  <c r="Y40" i="4"/>
  <c r="Y39" i="4"/>
  <c r="Y38" i="4"/>
  <c r="Y29" i="4"/>
  <c r="Y28" i="4"/>
  <c r="Y27" i="4"/>
  <c r="Y18" i="4"/>
  <c r="Y17" i="4"/>
  <c r="Y16" i="4"/>
  <c r="AX26" i="5" l="1"/>
  <c r="AZ26" i="5" s="1"/>
  <c r="AX23" i="5"/>
  <c r="AZ23" i="5" s="1"/>
  <c r="L105" i="4"/>
  <c r="L104" i="4" s="1"/>
  <c r="AX25" i="5"/>
  <c r="AZ25" i="5" s="1"/>
  <c r="L149" i="4"/>
  <c r="L148" i="4" s="1"/>
  <c r="L204" i="4"/>
  <c r="L94" i="4"/>
  <c r="L93" i="4" s="1"/>
  <c r="L83" i="4"/>
  <c r="L82" i="4" s="1"/>
  <c r="L72" i="4"/>
  <c r="L71" i="4" s="1"/>
  <c r="L127" i="4"/>
  <c r="L126" i="4" s="1"/>
  <c r="L171" i="4"/>
  <c r="L170" i="4" s="1"/>
  <c r="L215" i="4"/>
  <c r="L214" i="4" s="1"/>
  <c r="L138" i="4"/>
  <c r="L137" i="4" s="1"/>
  <c r="L116" i="4"/>
  <c r="L115" i="4" s="1"/>
  <c r="L159" i="4"/>
  <c r="L182" i="4"/>
  <c r="L181" i="4" s="1"/>
  <c r="L50" i="4"/>
  <c r="L49" i="4" s="1"/>
  <c r="L193" i="4"/>
  <c r="L192" i="4" s="1"/>
  <c r="L61" i="4"/>
  <c r="L60" i="4" s="1"/>
  <c r="L203" i="4"/>
  <c r="AW23" i="5"/>
  <c r="AW26" i="5"/>
  <c r="N24" i="5"/>
  <c r="O24" i="5"/>
  <c r="N25" i="5"/>
  <c r="O25" i="5"/>
  <c r="N26" i="5"/>
  <c r="O26" i="5"/>
  <c r="N27" i="5"/>
  <c r="O27" i="5"/>
  <c r="N28" i="5"/>
  <c r="O28" i="5"/>
  <c r="N29" i="5"/>
  <c r="O29" i="5"/>
  <c r="CW13" i="6" l="1"/>
  <c r="CW12" i="6"/>
  <c r="CW11" i="6"/>
  <c r="E188" i="4" l="1"/>
  <c r="E190" i="4"/>
  <c r="E191" i="4"/>
  <c r="E189" i="4" l="1"/>
  <c r="BR10" i="6"/>
  <c r="BR9" i="6"/>
  <c r="BR8" i="6"/>
  <c r="BR7" i="6"/>
  <c r="BR6" i="6"/>
  <c r="BR5" i="6"/>
  <c r="M52" i="7" l="1"/>
  <c r="I52" i="7"/>
  <c r="D51" i="7" l="1"/>
  <c r="H52" i="7"/>
  <c r="L52" i="7"/>
  <c r="C24" i="3" l="1"/>
  <c r="BJ6" i="5" l="1"/>
  <c r="BJ5" i="5"/>
  <c r="AU20" i="5"/>
  <c r="AX20" i="5" s="1"/>
  <c r="AZ20" i="5" s="1"/>
  <c r="AU17" i="5"/>
  <c r="AX17" i="5" s="1"/>
  <c r="AZ17" i="5" s="1"/>
  <c r="BD4" i="6" l="1"/>
  <c r="AY4" i="6"/>
  <c r="AU4" i="6"/>
  <c r="J12" i="3" l="1"/>
  <c r="O76" i="5" l="1"/>
  <c r="N76" i="5"/>
  <c r="O75" i="5"/>
  <c r="N75" i="5"/>
  <c r="O74" i="5"/>
  <c r="BD20" i="5" s="1"/>
  <c r="BF20" i="5" s="1"/>
  <c r="N74" i="5"/>
  <c r="BA26" i="5" s="1"/>
  <c r="BC26" i="5" s="1"/>
  <c r="O73" i="5"/>
  <c r="N73" i="5"/>
  <c r="O72" i="5"/>
  <c r="N72" i="5"/>
  <c r="O71" i="5"/>
  <c r="BD19" i="5" s="1"/>
  <c r="BF19" i="5" s="1"/>
  <c r="N71" i="5"/>
  <c r="BA19" i="5" s="1"/>
  <c r="BC19" i="5" s="1"/>
  <c r="O70" i="5"/>
  <c r="N70" i="5"/>
  <c r="O69" i="5"/>
  <c r="N69" i="5"/>
  <c r="O68" i="5"/>
  <c r="BD18" i="5" s="1"/>
  <c r="BF18" i="5" s="1"/>
  <c r="N68" i="5"/>
  <c r="BA18" i="5" s="1"/>
  <c r="BC18" i="5" s="1"/>
  <c r="O67" i="5"/>
  <c r="N67" i="5"/>
  <c r="O66" i="5"/>
  <c r="N66" i="5"/>
  <c r="O65" i="5"/>
  <c r="BD17" i="5" s="1"/>
  <c r="BF17" i="5" s="1"/>
  <c r="N65" i="5"/>
  <c r="O32" i="5"/>
  <c r="N32" i="5"/>
  <c r="O31" i="5"/>
  <c r="N31" i="5"/>
  <c r="O30" i="5"/>
  <c r="N30" i="5"/>
  <c r="BA20" i="5" l="1"/>
  <c r="BC20" i="5" s="1"/>
  <c r="BA23" i="5"/>
  <c r="BC23" i="5" s="1"/>
  <c r="BA17" i="5"/>
  <c r="BC17" i="5" s="1"/>
  <c r="AW24" i="5" l="1"/>
  <c r="AX24" i="5"/>
  <c r="AZ24" i="5" s="1"/>
  <c r="BT13" i="5" s="1"/>
  <c r="BA24" i="5" l="1"/>
  <c r="BC24" i="5" s="1"/>
  <c r="BI3" i="5" l="1"/>
  <c r="BJ3" i="5"/>
  <c r="BM3" i="5"/>
  <c r="BN3" i="5"/>
  <c r="BO3" i="5"/>
  <c r="BP3" i="5"/>
  <c r="BI4" i="5"/>
  <c r="BJ4" i="5"/>
  <c r="BI5" i="5"/>
  <c r="BI6" i="5"/>
  <c r="CI3" i="6"/>
  <c r="CJ3" i="6"/>
  <c r="CM3" i="6"/>
  <c r="CN3" i="6"/>
  <c r="CO3" i="6"/>
  <c r="CP3" i="6"/>
  <c r="CI4" i="6"/>
  <c r="CJ4" i="6"/>
  <c r="CI5" i="6"/>
  <c r="CJ5" i="6"/>
  <c r="CI6" i="6"/>
  <c r="CJ6" i="6"/>
  <c r="D186" i="4"/>
  <c r="AM19" i="1" l="1"/>
  <c r="Q236" i="4"/>
  <c r="M236" i="4"/>
  <c r="P236" i="4" l="1"/>
  <c r="R236" i="4" s="1"/>
  <c r="L236" i="4"/>
  <c r="N236" i="4" s="1"/>
  <c r="F41" i="4" s="1"/>
  <c r="J223" i="4"/>
  <c r="J229" i="4" l="1"/>
  <c r="J236" i="4" s="1"/>
  <c r="K229" i="4"/>
  <c r="L229" i="4"/>
  <c r="Y40" i="6" l="1"/>
  <c r="Z40" i="6" s="1"/>
  <c r="Y39" i="6"/>
  <c r="Z39" i="6" s="1"/>
  <c r="Y38" i="6"/>
  <c r="Z38" i="6" s="1"/>
  <c r="B127" i="4" l="1"/>
  <c r="B126" i="4" s="1"/>
  <c r="W60" i="3"/>
  <c r="Q60" i="3"/>
  <c r="V60" i="3" s="1"/>
  <c r="W47" i="3"/>
  <c r="Q47" i="3"/>
  <c r="V47" i="3" s="1"/>
  <c r="W34" i="3"/>
  <c r="Q34" i="3"/>
  <c r="W21" i="3"/>
  <c r="Q21" i="3"/>
  <c r="V21" i="3" s="1"/>
  <c r="W8" i="3"/>
  <c r="Q8" i="3"/>
  <c r="V8" i="3" s="1"/>
  <c r="F6" i="6"/>
  <c r="K6" i="6" s="1"/>
  <c r="F5" i="6"/>
  <c r="K5" i="6" s="1"/>
  <c r="J4" i="6"/>
  <c r="F4" i="6"/>
  <c r="K4" i="6" s="1"/>
  <c r="AU14" i="5"/>
  <c r="AU11" i="5"/>
  <c r="AU8" i="5"/>
  <c r="AU7" i="5"/>
  <c r="AU6" i="5"/>
  <c r="AU5" i="5"/>
  <c r="AF35" i="1"/>
  <c r="AO34" i="1"/>
  <c r="AM34" i="1"/>
  <c r="AF34" i="1"/>
  <c r="AR32" i="1"/>
  <c r="AF30" i="1"/>
  <c r="AO29" i="1"/>
  <c r="AM29" i="1"/>
  <c r="AF29" i="1"/>
  <c r="AR26" i="1"/>
  <c r="AF25" i="1"/>
  <c r="AO24" i="1"/>
  <c r="AM24" i="1"/>
  <c r="AF24" i="1"/>
  <c r="AR20" i="1"/>
  <c r="AF20" i="1"/>
  <c r="AO19" i="1"/>
  <c r="AF19" i="1"/>
  <c r="AC9" i="1"/>
  <c r="B8" i="3" s="1"/>
  <c r="AC8" i="1"/>
  <c r="AC7" i="1"/>
  <c r="AC6" i="1"/>
  <c r="M5" i="6" l="1"/>
  <c r="AW25" i="5"/>
  <c r="BA25" i="5" s="1"/>
  <c r="BC25" i="5" s="1"/>
  <c r="BU13" i="5" s="1"/>
  <c r="BU4" i="6"/>
  <c r="BL16" i="6"/>
  <c r="BM16" i="6" s="1"/>
  <c r="CN6" i="6"/>
  <c r="H34" i="7"/>
  <c r="H21" i="7"/>
  <c r="BN6" i="5"/>
  <c r="BJ13" i="5" s="1"/>
  <c r="W59" i="3"/>
  <c r="W20" i="3"/>
  <c r="W33" i="3"/>
  <c r="E7" i="3"/>
  <c r="W46" i="3"/>
  <c r="W7" i="3"/>
  <c r="BL4" i="6"/>
  <c r="BN4" i="5"/>
  <c r="BJ11" i="5" s="1"/>
  <c r="H19" i="7"/>
  <c r="CN4" i="6"/>
  <c r="H32" i="7"/>
  <c r="BT4" i="6"/>
  <c r="BL10" i="6"/>
  <c r="BM10" i="6" s="1"/>
  <c r="BN5" i="5"/>
  <c r="BL12" i="5" s="1"/>
  <c r="H20" i="7"/>
  <c r="CN5" i="6"/>
  <c r="H33" i="7"/>
  <c r="E5" i="3"/>
  <c r="W5" i="3"/>
  <c r="W57" i="3"/>
  <c r="W18" i="3"/>
  <c r="W31" i="3"/>
  <c r="W44" i="3"/>
  <c r="W58" i="3"/>
  <c r="W6" i="3"/>
  <c r="W19" i="3"/>
  <c r="W32" i="3"/>
  <c r="W45" i="3"/>
  <c r="E6" i="3"/>
  <c r="E5" i="6"/>
  <c r="L5" i="6" s="1"/>
  <c r="N5" i="6" s="1"/>
  <c r="BD23" i="5"/>
  <c r="BF23" i="5" s="1"/>
  <c r="E5" i="4"/>
  <c r="E6" i="4"/>
  <c r="E7" i="4"/>
  <c r="Y5" i="4"/>
  <c r="D6" i="7"/>
  <c r="E4" i="6"/>
  <c r="L4" i="6" s="1"/>
  <c r="N4" i="6" s="1"/>
  <c r="E6" i="6"/>
  <c r="L6" i="6" s="1"/>
  <c r="N6" i="6" s="1"/>
  <c r="AT8" i="5"/>
  <c r="AV8" i="5" s="1"/>
  <c r="AT7" i="5"/>
  <c r="AV7" i="5" s="1"/>
  <c r="AT6" i="5"/>
  <c r="AV6" i="5" s="1"/>
  <c r="AT5" i="5"/>
  <c r="AV5" i="5" s="1"/>
  <c r="D7" i="7"/>
  <c r="E11" i="6"/>
  <c r="L11" i="6" s="1"/>
  <c r="E10" i="6"/>
  <c r="L10" i="6" s="1"/>
  <c r="Y6" i="4"/>
  <c r="D8" i="7"/>
  <c r="E15" i="6"/>
  <c r="L15" i="6" s="1"/>
  <c r="E14" i="6"/>
  <c r="L14" i="6" s="1"/>
  <c r="AT23" i="5"/>
  <c r="AT24" i="5"/>
  <c r="AT25" i="5"/>
  <c r="AT26" i="5"/>
  <c r="AT12" i="5"/>
  <c r="AV12" i="5" s="1"/>
  <c r="AT14" i="5"/>
  <c r="AV14" i="5" s="1"/>
  <c r="E9" i="6"/>
  <c r="L9" i="6" s="1"/>
  <c r="Y7" i="4"/>
  <c r="AT13" i="5"/>
  <c r="AV13" i="5" s="1"/>
  <c r="B7" i="3"/>
  <c r="T8" i="3"/>
  <c r="AT11" i="5"/>
  <c r="AV11" i="5" s="1"/>
  <c r="V34" i="3"/>
  <c r="AX8" i="5" l="1"/>
  <c r="AZ8" i="5" s="1"/>
  <c r="AW8" i="5"/>
  <c r="BA8" i="5" s="1"/>
  <c r="BC8" i="5" s="1"/>
  <c r="AX11" i="5"/>
  <c r="AZ11" i="5" s="1"/>
  <c r="AW11" i="5"/>
  <c r="AX5" i="5"/>
  <c r="AW5" i="5"/>
  <c r="AW14" i="5"/>
  <c r="AX14" i="5"/>
  <c r="AZ14" i="5" s="1"/>
  <c r="AX6" i="5"/>
  <c r="AZ6" i="5" s="1"/>
  <c r="AW6" i="5"/>
  <c r="AW13" i="5"/>
  <c r="AX13" i="5"/>
  <c r="AZ13" i="5" s="1"/>
  <c r="AX7" i="5"/>
  <c r="AZ7" i="5" s="1"/>
  <c r="AW7" i="5"/>
  <c r="AX12" i="5"/>
  <c r="AZ12" i="5" s="1"/>
  <c r="AW12" i="5"/>
  <c r="M11" i="6"/>
  <c r="N11" i="6"/>
  <c r="M14" i="6"/>
  <c r="N14" i="6"/>
  <c r="N9" i="6"/>
  <c r="M9" i="6"/>
  <c r="M15" i="6"/>
  <c r="N15" i="6"/>
  <c r="N10" i="6"/>
  <c r="M10" i="6"/>
  <c r="M6" i="6"/>
  <c r="BK11" i="5"/>
  <c r="BK12" i="5"/>
  <c r="BJ12" i="5"/>
  <c r="G33" i="7" s="1"/>
  <c r="N7" i="7" s="1"/>
  <c r="F27" i="4" s="1"/>
  <c r="BL11" i="5"/>
  <c r="BL13" i="5"/>
  <c r="BK13" i="5"/>
  <c r="BM12" i="5"/>
  <c r="BM13" i="5"/>
  <c r="G34" i="7"/>
  <c r="N8" i="7" s="1"/>
  <c r="F28" i="4" s="1"/>
  <c r="G32" i="7"/>
  <c r="BM11" i="5"/>
  <c r="BD25" i="5"/>
  <c r="BF25" i="5" s="1"/>
  <c r="BD26" i="5"/>
  <c r="BF26" i="5" s="1"/>
  <c r="BM4" i="6"/>
  <c r="M4" i="6"/>
  <c r="T60" i="3"/>
  <c r="T47" i="3"/>
  <c r="T34" i="3"/>
  <c r="T21" i="3"/>
  <c r="T7" i="3"/>
  <c r="B6" i="3"/>
  <c r="BT12" i="5" l="1"/>
  <c r="AZ5" i="5"/>
  <c r="BT11" i="5" s="1"/>
  <c r="BA5" i="5"/>
  <c r="BA14" i="5"/>
  <c r="BC14" i="5" s="1"/>
  <c r="Z5" i="6"/>
  <c r="Z6" i="6"/>
  <c r="BA12" i="5"/>
  <c r="BC12" i="5" s="1"/>
  <c r="BD11" i="5"/>
  <c r="BF11" i="5" s="1"/>
  <c r="BD14" i="5"/>
  <c r="BF14" i="5" s="1"/>
  <c r="BA11" i="5"/>
  <c r="BC11" i="5" s="1"/>
  <c r="BA13" i="5"/>
  <c r="BC13" i="5" s="1"/>
  <c r="BM6" i="5"/>
  <c r="E8" i="7"/>
  <c r="BD13" i="5"/>
  <c r="BF13" i="5" s="1"/>
  <c r="BM4" i="5"/>
  <c r="E6" i="7"/>
  <c r="N6" i="7"/>
  <c r="E7" i="7"/>
  <c r="BM5" i="5"/>
  <c r="BD12" i="5"/>
  <c r="BF12" i="5" s="1"/>
  <c r="BD8" i="5"/>
  <c r="BF8" i="5" s="1"/>
  <c r="BA7" i="5"/>
  <c r="BC7" i="5" s="1"/>
  <c r="BD7" i="5"/>
  <c r="BF7" i="5" s="1"/>
  <c r="BC5" i="5"/>
  <c r="BD5" i="5"/>
  <c r="BF5" i="5" s="1"/>
  <c r="BA6" i="5"/>
  <c r="BC6" i="5" s="1"/>
  <c r="BD6" i="5"/>
  <c r="BF6" i="5" s="1"/>
  <c r="BD24" i="5"/>
  <c r="BF24" i="5" s="1"/>
  <c r="BV13" i="5" s="1"/>
  <c r="C15" i="3"/>
  <c r="T6" i="3"/>
  <c r="B5" i="3"/>
  <c r="C14" i="3"/>
  <c r="T20" i="3"/>
  <c r="T59" i="3"/>
  <c r="T46" i="3"/>
  <c r="T33" i="3"/>
  <c r="BT18" i="5" l="1"/>
  <c r="BV11" i="5"/>
  <c r="BU12" i="5"/>
  <c r="BU11" i="5"/>
  <c r="BV12" i="5"/>
  <c r="Z10" i="6"/>
  <c r="AA5" i="6"/>
  <c r="AB5" i="6"/>
  <c r="Z14" i="6"/>
  <c r="Z15" i="6"/>
  <c r="AA6" i="6"/>
  <c r="AB6" i="6"/>
  <c r="Z11" i="6"/>
  <c r="Z9" i="6"/>
  <c r="F26" i="4"/>
  <c r="C13" i="3"/>
  <c r="D16" i="4" s="1"/>
  <c r="Z4" i="6"/>
  <c r="AA4" i="6" s="1"/>
  <c r="L48" i="7"/>
  <c r="I34" i="7"/>
  <c r="F8" i="7" s="1"/>
  <c r="G8" i="7" s="1"/>
  <c r="C28" i="4"/>
  <c r="BT20" i="5"/>
  <c r="D17" i="4"/>
  <c r="T19" i="3"/>
  <c r="T45" i="3"/>
  <c r="T58" i="3"/>
  <c r="T32" i="3"/>
  <c r="T5" i="3"/>
  <c r="D18" i="4"/>
  <c r="BU18" i="5" l="1"/>
  <c r="AA11" i="6"/>
  <c r="AB11" i="6"/>
  <c r="AA10" i="6"/>
  <c r="AB10" i="6"/>
  <c r="AC6" i="6"/>
  <c r="AB14" i="6"/>
  <c r="AA14" i="6"/>
  <c r="AB15" i="6"/>
  <c r="AA15" i="6"/>
  <c r="AC5" i="6"/>
  <c r="AA9" i="6"/>
  <c r="AB9" i="6"/>
  <c r="BP11" i="5"/>
  <c r="E50" i="7" s="1"/>
  <c r="BP13" i="5"/>
  <c r="M50" i="7" s="1"/>
  <c r="P128" i="4"/>
  <c r="P84" i="4"/>
  <c r="P51" i="4"/>
  <c r="P205" i="4"/>
  <c r="P150" i="4"/>
  <c r="P194" i="4"/>
  <c r="P161" i="4"/>
  <c r="P95" i="4"/>
  <c r="P73" i="4"/>
  <c r="P183" i="4"/>
  <c r="P117" i="4"/>
  <c r="P139" i="4"/>
  <c r="P62" i="4"/>
  <c r="P216" i="4"/>
  <c r="P172" i="4"/>
  <c r="P106" i="4"/>
  <c r="D50" i="7"/>
  <c r="I33" i="7"/>
  <c r="F7" i="7" s="1"/>
  <c r="G7" i="7" s="1"/>
  <c r="H48" i="7"/>
  <c r="H50" i="7"/>
  <c r="BP12" i="5"/>
  <c r="I50" i="7" s="1"/>
  <c r="AB4" i="6"/>
  <c r="AC4" i="6" s="1"/>
  <c r="C27" i="4"/>
  <c r="D48" i="7"/>
  <c r="BT19" i="5"/>
  <c r="J34" i="7"/>
  <c r="V34" i="7" s="1"/>
  <c r="BQ13" i="5"/>
  <c r="BU19" i="5"/>
  <c r="C26" i="4"/>
  <c r="I32" i="7"/>
  <c r="L50" i="7"/>
  <c r="BO6" i="5"/>
  <c r="T31" i="3"/>
  <c r="T57" i="3"/>
  <c r="T18" i="3"/>
  <c r="T44" i="3"/>
  <c r="AC9" i="6" l="1"/>
  <c r="AL5" i="6"/>
  <c r="AL6" i="6"/>
  <c r="AC15" i="6"/>
  <c r="AC10" i="6"/>
  <c r="AC14" i="6"/>
  <c r="AC11" i="6"/>
  <c r="P159" i="4"/>
  <c r="P49" i="4"/>
  <c r="P170" i="4"/>
  <c r="P126" i="4"/>
  <c r="P104" i="4"/>
  <c r="P203" i="4"/>
  <c r="P214" i="4"/>
  <c r="P137" i="4"/>
  <c r="P82" i="4"/>
  <c r="P192" i="4"/>
  <c r="P181" i="4"/>
  <c r="P115" i="4"/>
  <c r="P71" i="4"/>
  <c r="P148" i="4"/>
  <c r="P93" i="4"/>
  <c r="P60" i="4"/>
  <c r="P182" i="4"/>
  <c r="P72" i="4"/>
  <c r="P160" i="4"/>
  <c r="P94" i="4"/>
  <c r="P171" i="4"/>
  <c r="P127" i="4"/>
  <c r="P105" i="4"/>
  <c r="P61" i="4"/>
  <c r="P50" i="4"/>
  <c r="P138" i="4"/>
  <c r="P83" i="4"/>
  <c r="P215" i="4"/>
  <c r="P204" i="4"/>
  <c r="P193" i="4"/>
  <c r="P149" i="4"/>
  <c r="P116" i="4"/>
  <c r="BO5" i="5"/>
  <c r="J33" i="7"/>
  <c r="BV20" i="5"/>
  <c r="L51" i="7"/>
  <c r="BV18" i="5"/>
  <c r="D52" i="7"/>
  <c r="BV19" i="5"/>
  <c r="H51" i="7"/>
  <c r="BP6" i="5"/>
  <c r="J32" i="7"/>
  <c r="BQ12" i="5"/>
  <c r="I51" i="7" s="1"/>
  <c r="BU20" i="5"/>
  <c r="BQ11" i="5"/>
  <c r="E51" i="7" s="1"/>
  <c r="M51" i="7"/>
  <c r="F6" i="7"/>
  <c r="G6" i="7" s="1"/>
  <c r="BO4" i="5"/>
  <c r="AH6" i="6" l="1"/>
  <c r="AX6" i="6" s="1"/>
  <c r="E52" i="7"/>
  <c r="BW11" i="5"/>
  <c r="BW18" i="5" s="1"/>
  <c r="AL14" i="6"/>
  <c r="AL10" i="6"/>
  <c r="AJ6" i="6"/>
  <c r="AT6" i="6" s="1"/>
  <c r="AV6" i="6" s="1"/>
  <c r="AW6" i="6" s="1"/>
  <c r="AK6" i="6"/>
  <c r="BC6" i="6" s="1"/>
  <c r="AH5" i="6"/>
  <c r="AN5" i="6"/>
  <c r="AM5" i="6"/>
  <c r="BN5" i="6"/>
  <c r="BN13" i="6"/>
  <c r="BN21" i="6"/>
  <c r="CA28" i="6" s="1"/>
  <c r="BN6" i="6"/>
  <c r="BN14" i="6"/>
  <c r="BN4" i="6"/>
  <c r="BY4" i="6" s="1"/>
  <c r="BN7" i="6"/>
  <c r="BN15" i="6"/>
  <c r="BZ28" i="6" s="1"/>
  <c r="BN8" i="6"/>
  <c r="BN16" i="6"/>
  <c r="CA4" i="6" s="1"/>
  <c r="BN9" i="6"/>
  <c r="BY28" i="6" s="1"/>
  <c r="BN17" i="6"/>
  <c r="BN10" i="6"/>
  <c r="BZ4" i="6" s="1"/>
  <c r="BN18" i="6"/>
  <c r="BN20" i="6"/>
  <c r="BN11" i="6"/>
  <c r="BN19" i="6"/>
  <c r="CA19" i="6" s="1"/>
  <c r="BN12" i="6"/>
  <c r="AL11" i="6"/>
  <c r="AL15" i="6"/>
  <c r="AN6" i="6"/>
  <c r="AM6" i="6"/>
  <c r="AL9" i="6"/>
  <c r="BP4" i="5"/>
  <c r="V32" i="7"/>
  <c r="BP5" i="5"/>
  <c r="V33" i="7"/>
  <c r="CA15" i="6"/>
  <c r="AL4" i="6"/>
  <c r="D8" i="3"/>
  <c r="D7" i="3"/>
  <c r="D6" i="3"/>
  <c r="D5" i="3"/>
  <c r="BW12" i="5"/>
  <c r="BW19" i="5" s="1"/>
  <c r="BW13" i="5"/>
  <c r="BW20" i="5" s="1"/>
  <c r="CA18" i="6" l="1"/>
  <c r="CA24" i="6"/>
  <c r="CA23" i="6"/>
  <c r="BY9" i="6"/>
  <c r="BY8" i="6"/>
  <c r="BY19" i="6"/>
  <c r="BY18" i="6"/>
  <c r="BY24" i="6"/>
  <c r="BY23" i="6"/>
  <c r="BZ23" i="6"/>
  <c r="BZ24" i="6"/>
  <c r="AH9" i="6"/>
  <c r="AX9" i="6" s="1"/>
  <c r="AH11" i="6"/>
  <c r="AX11" i="6" s="1"/>
  <c r="BZ18" i="6"/>
  <c r="BZ19" i="6"/>
  <c r="AN9" i="6"/>
  <c r="AM9" i="6"/>
  <c r="AM10" i="6"/>
  <c r="AN10" i="6"/>
  <c r="AK9" i="6"/>
  <c r="BC9" i="6" s="1"/>
  <c r="AZ6" i="6"/>
  <c r="BA6" i="6"/>
  <c r="BB6" i="6" s="1"/>
  <c r="AM15" i="6"/>
  <c r="AN15" i="6"/>
  <c r="AH10" i="6"/>
  <c r="AH15" i="6"/>
  <c r="AN14" i="6"/>
  <c r="AM14" i="6"/>
  <c r="AX5" i="6"/>
  <c r="AJ5" i="6"/>
  <c r="AT5" i="6" s="1"/>
  <c r="AV5" i="6" s="1"/>
  <c r="AW5" i="6" s="1"/>
  <c r="BY10" i="6" s="1"/>
  <c r="AK5" i="6"/>
  <c r="BC5" i="6" s="1"/>
  <c r="BF5" i="6" s="1"/>
  <c r="BE5" i="6" s="1"/>
  <c r="AM11" i="6"/>
  <c r="AN11" i="6"/>
  <c r="BF6" i="6"/>
  <c r="BE6" i="6" s="1"/>
  <c r="AH14" i="6"/>
  <c r="CA16" i="6"/>
  <c r="CA8" i="6"/>
  <c r="CA9" i="6"/>
  <c r="BZ13" i="6"/>
  <c r="BZ14" i="6"/>
  <c r="BZ8" i="6"/>
  <c r="BZ9" i="6"/>
  <c r="BY14" i="6"/>
  <c r="BY13" i="6"/>
  <c r="CA14" i="6"/>
  <c r="CA13" i="6"/>
  <c r="AH4" i="6"/>
  <c r="AX4" i="6" s="1"/>
  <c r="CK11" i="6" s="1"/>
  <c r="AM4" i="6"/>
  <c r="AN4" i="6"/>
  <c r="C7" i="3"/>
  <c r="C5" i="3"/>
  <c r="C6" i="3"/>
  <c r="AJ9" i="6" l="1"/>
  <c r="AT9" i="6" s="1"/>
  <c r="AV9" i="6" s="1"/>
  <c r="AW9" i="6" s="1"/>
  <c r="BF9" i="6"/>
  <c r="BE9" i="6" s="1"/>
  <c r="AK11" i="6"/>
  <c r="BC11" i="6" s="1"/>
  <c r="BF11" i="6" s="1"/>
  <c r="BE11" i="6" s="1"/>
  <c r="AJ11" i="6"/>
  <c r="AT11" i="6" s="1"/>
  <c r="AV11" i="6" s="1"/>
  <c r="AW11" i="6" s="1"/>
  <c r="BZ15" i="6" s="1"/>
  <c r="AX14" i="6"/>
  <c r="AJ14" i="6"/>
  <c r="AT14" i="6" s="1"/>
  <c r="AK14" i="6"/>
  <c r="BC14" i="6" s="1"/>
  <c r="AX15" i="6"/>
  <c r="AK15" i="6"/>
  <c r="BC15" i="6" s="1"/>
  <c r="AJ15" i="6"/>
  <c r="AT15" i="6" s="1"/>
  <c r="AV15" i="6" s="1"/>
  <c r="AW15" i="6" s="1"/>
  <c r="CA10" i="6" s="1"/>
  <c r="AZ11" i="6"/>
  <c r="AZ4" i="6"/>
  <c r="AX10" i="6"/>
  <c r="CK12" i="6" s="1"/>
  <c r="AJ10" i="6"/>
  <c r="AT10" i="6" s="1"/>
  <c r="AV10" i="6" s="1"/>
  <c r="AW10" i="6" s="1"/>
  <c r="BZ10" i="6" s="1"/>
  <c r="AK10" i="6"/>
  <c r="BC10" i="6" s="1"/>
  <c r="AZ9" i="6"/>
  <c r="BA9" i="6"/>
  <c r="BB9" i="6" s="1"/>
  <c r="AZ5" i="6"/>
  <c r="BA5" i="6"/>
  <c r="BB5" i="6" s="1"/>
  <c r="BY11" i="6" s="1"/>
  <c r="BY12" i="6"/>
  <c r="CA17" i="6"/>
  <c r="AK4" i="6"/>
  <c r="BC4" i="6" s="1"/>
  <c r="AJ4" i="6"/>
  <c r="AT4" i="6" s="1"/>
  <c r="BY15" i="6"/>
  <c r="BA11" i="6" l="1"/>
  <c r="BB11" i="6" s="1"/>
  <c r="CK13" i="6"/>
  <c r="BF15" i="6"/>
  <c r="BE15" i="6" s="1"/>
  <c r="CJ12" i="6"/>
  <c r="BF10" i="6"/>
  <c r="BE10" i="6" s="1"/>
  <c r="BF14" i="6"/>
  <c r="CM13" i="6"/>
  <c r="CL13" i="6"/>
  <c r="G21" i="7" s="1"/>
  <c r="AV14" i="6"/>
  <c r="AW14" i="6" s="1"/>
  <c r="CA5" i="6" s="1"/>
  <c r="CE14" i="6" s="1"/>
  <c r="CJ13" i="6"/>
  <c r="CL12" i="6"/>
  <c r="AV4" i="6"/>
  <c r="AW4" i="6" s="1"/>
  <c r="BY5" i="6" s="1"/>
  <c r="CE4" i="6" s="1"/>
  <c r="CJ11" i="6"/>
  <c r="CM12" i="6"/>
  <c r="BF4" i="6"/>
  <c r="BE4" i="6" s="1"/>
  <c r="CM11" i="6"/>
  <c r="CL11" i="6"/>
  <c r="AZ15" i="6"/>
  <c r="BA15" i="6"/>
  <c r="BB15" i="6" s="1"/>
  <c r="CA11" i="6" s="1"/>
  <c r="AZ10" i="6"/>
  <c r="BA10" i="6"/>
  <c r="BB10" i="6" s="1"/>
  <c r="BZ11" i="6" s="1"/>
  <c r="BA4" i="6"/>
  <c r="BB4" i="6" s="1"/>
  <c r="BY6" i="6" s="1"/>
  <c r="AZ14" i="6"/>
  <c r="BA14" i="6"/>
  <c r="BB14" i="6" s="1"/>
  <c r="CA6" i="6" s="1"/>
  <c r="BZ5" i="6"/>
  <c r="CE9" i="6" s="1"/>
  <c r="BZ16" i="6"/>
  <c r="BY16" i="6"/>
  <c r="BZ6" i="6"/>
  <c r="BY17" i="6"/>
  <c r="BZ7" i="6"/>
  <c r="BZ17" i="6"/>
  <c r="CA12" i="6" l="1"/>
  <c r="CF4" i="6"/>
  <c r="CP11" i="6" s="1"/>
  <c r="CT13" i="6"/>
  <c r="CF14" i="6"/>
  <c r="CP13" i="6" s="1"/>
  <c r="BE14" i="6"/>
  <c r="CA7" i="6"/>
  <c r="CG14" i="6" s="1"/>
  <c r="CQ13" i="6" s="1"/>
  <c r="CF9" i="6"/>
  <c r="CP12" i="6" s="1"/>
  <c r="CT11" i="6"/>
  <c r="BY7" i="6"/>
  <c r="CG4" i="6" s="1"/>
  <c r="CQ11" i="6" s="1"/>
  <c r="G19" i="7"/>
  <c r="H6" i="7" s="1"/>
  <c r="CT12" i="6"/>
  <c r="BZ12" i="6"/>
  <c r="CG9" i="6" s="1"/>
  <c r="CQ12" i="6" s="1"/>
  <c r="M46" i="7"/>
  <c r="J21" i="7"/>
  <c r="CM6" i="6"/>
  <c r="H8" i="7"/>
  <c r="G20" i="7"/>
  <c r="CU13" i="6" l="1"/>
  <c r="L47" i="7" s="1"/>
  <c r="CV13" i="6"/>
  <c r="L49" i="7" s="1"/>
  <c r="CM4" i="6"/>
  <c r="CU12" i="6"/>
  <c r="CV12" i="6" s="1"/>
  <c r="CU11" i="6"/>
  <c r="CV11" i="6" s="1"/>
  <c r="D49" i="7" s="1"/>
  <c r="J19" i="7"/>
  <c r="E46" i="7"/>
  <c r="E49" i="7"/>
  <c r="E48" i="7"/>
  <c r="M49" i="7"/>
  <c r="M48" i="7"/>
  <c r="M47" i="7"/>
  <c r="I21" i="7"/>
  <c r="L46" i="7"/>
  <c r="CM5" i="6"/>
  <c r="H7" i="7"/>
  <c r="H47" i="7" l="1"/>
  <c r="D47" i="7"/>
  <c r="E47" i="7"/>
  <c r="D46" i="7"/>
  <c r="I19" i="7"/>
  <c r="H49" i="7"/>
  <c r="I49" i="7"/>
  <c r="I48" i="7"/>
  <c r="J20" i="7"/>
  <c r="I46" i="7"/>
  <c r="CO6" i="6"/>
  <c r="K46" i="7"/>
  <c r="Q8" i="7"/>
  <c r="CT20" i="6"/>
  <c r="CW20" i="6"/>
  <c r="CU20" i="6"/>
  <c r="D28" i="4"/>
  <c r="O6" i="7"/>
  <c r="G26" i="4" s="1"/>
  <c r="O8" i="7"/>
  <c r="G28" i="4" s="1"/>
  <c r="Q40" i="4" l="1"/>
  <c r="Q194" i="4"/>
  <c r="Q95" i="4"/>
  <c r="Q51" i="4"/>
  <c r="Q183" i="4"/>
  <c r="Q106" i="4"/>
  <c r="Q172" i="4"/>
  <c r="Q150" i="4"/>
  <c r="Q117" i="4"/>
  <c r="Q84" i="4"/>
  <c r="Q216" i="4"/>
  <c r="Q161" i="4"/>
  <c r="Q139" i="4"/>
  <c r="Q73" i="4"/>
  <c r="Q205" i="4"/>
  <c r="Q128" i="4"/>
  <c r="Q62" i="4"/>
  <c r="I47" i="7"/>
  <c r="H46" i="7"/>
  <c r="Q7" i="7" s="1"/>
  <c r="I20" i="7"/>
  <c r="K47" i="7"/>
  <c r="K48" i="7" s="1"/>
  <c r="K49" i="7" s="1"/>
  <c r="K50" i="7" s="1"/>
  <c r="K51" i="7" s="1"/>
  <c r="K52" i="7" s="1"/>
  <c r="C46" i="7"/>
  <c r="CO4" i="6"/>
  <c r="Q6" i="7"/>
  <c r="CU18" i="6"/>
  <c r="CT18" i="6"/>
  <c r="CW18" i="6"/>
  <c r="D26" i="4"/>
  <c r="R8" i="7"/>
  <c r="V8" i="7" s="1"/>
  <c r="I8" i="7"/>
  <c r="J8" i="7" s="1"/>
  <c r="D15" i="3"/>
  <c r="D13" i="3"/>
  <c r="Q38" i="4" l="1"/>
  <c r="Q93" i="4"/>
  <c r="Q115" i="4"/>
  <c r="Q60" i="4"/>
  <c r="Q170" i="4"/>
  <c r="Q148" i="4"/>
  <c r="Q137" i="4"/>
  <c r="Q104" i="4"/>
  <c r="Q82" i="4"/>
  <c r="Q214" i="4"/>
  <c r="Q203" i="4"/>
  <c r="Q192" i="4"/>
  <c r="Q159" i="4"/>
  <c r="Q49" i="4"/>
  <c r="Q71" i="4"/>
  <c r="Q181" i="4"/>
  <c r="Q126" i="4"/>
  <c r="CV20" i="6"/>
  <c r="G46" i="7"/>
  <c r="R7" i="7"/>
  <c r="V7" i="7" s="1"/>
  <c r="CW19" i="6"/>
  <c r="D27" i="4"/>
  <c r="CT19" i="6"/>
  <c r="I6" i="7"/>
  <c r="J6" i="7" s="1"/>
  <c r="CO5" i="6"/>
  <c r="C47" i="7"/>
  <c r="C48" i="7" s="1"/>
  <c r="C49" i="7" s="1"/>
  <c r="C50" i="7" s="1"/>
  <c r="C51" i="7" s="1"/>
  <c r="C52" i="7" s="1"/>
  <c r="CU19" i="6"/>
  <c r="P8" i="7"/>
  <c r="R6" i="7"/>
  <c r="CP4" i="6"/>
  <c r="R228" i="4"/>
  <c r="O235" i="4" s="1"/>
  <c r="R226" i="4"/>
  <c r="G15" i="3"/>
  <c r="CP6" i="6"/>
  <c r="R227" i="4"/>
  <c r="O234" i="4" s="1"/>
  <c r="F13" i="3"/>
  <c r="E28" i="4"/>
  <c r="E26" i="4"/>
  <c r="F15" i="3"/>
  <c r="Q39" i="4" l="1"/>
  <c r="S233" i="4"/>
  <c r="O233" i="4"/>
  <c r="G13" i="3"/>
  <c r="V6" i="7"/>
  <c r="Q105" i="4"/>
  <c r="Q94" i="4"/>
  <c r="Q215" i="4"/>
  <c r="Q138" i="4"/>
  <c r="Q72" i="4"/>
  <c r="Q204" i="4"/>
  <c r="Q160" i="4"/>
  <c r="Q61" i="4"/>
  <c r="Q193" i="4"/>
  <c r="Q127" i="4"/>
  <c r="Q50" i="4"/>
  <c r="Q182" i="4"/>
  <c r="Q171" i="4"/>
  <c r="Q149" i="4"/>
  <c r="Q116" i="4"/>
  <c r="Q83" i="4"/>
  <c r="G47" i="7"/>
  <c r="G48" i="7" s="1"/>
  <c r="G49" i="7" s="1"/>
  <c r="G50" i="7" s="1"/>
  <c r="G51" i="7" s="1"/>
  <c r="G52" i="7" s="1"/>
  <c r="CV18" i="6"/>
  <c r="S235" i="4"/>
  <c r="CP5" i="6"/>
  <c r="S234" i="4"/>
  <c r="CV19" i="6" l="1"/>
  <c r="P7" i="7"/>
  <c r="P6" i="7"/>
  <c r="O7" i="7"/>
  <c r="G27" i="4" s="1"/>
  <c r="I7" i="7"/>
  <c r="J7" i="7" l="1"/>
  <c r="D14" i="3"/>
  <c r="G14" i="3"/>
  <c r="E27" i="4" l="1"/>
  <c r="F14" i="3"/>
  <c r="Q226" i="4" l="1"/>
  <c r="U19" i="7" s="1"/>
  <c r="V19" i="7" s="1"/>
  <c r="S226" i="4" l="1"/>
  <c r="Q227" i="4"/>
  <c r="U20" i="7" s="1"/>
  <c r="V20" i="7" s="1"/>
  <c r="S227" i="4" l="1"/>
  <c r="Q228" i="4"/>
  <c r="U21" i="7" s="1"/>
  <c r="V21" i="7" s="1"/>
  <c r="H26" i="4"/>
  <c r="S228" i="4" l="1"/>
  <c r="E15" i="3"/>
  <c r="H28" i="4"/>
  <c r="E14" i="3"/>
  <c r="H27" i="4"/>
  <c r="E13" i="3"/>
  <c r="I6" i="3" l="1"/>
  <c r="J6" i="3"/>
  <c r="L6" i="3" s="1"/>
  <c r="K6" i="3" l="1"/>
  <c r="M6" i="3"/>
  <c r="I5" i="3"/>
  <c r="J5" i="3"/>
  <c r="L5" i="3" s="1"/>
  <c r="J7" i="3"/>
  <c r="L7" i="3" s="1"/>
  <c r="I7" i="3"/>
  <c r="F6" i="3"/>
  <c r="K5" i="3" l="1"/>
  <c r="M5" i="3"/>
  <c r="K7" i="3"/>
  <c r="M7" i="3"/>
  <c r="F5" i="3"/>
  <c r="F7" i="3"/>
  <c r="F9" i="3" l="1"/>
  <c r="G6" i="3" l="1"/>
  <c r="G5" i="3"/>
  <c r="H5" i="3" s="1"/>
  <c r="G7" i="3"/>
  <c r="N5" i="3" l="1"/>
  <c r="P5" i="3" l="1"/>
  <c r="U5" i="3" s="1"/>
  <c r="H6" i="3"/>
  <c r="N6" i="3" s="1"/>
  <c r="P6" i="3" l="1"/>
  <c r="U6" i="3" s="1"/>
  <c r="H7" i="3"/>
  <c r="N7" i="3" s="1"/>
  <c r="AB5" i="3"/>
  <c r="AD5" i="3" s="1"/>
  <c r="AA5" i="3"/>
  <c r="P7" i="3" l="1"/>
  <c r="U7" i="3" s="1"/>
  <c r="AC5" i="3"/>
  <c r="AE5" i="3"/>
  <c r="AA6" i="3"/>
  <c r="AB6" i="3"/>
  <c r="AD6" i="3" s="1"/>
  <c r="Q7" i="3" l="1"/>
  <c r="V7" i="3" s="1"/>
  <c r="AE6" i="3"/>
  <c r="AC6" i="3"/>
  <c r="AB7" i="3"/>
  <c r="AD7" i="3" s="1"/>
  <c r="AA7" i="3"/>
  <c r="Q6" i="3" l="1"/>
  <c r="V6" i="3" s="1"/>
  <c r="AC7" i="3"/>
  <c r="AE7" i="3"/>
  <c r="X7" i="3"/>
  <c r="Q5" i="3" l="1"/>
  <c r="X6" i="3"/>
  <c r="V5" i="3" l="1"/>
  <c r="X5" i="3" s="1"/>
  <c r="X9" i="3" l="1"/>
  <c r="Y7" i="3" s="1"/>
  <c r="Y5" i="3" l="1"/>
  <c r="Z5" i="3" s="1"/>
  <c r="Y6" i="3"/>
  <c r="Z6" i="3" l="1"/>
  <c r="Z7" i="3" s="1"/>
  <c r="AF7" i="3" s="1"/>
  <c r="AF5" i="3"/>
  <c r="P18" i="3" l="1"/>
  <c r="U18" i="3" s="1"/>
  <c r="AA18" i="3" s="1"/>
  <c r="AF6" i="3"/>
  <c r="AG5" i="3"/>
  <c r="P19" i="3" l="1"/>
  <c r="U19" i="3" s="1"/>
  <c r="AA19" i="3" s="1"/>
  <c r="AG6" i="3"/>
  <c r="AB18" i="3"/>
  <c r="AD18" i="3" s="1"/>
  <c r="AC18" i="3"/>
  <c r="P20" i="3" l="1"/>
  <c r="U20" i="3" s="1"/>
  <c r="AB19" i="3"/>
  <c r="AD19" i="3" s="1"/>
  <c r="AG7" i="3"/>
  <c r="AE18" i="3"/>
  <c r="AC19" i="3"/>
  <c r="AE19" i="3" l="1"/>
  <c r="Q20" i="3"/>
  <c r="V20" i="3" s="1"/>
  <c r="AB20" i="3"/>
  <c r="AD20" i="3" s="1"/>
  <c r="AA20" i="3"/>
  <c r="Q19" i="3" l="1"/>
  <c r="V19" i="3" s="1"/>
  <c r="X20" i="3"/>
  <c r="AE20" i="3"/>
  <c r="AC20" i="3"/>
  <c r="Q18" i="3" l="1"/>
  <c r="V18" i="3" s="1"/>
  <c r="X19" i="3"/>
  <c r="X18" i="3" l="1"/>
  <c r="X22" i="3" l="1"/>
  <c r="Y20" i="3" l="1"/>
  <c r="Y18" i="3"/>
  <c r="Z18" i="3" s="1"/>
  <c r="Y19" i="3"/>
  <c r="Z19" i="3" l="1"/>
  <c r="Z20" i="3" s="1"/>
  <c r="AF20" i="3" s="1"/>
  <c r="AF18" i="3"/>
  <c r="P31" i="3" l="1"/>
  <c r="U31" i="3" s="1"/>
  <c r="AB31" i="3" s="1"/>
  <c r="AD31" i="3" s="1"/>
  <c r="AF19" i="3"/>
  <c r="AG18" i="3"/>
  <c r="P32" i="3" l="1"/>
  <c r="U32" i="3" s="1"/>
  <c r="AA32" i="3" s="1"/>
  <c r="AG19" i="3"/>
  <c r="AA31" i="3"/>
  <c r="AC31" i="3" s="1"/>
  <c r="P33" i="3" l="1"/>
  <c r="U33" i="3" s="1"/>
  <c r="AG20" i="3"/>
  <c r="AB32" i="3"/>
  <c r="AD32" i="3" s="1"/>
  <c r="AE31" i="3"/>
  <c r="AC32" i="3"/>
  <c r="Q33" i="3" l="1"/>
  <c r="V33" i="3" s="1"/>
  <c r="AE32" i="3"/>
  <c r="AA33" i="3"/>
  <c r="AB33" i="3"/>
  <c r="AD33" i="3" s="1"/>
  <c r="Q32" i="3" l="1"/>
  <c r="V32" i="3" s="1"/>
  <c r="AC33" i="3"/>
  <c r="AE33" i="3"/>
  <c r="X33" i="3"/>
  <c r="Q31" i="3" l="1"/>
  <c r="X32" i="3"/>
  <c r="V31" i="3" l="1"/>
  <c r="X31" i="3" s="1"/>
  <c r="X35" i="3" l="1"/>
  <c r="Y31" i="3" l="1"/>
  <c r="Z31" i="3" s="1"/>
  <c r="Y32" i="3"/>
  <c r="Y33" i="3"/>
  <c r="Z32" i="3" l="1"/>
  <c r="Z33" i="3" s="1"/>
  <c r="AF33" i="3" s="1"/>
  <c r="AF31" i="3"/>
  <c r="P44" i="3" l="1"/>
  <c r="U44" i="3" s="1"/>
  <c r="AA44" i="3" s="1"/>
  <c r="AF32" i="3"/>
  <c r="AG31" i="3"/>
  <c r="P45" i="3" l="1"/>
  <c r="U45" i="3" s="1"/>
  <c r="AB45" i="3" s="1"/>
  <c r="AD45" i="3" s="1"/>
  <c r="AG32" i="3"/>
  <c r="AB44" i="3"/>
  <c r="AD44" i="3" s="1"/>
  <c r="AC44" i="3"/>
  <c r="P46" i="3" l="1"/>
  <c r="Q46" i="3" s="1"/>
  <c r="AA45" i="3"/>
  <c r="AE45" i="3" s="1"/>
  <c r="AE44" i="3"/>
  <c r="AG33" i="3"/>
  <c r="AC45" i="3" l="1"/>
  <c r="U46" i="3"/>
  <c r="AA46" i="3" s="1"/>
  <c r="V46" i="3"/>
  <c r="Q45" i="3"/>
  <c r="AB46" i="3" l="1"/>
  <c r="AD46" i="3" s="1"/>
  <c r="X46" i="3"/>
  <c r="AC46" i="3"/>
  <c r="V45" i="3"/>
  <c r="Q44" i="3"/>
  <c r="AE46" i="3" l="1"/>
  <c r="V44" i="3"/>
  <c r="X45" i="3"/>
  <c r="X44" i="3" l="1"/>
  <c r="X48" i="3" l="1"/>
  <c r="Y46" i="3" l="1"/>
  <c r="Y45" i="3"/>
  <c r="Y44" i="3"/>
  <c r="Z44" i="3" s="1"/>
  <c r="Z45" i="3" l="1"/>
  <c r="Z46" i="3" s="1"/>
  <c r="AF46" i="3" s="1"/>
  <c r="AF44" i="3"/>
  <c r="P57" i="3" l="1"/>
  <c r="U57" i="3" s="1"/>
  <c r="AG44" i="3"/>
  <c r="AF45" i="3"/>
  <c r="P58" i="3" l="1"/>
  <c r="U58" i="3" s="1"/>
  <c r="AB57" i="3"/>
  <c r="AD57" i="3" s="1"/>
  <c r="AA57" i="3"/>
  <c r="AG45" i="3"/>
  <c r="AG46" i="3" l="1"/>
  <c r="P59" i="3"/>
  <c r="AB58" i="3"/>
  <c r="AD58" i="3" s="1"/>
  <c r="AA58" i="3"/>
  <c r="AC58" i="3" s="1"/>
  <c r="AE57" i="3"/>
  <c r="AC57" i="3"/>
  <c r="C16" i="4"/>
  <c r="E16" i="4" s="1"/>
  <c r="AE58" i="3" l="1"/>
  <c r="C17" i="4"/>
  <c r="E17" i="4" s="1"/>
  <c r="U59" i="3"/>
  <c r="Q59" i="3"/>
  <c r="V59" i="3" l="1"/>
  <c r="Q58" i="3"/>
  <c r="AA59" i="3"/>
  <c r="AB59" i="3"/>
  <c r="AD59" i="3" s="1"/>
  <c r="M40" i="4" l="1"/>
  <c r="N40" i="4" s="1"/>
  <c r="O40" i="4" s="1"/>
  <c r="M84" i="4"/>
  <c r="M139" i="4"/>
  <c r="M216" i="4"/>
  <c r="M205" i="4"/>
  <c r="M150" i="4"/>
  <c r="M194" i="4"/>
  <c r="M117" i="4"/>
  <c r="M95" i="4"/>
  <c r="M183" i="4"/>
  <c r="M161" i="4"/>
  <c r="M73" i="4"/>
  <c r="M172" i="4"/>
  <c r="M128" i="4"/>
  <c r="M106" i="4"/>
  <c r="M62" i="4"/>
  <c r="M51" i="4"/>
  <c r="X59" i="3"/>
  <c r="C18" i="4"/>
  <c r="E18" i="4" s="1"/>
  <c r="AE59" i="3"/>
  <c r="AC59" i="3"/>
  <c r="V58" i="3"/>
  <c r="Q57" i="3"/>
  <c r="M39" i="4" l="1"/>
  <c r="N39" i="4" s="1"/>
  <c r="O39" i="4" s="1"/>
  <c r="R40" i="4"/>
  <c r="S40" i="4"/>
  <c r="T40" i="4"/>
  <c r="H139" i="4"/>
  <c r="N106" i="4"/>
  <c r="O106" i="4" s="1"/>
  <c r="Z106" i="4"/>
  <c r="AA106" i="4" s="1"/>
  <c r="N62" i="4"/>
  <c r="O62" i="4" s="1"/>
  <c r="Z62" i="4"/>
  <c r="AA62" i="4" s="1"/>
  <c r="N216" i="4"/>
  <c r="O216" i="4" s="1"/>
  <c r="Z216" i="4"/>
  <c r="AA216" i="4" s="1"/>
  <c r="N194" i="4"/>
  <c r="O194" i="4" s="1"/>
  <c r="Z194" i="4"/>
  <c r="AA194" i="4" s="1"/>
  <c r="N128" i="4"/>
  <c r="O128" i="4" s="1"/>
  <c r="Z128" i="4"/>
  <c r="AA128" i="4" s="1"/>
  <c r="N172" i="4"/>
  <c r="O172" i="4" s="1"/>
  <c r="Z172" i="4"/>
  <c r="AA172" i="4" s="1"/>
  <c r="C139" i="4"/>
  <c r="Z205" i="4"/>
  <c r="AA205" i="4" s="1"/>
  <c r="N205" i="4"/>
  <c r="O205" i="4" s="1"/>
  <c r="N161" i="4"/>
  <c r="O161" i="4" s="1"/>
  <c r="Z161" i="4"/>
  <c r="AA161" i="4" s="1"/>
  <c r="G139" i="4"/>
  <c r="N51" i="4"/>
  <c r="O51" i="4" s="1"/>
  <c r="Z51" i="4"/>
  <c r="AA51" i="4" s="1"/>
  <c r="N183" i="4"/>
  <c r="O183" i="4" s="1"/>
  <c r="Z183" i="4"/>
  <c r="AA183" i="4" s="1"/>
  <c r="N139" i="4"/>
  <c r="O139" i="4" s="1"/>
  <c r="Z139" i="4"/>
  <c r="AA139" i="4" s="1"/>
  <c r="N117" i="4"/>
  <c r="O117" i="4" s="1"/>
  <c r="Z117" i="4"/>
  <c r="AA117" i="4" s="1"/>
  <c r="E139" i="4"/>
  <c r="Z29" i="4"/>
  <c r="AA29" i="4" s="1"/>
  <c r="N150" i="4"/>
  <c r="O150" i="4" s="1"/>
  <c r="Z150" i="4"/>
  <c r="AA150" i="4" s="1"/>
  <c r="N73" i="4"/>
  <c r="O73" i="4" s="1"/>
  <c r="Z73" i="4"/>
  <c r="AA73" i="4" s="1"/>
  <c r="F139" i="4"/>
  <c r="Z40" i="4"/>
  <c r="AA40" i="4" s="1"/>
  <c r="M193" i="4"/>
  <c r="M116" i="4"/>
  <c r="M182" i="4"/>
  <c r="M149" i="4"/>
  <c r="M94" i="4"/>
  <c r="M72" i="4"/>
  <c r="M160" i="4"/>
  <c r="M61" i="4"/>
  <c r="Z61" i="4" s="1"/>
  <c r="AA61" i="4" s="1"/>
  <c r="M171" i="4"/>
  <c r="M127" i="4"/>
  <c r="M105" i="4"/>
  <c r="M50" i="4"/>
  <c r="M215" i="4"/>
  <c r="M204" i="4"/>
  <c r="Z204" i="4" s="1"/>
  <c r="AA204" i="4" s="1"/>
  <c r="M138" i="4"/>
  <c r="M83" i="4"/>
  <c r="D139" i="4"/>
  <c r="Z18" i="4"/>
  <c r="AA18" i="4" s="1"/>
  <c r="N95" i="4"/>
  <c r="O95" i="4" s="1"/>
  <c r="Z95" i="4"/>
  <c r="AA95" i="4" s="1"/>
  <c r="N84" i="4"/>
  <c r="O84" i="4" s="1"/>
  <c r="Z84" i="4"/>
  <c r="AA84" i="4" s="1"/>
  <c r="Z7" i="4"/>
  <c r="AA7" i="4" s="1"/>
  <c r="V57" i="3"/>
  <c r="X58" i="3"/>
  <c r="R39" i="4" l="1"/>
  <c r="T39" i="4"/>
  <c r="S39" i="4"/>
  <c r="M38" i="4"/>
  <c r="N38" i="4" s="1"/>
  <c r="O38" i="4" s="1"/>
  <c r="Z39" i="4"/>
  <c r="AA39" i="4" s="1"/>
  <c r="F138" i="4"/>
  <c r="R51" i="4"/>
  <c r="T51" i="4"/>
  <c r="S51" i="4"/>
  <c r="T216" i="4"/>
  <c r="S216" i="4"/>
  <c r="R216" i="4"/>
  <c r="Z94" i="4"/>
  <c r="AA94" i="4" s="1"/>
  <c r="N94" i="4"/>
  <c r="O94" i="4" s="1"/>
  <c r="E138" i="4"/>
  <c r="Z28" i="4"/>
  <c r="AA28" i="4" s="1"/>
  <c r="S117" i="4"/>
  <c r="T117" i="4"/>
  <c r="R117" i="4"/>
  <c r="T172" i="4"/>
  <c r="S172" i="4"/>
  <c r="R172" i="4"/>
  <c r="R62" i="4"/>
  <c r="S62" i="4"/>
  <c r="T62" i="4"/>
  <c r="N50" i="4"/>
  <c r="O50" i="4" s="1"/>
  <c r="G138" i="4"/>
  <c r="Z50" i="4"/>
  <c r="AA50" i="4" s="1"/>
  <c r="C138" i="4"/>
  <c r="N149" i="4"/>
  <c r="O149" i="4" s="1"/>
  <c r="Z149" i="4"/>
  <c r="AA149" i="4" s="1"/>
  <c r="D138" i="4"/>
  <c r="Z17" i="4"/>
  <c r="AA17" i="4" s="1"/>
  <c r="N127" i="4"/>
  <c r="O127" i="4" s="1"/>
  <c r="Z127" i="4"/>
  <c r="AA127" i="4" s="1"/>
  <c r="N182" i="4"/>
  <c r="O182" i="4" s="1"/>
  <c r="Z182" i="4"/>
  <c r="AA182" i="4" s="1"/>
  <c r="S73" i="4"/>
  <c r="R73" i="4"/>
  <c r="T73" i="4"/>
  <c r="R161" i="4"/>
  <c r="T161" i="4"/>
  <c r="S161" i="4"/>
  <c r="N61" i="4"/>
  <c r="O61" i="4" s="1"/>
  <c r="N215" i="4"/>
  <c r="O215" i="4" s="1"/>
  <c r="Z215" i="4"/>
  <c r="AA215" i="4" s="1"/>
  <c r="N83" i="4"/>
  <c r="O83" i="4" s="1"/>
  <c r="Z83" i="4"/>
  <c r="AA83" i="4" s="1"/>
  <c r="N116" i="4"/>
  <c r="O116" i="4" s="1"/>
  <c r="Z116" i="4"/>
  <c r="AA116" i="4" s="1"/>
  <c r="S139" i="4"/>
  <c r="T139" i="4"/>
  <c r="R139" i="4"/>
  <c r="T205" i="4"/>
  <c r="S205" i="4"/>
  <c r="R205" i="4"/>
  <c r="T128" i="4"/>
  <c r="S128" i="4"/>
  <c r="R128" i="4"/>
  <c r="N72" i="4"/>
  <c r="O72" i="4" s="1"/>
  <c r="Z72" i="4"/>
  <c r="AA72" i="4" s="1"/>
  <c r="N171" i="4"/>
  <c r="O171" i="4" s="1"/>
  <c r="Z171" i="4"/>
  <c r="AA171" i="4" s="1"/>
  <c r="M71" i="4"/>
  <c r="M148" i="4"/>
  <c r="M93" i="4"/>
  <c r="M60" i="4"/>
  <c r="M49" i="4"/>
  <c r="M159" i="4"/>
  <c r="M170" i="4"/>
  <c r="M126" i="4"/>
  <c r="M104" i="4"/>
  <c r="M214" i="4"/>
  <c r="M203" i="4"/>
  <c r="M192" i="4"/>
  <c r="M181" i="4"/>
  <c r="M137" i="4"/>
  <c r="M115" i="4"/>
  <c r="M82" i="4"/>
  <c r="N138" i="4"/>
  <c r="O138" i="4" s="1"/>
  <c r="Z138" i="4"/>
  <c r="AA138" i="4" s="1"/>
  <c r="N193" i="4"/>
  <c r="O193" i="4" s="1"/>
  <c r="Z193" i="4"/>
  <c r="AA193" i="4" s="1"/>
  <c r="R150" i="4"/>
  <c r="S150" i="4"/>
  <c r="T150" i="4"/>
  <c r="T106" i="4"/>
  <c r="S106" i="4"/>
  <c r="R106" i="4"/>
  <c r="N105" i="4"/>
  <c r="O105" i="4" s="1"/>
  <c r="H138" i="4"/>
  <c r="Z105" i="4"/>
  <c r="AA105" i="4" s="1"/>
  <c r="R84" i="4"/>
  <c r="S84" i="4"/>
  <c r="T84" i="4"/>
  <c r="T95" i="4"/>
  <c r="S95" i="4"/>
  <c r="R95" i="4"/>
  <c r="N160" i="4"/>
  <c r="O160" i="4" s="1"/>
  <c r="Z160" i="4"/>
  <c r="AA160" i="4" s="1"/>
  <c r="T183" i="4"/>
  <c r="S183" i="4"/>
  <c r="R183" i="4"/>
  <c r="N204" i="4"/>
  <c r="O204" i="4" s="1"/>
  <c r="R194" i="4"/>
  <c r="T194" i="4"/>
  <c r="S194" i="4"/>
  <c r="C137" i="4"/>
  <c r="Z6" i="4"/>
  <c r="AA6" i="4" s="1"/>
  <c r="X57" i="3"/>
  <c r="R38" i="4" l="1"/>
  <c r="T38" i="4"/>
  <c r="U38" i="4" s="1"/>
  <c r="U39" i="4" s="1"/>
  <c r="U40" i="4" s="1"/>
  <c r="S38" i="4"/>
  <c r="AB106" i="4"/>
  <c r="AB150" i="4"/>
  <c r="AB84" i="4"/>
  <c r="AB95" i="4"/>
  <c r="AB194" i="4"/>
  <c r="AB161" i="4"/>
  <c r="AB29" i="4"/>
  <c r="AB183" i="4"/>
  <c r="AB185" i="4"/>
  <c r="N181" i="4"/>
  <c r="O181" i="4" s="1"/>
  <c r="Z181" i="4"/>
  <c r="AB42" i="4"/>
  <c r="F137" i="4"/>
  <c r="Z38" i="4"/>
  <c r="S83" i="4"/>
  <c r="R83" i="4"/>
  <c r="T83" i="4"/>
  <c r="AB51" i="4"/>
  <c r="AB18" i="4"/>
  <c r="AB196" i="4"/>
  <c r="Z192" i="4"/>
  <c r="N192" i="4"/>
  <c r="O192" i="4" s="1"/>
  <c r="N159" i="4"/>
  <c r="O159" i="4" s="1"/>
  <c r="AB163" i="4"/>
  <c r="Z159" i="4"/>
  <c r="T171" i="4"/>
  <c r="S171" i="4"/>
  <c r="R171" i="4"/>
  <c r="AB205" i="4"/>
  <c r="S127" i="4"/>
  <c r="T127" i="4"/>
  <c r="R127" i="4"/>
  <c r="AB172" i="4"/>
  <c r="S94" i="4"/>
  <c r="R94" i="4"/>
  <c r="T94" i="4"/>
  <c r="AB75" i="4"/>
  <c r="N71" i="4"/>
  <c r="O71" i="4" s="1"/>
  <c r="Z71" i="4"/>
  <c r="S182" i="4"/>
  <c r="R182" i="4"/>
  <c r="T182" i="4"/>
  <c r="AB139" i="4"/>
  <c r="AB73" i="4"/>
  <c r="S50" i="4"/>
  <c r="R50" i="4"/>
  <c r="T50" i="4"/>
  <c r="AB174" i="4"/>
  <c r="N170" i="4"/>
  <c r="O170" i="4" s="1"/>
  <c r="Z170" i="4"/>
  <c r="R204" i="4"/>
  <c r="S204" i="4"/>
  <c r="T204" i="4"/>
  <c r="S193" i="4"/>
  <c r="R193" i="4"/>
  <c r="T193" i="4"/>
  <c r="Z27" i="4"/>
  <c r="AB31" i="4"/>
  <c r="E137" i="4"/>
  <c r="D39" i="4"/>
  <c r="D137" i="4"/>
  <c r="AB20" i="4"/>
  <c r="Z16" i="4"/>
  <c r="AB64" i="4"/>
  <c r="N60" i="4"/>
  <c r="O60" i="4" s="1"/>
  <c r="Z60" i="4"/>
  <c r="AB117" i="4"/>
  <c r="Z137" i="4"/>
  <c r="AB141" i="4"/>
  <c r="N137" i="4"/>
  <c r="O137" i="4" s="1"/>
  <c r="AB207" i="4"/>
  <c r="N203" i="4"/>
  <c r="O203" i="4" s="1"/>
  <c r="Z203" i="4"/>
  <c r="AB53" i="4"/>
  <c r="G137" i="4"/>
  <c r="N49" i="4"/>
  <c r="O49" i="4" s="1"/>
  <c r="Z49" i="4"/>
  <c r="T72" i="4"/>
  <c r="S72" i="4"/>
  <c r="R72" i="4"/>
  <c r="S138" i="4"/>
  <c r="R138" i="4"/>
  <c r="T138" i="4"/>
  <c r="AB218" i="4"/>
  <c r="Z214" i="4"/>
  <c r="N214" i="4"/>
  <c r="O214" i="4" s="1"/>
  <c r="S160" i="4"/>
  <c r="R160" i="4"/>
  <c r="T160" i="4"/>
  <c r="AB86" i="4"/>
  <c r="N82" i="4"/>
  <c r="O82" i="4" s="1"/>
  <c r="Z82" i="4"/>
  <c r="AB108" i="4"/>
  <c r="H137" i="4"/>
  <c r="N104" i="4"/>
  <c r="O104" i="4" s="1"/>
  <c r="Z104" i="4"/>
  <c r="N93" i="4"/>
  <c r="O93" i="4" s="1"/>
  <c r="Z93" i="4"/>
  <c r="AB97" i="4"/>
  <c r="T215" i="4"/>
  <c r="R215" i="4"/>
  <c r="S215" i="4"/>
  <c r="AB62" i="4"/>
  <c r="S105" i="4"/>
  <c r="R105" i="4"/>
  <c r="T105" i="4"/>
  <c r="AB119" i="4"/>
  <c r="Z115" i="4"/>
  <c r="N115" i="4"/>
  <c r="O115" i="4" s="1"/>
  <c r="AB130" i="4"/>
  <c r="N126" i="4"/>
  <c r="O126" i="4" s="1"/>
  <c r="Z126" i="4"/>
  <c r="N148" i="4"/>
  <c r="O148" i="4" s="1"/>
  <c r="Z148" i="4"/>
  <c r="AB152" i="4"/>
  <c r="AB128" i="4"/>
  <c r="S116" i="4"/>
  <c r="R116" i="4"/>
  <c r="T116" i="4"/>
  <c r="T61" i="4"/>
  <c r="S61" i="4"/>
  <c r="R61" i="4"/>
  <c r="S149" i="4"/>
  <c r="R149" i="4"/>
  <c r="T149" i="4"/>
  <c r="AB216" i="4"/>
  <c r="AB40" i="4"/>
  <c r="D38" i="4"/>
  <c r="AB9" i="4"/>
  <c r="AB7" i="4"/>
  <c r="Z5" i="4"/>
  <c r="AB110" i="4" l="1"/>
  <c r="AB154" i="4"/>
  <c r="AB99" i="4"/>
  <c r="AB33" i="4"/>
  <c r="AB88" i="4"/>
  <c r="AB198" i="4"/>
  <c r="AB165" i="4"/>
  <c r="AB187" i="4"/>
  <c r="AB66" i="4"/>
  <c r="AB77" i="4"/>
  <c r="AB220" i="4"/>
  <c r="AB22" i="4"/>
  <c r="AB44" i="4"/>
  <c r="AB55" i="4"/>
  <c r="Z206" i="4"/>
  <c r="AA203" i="4"/>
  <c r="AA206" i="4" s="1"/>
  <c r="AA60" i="4"/>
  <c r="AA63" i="4" s="1"/>
  <c r="Z63" i="4"/>
  <c r="S115" i="4"/>
  <c r="R115" i="4"/>
  <c r="T115" i="4"/>
  <c r="U115" i="4" s="1"/>
  <c r="U116" i="4" s="1"/>
  <c r="U117" i="4" s="1"/>
  <c r="R104" i="4"/>
  <c r="T104" i="4"/>
  <c r="U104" i="4" s="1"/>
  <c r="U105" i="4" s="1"/>
  <c r="U106" i="4" s="1"/>
  <c r="S104" i="4"/>
  <c r="R203" i="4"/>
  <c r="T203" i="4"/>
  <c r="U203" i="4" s="1"/>
  <c r="U204" i="4" s="1"/>
  <c r="U205" i="4" s="1"/>
  <c r="S203" i="4"/>
  <c r="S60" i="4"/>
  <c r="R60" i="4"/>
  <c r="T60" i="4"/>
  <c r="U60" i="4" s="1"/>
  <c r="U61" i="4" s="1"/>
  <c r="U62" i="4" s="1"/>
  <c r="AA71" i="4"/>
  <c r="AA74" i="4" s="1"/>
  <c r="Z74" i="4"/>
  <c r="Z41" i="4"/>
  <c r="AA38" i="4"/>
  <c r="AA41" i="4" s="1"/>
  <c r="AA104" i="4"/>
  <c r="AA107" i="4" s="1"/>
  <c r="Z107" i="4"/>
  <c r="AB132" i="4"/>
  <c r="AA115" i="4"/>
  <c r="AA118" i="4" s="1"/>
  <c r="Z118" i="4"/>
  <c r="D191" i="4"/>
  <c r="D188" i="4"/>
  <c r="D190" i="4"/>
  <c r="S71" i="4"/>
  <c r="R71" i="4"/>
  <c r="T71" i="4"/>
  <c r="U71" i="4" s="1"/>
  <c r="U72" i="4" s="1"/>
  <c r="U73" i="4" s="1"/>
  <c r="S214" i="4"/>
  <c r="R214" i="4"/>
  <c r="T214" i="4"/>
  <c r="U214" i="4" s="1"/>
  <c r="U215" i="4" s="1"/>
  <c r="U216" i="4" s="1"/>
  <c r="AA159" i="4"/>
  <c r="AA162" i="4" s="1"/>
  <c r="Z162" i="4"/>
  <c r="AA170" i="4"/>
  <c r="AA173" i="4" s="1"/>
  <c r="Z173" i="4"/>
  <c r="AA148" i="4"/>
  <c r="AA151" i="4" s="1"/>
  <c r="Z151" i="4"/>
  <c r="AA82" i="4"/>
  <c r="AA85" i="4" s="1"/>
  <c r="Z85" i="4"/>
  <c r="AA214" i="4"/>
  <c r="AA217" i="4" s="1"/>
  <c r="Z217" i="4"/>
  <c r="AA49" i="4"/>
  <c r="AA52" i="4" s="1"/>
  <c r="Z52" i="4"/>
  <c r="R137" i="4"/>
  <c r="S137" i="4"/>
  <c r="T137" i="4"/>
  <c r="U137" i="4" s="1"/>
  <c r="U138" i="4" s="1"/>
  <c r="U139" i="4" s="1"/>
  <c r="AA16" i="4"/>
  <c r="AA19" i="4" s="1"/>
  <c r="Z19" i="4"/>
  <c r="AA27" i="4"/>
  <c r="AA30" i="4" s="1"/>
  <c r="Z30" i="4"/>
  <c r="S170" i="4"/>
  <c r="R170" i="4"/>
  <c r="T170" i="4"/>
  <c r="U170" i="4" s="1"/>
  <c r="U171" i="4" s="1"/>
  <c r="U172" i="4" s="1"/>
  <c r="Z184" i="4"/>
  <c r="AA181" i="4"/>
  <c r="AA184" i="4" s="1"/>
  <c r="S49" i="4"/>
  <c r="R49" i="4"/>
  <c r="T49" i="4"/>
  <c r="U49" i="4" s="1"/>
  <c r="U50" i="4" s="1"/>
  <c r="U51" i="4" s="1"/>
  <c r="AB143" i="4"/>
  <c r="S159" i="4"/>
  <c r="R159" i="4"/>
  <c r="T159" i="4"/>
  <c r="U159" i="4" s="1"/>
  <c r="U160" i="4" s="1"/>
  <c r="U161" i="4" s="1"/>
  <c r="S181" i="4"/>
  <c r="R181" i="4"/>
  <c r="T181" i="4"/>
  <c r="U181" i="4" s="1"/>
  <c r="U182" i="4" s="1"/>
  <c r="U183" i="4" s="1"/>
  <c r="S148" i="4"/>
  <c r="R148" i="4"/>
  <c r="T148" i="4"/>
  <c r="U148" i="4" s="1"/>
  <c r="U149" i="4" s="1"/>
  <c r="U150" i="4" s="1"/>
  <c r="S82" i="4"/>
  <c r="R82" i="4"/>
  <c r="T82" i="4"/>
  <c r="U82" i="4" s="1"/>
  <c r="U83" i="4" s="1"/>
  <c r="U84" i="4" s="1"/>
  <c r="AA126" i="4"/>
  <c r="AA129" i="4" s="1"/>
  <c r="Z129" i="4"/>
  <c r="AA93" i="4"/>
  <c r="AA96" i="4" s="1"/>
  <c r="Z96" i="4"/>
  <c r="Z140" i="4"/>
  <c r="AA137" i="4"/>
  <c r="AA140" i="4" s="1"/>
  <c r="R192" i="4"/>
  <c r="T192" i="4"/>
  <c r="U192" i="4" s="1"/>
  <c r="U193" i="4" s="1"/>
  <c r="U194" i="4" s="1"/>
  <c r="S192" i="4"/>
  <c r="R126" i="4"/>
  <c r="T126" i="4"/>
  <c r="U126" i="4" s="1"/>
  <c r="U127" i="4" s="1"/>
  <c r="U128" i="4" s="1"/>
  <c r="S126" i="4"/>
  <c r="S93" i="4"/>
  <c r="R93" i="4"/>
  <c r="T93" i="4"/>
  <c r="U93" i="4" s="1"/>
  <c r="U94" i="4" s="1"/>
  <c r="U95" i="4" s="1"/>
  <c r="D189" i="4"/>
  <c r="AB121" i="4"/>
  <c r="AB176" i="4"/>
  <c r="AB209" i="4"/>
  <c r="AA192" i="4"/>
  <c r="AA195" i="4" s="1"/>
  <c r="Z195" i="4"/>
  <c r="AB11" i="4"/>
  <c r="AA5" i="4"/>
  <c r="AA8" i="4" s="1"/>
  <c r="Z8" i="4"/>
  <c r="AB38" i="4" l="1"/>
  <c r="V38" i="4" s="1"/>
  <c r="AB148" i="4"/>
  <c r="V148" i="4" s="1"/>
  <c r="AB203" i="4"/>
  <c r="V203" i="4" s="1"/>
  <c r="AB192" i="4"/>
  <c r="V192" i="4" s="1"/>
  <c r="AB170" i="4"/>
  <c r="V170" i="4" s="1"/>
  <c r="AB126" i="4"/>
  <c r="V126" i="4" s="1"/>
  <c r="AB71" i="4"/>
  <c r="V71" i="4" s="1"/>
  <c r="AB93" i="4"/>
  <c r="V93" i="4" s="1"/>
  <c r="AB27" i="4"/>
  <c r="AB49" i="4"/>
  <c r="V49" i="4" s="1"/>
  <c r="AB181" i="4"/>
  <c r="V181" i="4" s="1"/>
  <c r="AB16" i="4"/>
  <c r="AB214" i="4"/>
  <c r="V214" i="4" s="1"/>
  <c r="AB159" i="4"/>
  <c r="V159" i="4" s="1"/>
  <c r="AB104" i="4"/>
  <c r="V104" i="4" s="1"/>
  <c r="AB60" i="4"/>
  <c r="V60" i="4" s="1"/>
  <c r="AB137" i="4"/>
  <c r="V137" i="4" s="1"/>
  <c r="AB82" i="4"/>
  <c r="V82" i="4" s="1"/>
  <c r="AB115" i="4"/>
  <c r="V115" i="4" s="1"/>
  <c r="D40" i="4"/>
  <c r="D41" i="4"/>
  <c r="D42" i="4"/>
  <c r="D44" i="4"/>
  <c r="D43" i="4"/>
  <c r="D57" i="4"/>
  <c r="D47" i="4"/>
  <c r="D48" i="4"/>
  <c r="D55" i="4"/>
  <c r="D46" i="4"/>
  <c r="D52" i="4"/>
  <c r="X61" i="3"/>
  <c r="D45" i="4"/>
  <c r="D56" i="4"/>
  <c r="D50" i="4"/>
  <c r="D54" i="4"/>
  <c r="D51" i="4"/>
  <c r="D53" i="4"/>
  <c r="D49" i="4"/>
  <c r="Y59" i="3" l="1"/>
  <c r="G50" i="3" s="1"/>
  <c r="Y58" i="3"/>
  <c r="G49" i="3" s="1"/>
  <c r="Y57" i="3"/>
  <c r="F190" i="4"/>
  <c r="F189" i="4"/>
  <c r="F188" i="4"/>
  <c r="G48" i="3" l="1"/>
  <c r="Z57" i="3"/>
  <c r="Z58" i="3" s="1"/>
  <c r="Z59" i="3" s="1"/>
  <c r="AF59" i="3" s="1"/>
  <c r="AB5" i="4"/>
  <c r="C44" i="4" l="1"/>
  <c r="C41" i="4"/>
  <c r="C42" i="4"/>
  <c r="C43" i="4"/>
  <c r="C39" i="4"/>
  <c r="C38" i="4"/>
  <c r="E38" i="4" s="1"/>
  <c r="G38" i="4" s="1"/>
  <c r="C40" i="4"/>
  <c r="C57" i="4"/>
  <c r="C48" i="4"/>
  <c r="C51" i="4"/>
  <c r="C54" i="4"/>
  <c r="C46" i="4"/>
  <c r="C50" i="4"/>
  <c r="C49" i="4"/>
  <c r="C53" i="4"/>
  <c r="C47" i="4"/>
  <c r="C52" i="4"/>
  <c r="C56" i="4"/>
  <c r="C55" i="4"/>
  <c r="E41" i="4" l="1"/>
  <c r="G41" i="4" s="1"/>
  <c r="E43" i="4"/>
  <c r="E44" i="4"/>
  <c r="E40" i="4"/>
  <c r="E39" i="4"/>
  <c r="E54" i="4"/>
  <c r="E57" i="4"/>
  <c r="E48" i="4"/>
  <c r="E52" i="4"/>
  <c r="E49" i="4"/>
  <c r="E51" i="4"/>
  <c r="E47" i="4"/>
  <c r="E50" i="4"/>
  <c r="E53" i="4"/>
  <c r="E55" i="4"/>
  <c r="E56" i="4"/>
  <c r="AF57" i="3" l="1"/>
  <c r="AG57" i="3" l="1"/>
  <c r="AF58" i="3"/>
  <c r="AG58" i="3" l="1"/>
  <c r="H49" i="3" l="1"/>
  <c r="H50" i="3"/>
  <c r="H48" i="3"/>
  <c r="H51" i="3"/>
  <c r="AG59" i="3"/>
  <c r="I51" i="3" l="1"/>
  <c r="I48" i="3"/>
  <c r="I50" i="3"/>
  <c r="I49" i="3"/>
  <c r="C45" i="4"/>
  <c r="E45" i="4" l="1"/>
  <c r="E46" i="4"/>
</calcChain>
</file>

<file path=xl/sharedStrings.xml><?xml version="1.0" encoding="utf-8"?>
<sst xmlns="http://schemas.openxmlformats.org/spreadsheetml/2006/main" count="1490" uniqueCount="423">
  <si>
    <t>No. of Storey</t>
  </si>
  <si>
    <t>Base</t>
  </si>
  <si>
    <t>Elevation (m)</t>
  </si>
  <si>
    <t>Storey Height (m)</t>
  </si>
  <si>
    <t>Model Configuration</t>
  </si>
  <si>
    <t>Storey</t>
  </si>
  <si>
    <t>Distribution of  Masses (tonnes)</t>
  </si>
  <si>
    <t>Section Properties</t>
  </si>
  <si>
    <t>Beam</t>
  </si>
  <si>
    <t>Width</t>
  </si>
  <si>
    <t>Top</t>
  </si>
  <si>
    <t>Bottom</t>
  </si>
  <si>
    <t>Long. Reinforcement</t>
  </si>
  <si>
    <t>Trans. Reinforcement</t>
  </si>
  <si>
    <t>Qty.</t>
  </si>
  <si>
    <t>Area</t>
  </si>
  <si>
    <t>Pos.</t>
  </si>
  <si>
    <t>Spacing (mm)</t>
  </si>
  <si>
    <t>Dimensions (mm)</t>
  </si>
  <si>
    <t>Dia. (mm)</t>
  </si>
  <si>
    <t>No. of Bay</t>
  </si>
  <si>
    <t>Length (m)</t>
  </si>
  <si>
    <t>Along H.</t>
  </si>
  <si>
    <t>Column 1</t>
  </si>
  <si>
    <t>Column 2</t>
  </si>
  <si>
    <t>Column 3</t>
  </si>
  <si>
    <t>Section</t>
  </si>
  <si>
    <t>Geometry &amp; Masses</t>
  </si>
  <si>
    <t>ID</t>
  </si>
  <si>
    <t>Concrete</t>
  </si>
  <si>
    <t>εcu</t>
  </si>
  <si>
    <t>Fc (Mpa)</t>
  </si>
  <si>
    <t>Rebar</t>
  </si>
  <si>
    <t>Fy (Mpa)</t>
  </si>
  <si>
    <t>εco</t>
  </si>
  <si>
    <t>εy</t>
  </si>
  <si>
    <t>εu</t>
  </si>
  <si>
    <t>Cover</t>
  </si>
  <si>
    <t>Column</t>
  </si>
  <si>
    <t>1-1</t>
  </si>
  <si>
    <t>1-2</t>
  </si>
  <si>
    <t>1-3</t>
  </si>
  <si>
    <t>1-4</t>
  </si>
  <si>
    <t>2-1</t>
  </si>
  <si>
    <t>2-2</t>
  </si>
  <si>
    <t>2-3</t>
  </si>
  <si>
    <t>2-4</t>
  </si>
  <si>
    <t>3-1</t>
  </si>
  <si>
    <t>3-2</t>
  </si>
  <si>
    <t>3-3</t>
  </si>
  <si>
    <t>3-4</t>
  </si>
  <si>
    <t>Mcol,i [kNm]</t>
  </si>
  <si>
    <t>Mcol,i-1  [kNm]</t>
  </si>
  <si>
    <t>Mcol,i  [kNm]</t>
  </si>
  <si>
    <t>Sum</t>
  </si>
  <si>
    <t>Bay</t>
  </si>
  <si>
    <t>Set</t>
  </si>
  <si>
    <t>Level</t>
  </si>
  <si>
    <t>Mechanism</t>
  </si>
  <si>
    <t>Node</t>
  </si>
  <si>
    <t>Element</t>
  </si>
  <si>
    <t>Length [m]</t>
  </si>
  <si>
    <t>Depth [m]</t>
  </si>
  <si>
    <t>θy,i [rad]</t>
  </si>
  <si>
    <t>Yield Drift and Flexural Capacities</t>
  </si>
  <si>
    <t>hcf [m]</t>
  </si>
  <si>
    <t>-</t>
  </si>
  <si>
    <t>Sway Mechanism at Storey i</t>
  </si>
  <si>
    <t>VR,i [kN]</t>
  </si>
  <si>
    <t>hs,i [m]</t>
  </si>
  <si>
    <t>θsys,i [rad]</t>
  </si>
  <si>
    <t>ky,i [kN/m]</t>
  </si>
  <si>
    <t>Elevation [m]</t>
  </si>
  <si>
    <t>θc [rad]</t>
  </si>
  <si>
    <t>Δi [m]</t>
  </si>
  <si>
    <t>Fi [kN]</t>
  </si>
  <si>
    <t>Vi [kN]</t>
  </si>
  <si>
    <t>mi [tonnes]</t>
  </si>
  <si>
    <t>Δimi [mtonnes]</t>
  </si>
  <si>
    <t>SUM</t>
  </si>
  <si>
    <t>Vb [kN]</t>
  </si>
  <si>
    <t>Δi,comp [m]</t>
  </si>
  <si>
    <t>δi [m]</t>
  </si>
  <si>
    <t>Initial Computations (1st iteration)</t>
  </si>
  <si>
    <t>Capacity Information</t>
  </si>
  <si>
    <t>Base Shear</t>
  </si>
  <si>
    <t>Plotted</t>
  </si>
  <si>
    <t>Sway Mechanism</t>
  </si>
  <si>
    <t>Sum of the strengths</t>
  </si>
  <si>
    <t>Beam [kNm]</t>
  </si>
  <si>
    <t>Column [kNm]</t>
  </si>
  <si>
    <t>&gt; 0.85</t>
  </si>
  <si>
    <t>Checks !</t>
  </si>
  <si>
    <t>&lt; 1.00</t>
  </si>
  <si>
    <t>&gt; 1.00</t>
  </si>
  <si>
    <t>Sway P. Index, Si</t>
  </si>
  <si>
    <t>Sway Potential Index</t>
  </si>
  <si>
    <t>Sway-Demand Index</t>
  </si>
  <si>
    <t>Sway-D. Index, SDi</t>
  </si>
  <si>
    <t>Demand [kN]</t>
  </si>
  <si>
    <t>Storey Shear</t>
  </si>
  <si>
    <t>Resistance [kN]</t>
  </si>
  <si>
    <t>θi [rad]</t>
  </si>
  <si>
    <t>MOT,i [kNm]</t>
  </si>
  <si>
    <t>1st Point of the Pushover Curve</t>
  </si>
  <si>
    <t>Δimihi [m^2tonnes]</t>
  </si>
  <si>
    <t>Heff. [m]</t>
  </si>
  <si>
    <t>Effective Height</t>
  </si>
  <si>
    <t>2nd Point of the Pushover Curve</t>
  </si>
  <si>
    <t>3rd Point of the Pushover Curve</t>
  </si>
  <si>
    <t>4th Point of the Pushover Curve</t>
  </si>
  <si>
    <t>5th Point of the Pushover Curve</t>
  </si>
  <si>
    <t>6th Point of the Pushover Curve</t>
  </si>
  <si>
    <t>No</t>
  </si>
  <si>
    <t>Roof Disp. [m]</t>
  </si>
  <si>
    <t>LS1 Δi</t>
  </si>
  <si>
    <t xml:space="preserve">LS2 Δi </t>
  </si>
  <si>
    <t>LS3 Δi</t>
  </si>
  <si>
    <t xml:space="preserve">LS4 Δi </t>
  </si>
  <si>
    <t>LS5 Δi</t>
  </si>
  <si>
    <t>LS6 Δi</t>
  </si>
  <si>
    <t>Displaced Shapes</t>
  </si>
  <si>
    <t>v</t>
  </si>
  <si>
    <t>σv</t>
  </si>
  <si>
    <t>Ewh [MPa]</t>
  </si>
  <si>
    <t>Ewv [MPa]</t>
  </si>
  <si>
    <t>Gw [MPa]</t>
  </si>
  <si>
    <t>W [kN/m^3]</t>
  </si>
  <si>
    <t>fws [MPa]</t>
  </si>
  <si>
    <t>fwu [MPa]</t>
  </si>
  <si>
    <t>fwv [MPa]</t>
  </si>
  <si>
    <t>fwh [MPa]</t>
  </si>
  <si>
    <t>tw [mm]</t>
  </si>
  <si>
    <t>Mech. Props. of the Infills (Weak) (Hak et al., 2012)</t>
  </si>
  <si>
    <t>Mech. Props. of the Infills (Medium) (Hak et al., 2012)</t>
  </si>
  <si>
    <t>Mech. Props. of the Infills (Strong) (Hak et al., 2012)</t>
  </si>
  <si>
    <t>H (m)</t>
  </si>
  <si>
    <t>B (m)</t>
  </si>
  <si>
    <t>Infill Strut Geometry</t>
  </si>
  <si>
    <t>hc (m)</t>
  </si>
  <si>
    <t>hb (m)</t>
  </si>
  <si>
    <t>bc (m)</t>
  </si>
  <si>
    <t>lw (m)</t>
  </si>
  <si>
    <t>hw (m)</t>
  </si>
  <si>
    <t>dw (m)</t>
  </si>
  <si>
    <t>ϴ (rad.)</t>
  </si>
  <si>
    <t>K1</t>
  </si>
  <si>
    <t>K2</t>
  </si>
  <si>
    <t>&lt; 3.14</t>
  </si>
  <si>
    <t>&gt;3.14 &lt;7.85</t>
  </si>
  <si>
    <t>&gt;7.85</t>
  </si>
  <si>
    <t>λH</t>
  </si>
  <si>
    <t>K-Table (Bertoldi et al., 1993)</t>
  </si>
  <si>
    <t>Ewθ [MPa]</t>
  </si>
  <si>
    <t>λ</t>
  </si>
  <si>
    <t>bw [m]</t>
  </si>
  <si>
    <t>σw1</t>
  </si>
  <si>
    <t>σw2</t>
  </si>
  <si>
    <t>σw3</t>
  </si>
  <si>
    <t>σw4</t>
  </si>
  <si>
    <t>Fmax [kN]</t>
  </si>
  <si>
    <t>Ksec [kN/m]</t>
  </si>
  <si>
    <t>Fcr [kN]</t>
  </si>
  <si>
    <t>Fult [kN]</t>
  </si>
  <si>
    <t>Kel [kN/m]</t>
  </si>
  <si>
    <t>Kdeg [kN/m]</t>
  </si>
  <si>
    <t>Ic (m^4)</t>
  </si>
  <si>
    <t>Ec [MPa]</t>
  </si>
  <si>
    <t>Diagonal failure of the infill</t>
  </si>
  <si>
    <t>Corner crushing of the infill</t>
  </si>
  <si>
    <t>Shear Sliding in the mortar joints</t>
  </si>
  <si>
    <t>Compressive failure of the centre</t>
  </si>
  <si>
    <t>Mode of Failure</t>
  </si>
  <si>
    <t>Symbol</t>
  </si>
  <si>
    <t>List of Failure Types</t>
  </si>
  <si>
    <t>σw1 [MPa]</t>
  </si>
  <si>
    <t>σw2 [MPa]</t>
  </si>
  <si>
    <t>σw3 [MPa]</t>
  </si>
  <si>
    <t>σw4 [MPa]</t>
  </si>
  <si>
    <t>σmax [MPa]</t>
  </si>
  <si>
    <t>Shear Resistance, Yield Drift and Stiffness (Bare Frame)</t>
  </si>
  <si>
    <t>ksys,i [kN/m]</t>
  </si>
  <si>
    <t>Diagonal failure / Column</t>
  </si>
  <si>
    <t>Diagonal failure / Mixed</t>
  </si>
  <si>
    <t>VRin,3 [kN]</t>
  </si>
  <si>
    <t>VRin,2 [kN]</t>
  </si>
  <si>
    <t>VRin,1 [kN]</t>
  </si>
  <si>
    <t>Fsys,i [kN]</t>
  </si>
  <si>
    <t>Vsys,i [kN]</t>
  </si>
  <si>
    <t>Vinf,i [kN]</t>
  </si>
  <si>
    <t>Vfr,i [kN]</t>
  </si>
  <si>
    <t>Vfr,i/VRfr,i</t>
  </si>
  <si>
    <t>Vinf,i/VRinf,i</t>
  </si>
  <si>
    <t>VRfr,i [kN]</t>
  </si>
  <si>
    <t>VRinf,i [kN]</t>
  </si>
  <si>
    <t>DS1</t>
  </si>
  <si>
    <t>DS2</t>
  </si>
  <si>
    <t>DS3</t>
  </si>
  <si>
    <t>DS4</t>
  </si>
  <si>
    <t>Force</t>
  </si>
  <si>
    <t>LS Ctrl.</t>
  </si>
  <si>
    <t>Change Limit States of the infill walls at each storey between 1, 2, 3, 4 to update infill contribution</t>
  </si>
  <si>
    <t>Infill Properties</t>
  </si>
  <si>
    <t>My+ (kNm)</t>
  </si>
  <si>
    <t>My- (kNm)</t>
  </si>
  <si>
    <t>Mu+ (kNm)</t>
  </si>
  <si>
    <t>Mu- (kNm)</t>
  </si>
  <si>
    <t>Mc+ (kNm)</t>
  </si>
  <si>
    <t>Mc- (kNm)</t>
  </si>
  <si>
    <t>Yield Moments at the end of Column Sections</t>
  </si>
  <si>
    <t>Capping Moments at the end of Column Sections</t>
  </si>
  <si>
    <t>Ultimate Moments at the end of Column Sections</t>
  </si>
  <si>
    <t>Elevation</t>
  </si>
  <si>
    <t>Displaced Shapes (OpenSees)</t>
  </si>
  <si>
    <t>θfr,i [rad]</t>
  </si>
  <si>
    <t>MRθfr,i [kN]</t>
  </si>
  <si>
    <t>MRfr,i [kN]</t>
  </si>
  <si>
    <t>MRinf,i [kN]</t>
  </si>
  <si>
    <t>MRθinf,i [kN]</t>
  </si>
  <si>
    <t>θinf,i [rad]</t>
  </si>
  <si>
    <t>VRsys,i [kN]</t>
  </si>
  <si>
    <t>N.A.</t>
  </si>
  <si>
    <t>Str. Stiffness [kN/m]</t>
  </si>
  <si>
    <t>DBA</t>
  </si>
  <si>
    <t>Pushover Curve (DBA)</t>
  </si>
  <si>
    <t>Error (%)</t>
  </si>
  <si>
    <t>Kel* [kN/m]</t>
  </si>
  <si>
    <t>Kelc [kN/m]</t>
  </si>
  <si>
    <t>Stiffness</t>
  </si>
  <si>
    <t>Kin,3 [kN/m]</t>
  </si>
  <si>
    <t>Kin,2 [kN/m]</t>
  </si>
  <si>
    <t>Kin,1 [kN/m]</t>
  </si>
  <si>
    <t>span,i [m]</t>
  </si>
  <si>
    <t>Supporting Beam Tensile Stiffness</t>
  </si>
  <si>
    <t>Ksec* [kN/m]</t>
  </si>
  <si>
    <t>Stiffness Contribution Ratio</t>
  </si>
  <si>
    <t>Kelh.* [kN/m]</t>
  </si>
  <si>
    <t>Kdegh.* [kN/m]</t>
  </si>
  <si>
    <t>Kdeg* [kN/m]</t>
  </si>
  <si>
    <t>Combined Storey Stiffness and Resistances</t>
  </si>
  <si>
    <t>Infill Cont. (kN/m)</t>
  </si>
  <si>
    <t>Frame Cont. (kN/m)</t>
  </si>
  <si>
    <t>Proposed</t>
  </si>
  <si>
    <t>error (%)</t>
  </si>
  <si>
    <t>DS1 (m)</t>
  </si>
  <si>
    <t>εDS1</t>
  </si>
  <si>
    <t>εDS2</t>
  </si>
  <si>
    <t>εDS3</t>
  </si>
  <si>
    <t>2nd iteration</t>
  </si>
  <si>
    <t>3rd iteration</t>
  </si>
  <si>
    <t>4th iteration</t>
  </si>
  <si>
    <t>5th iteration</t>
  </si>
  <si>
    <t>6th iteration</t>
  </si>
  <si>
    <t>Strut 1</t>
  </si>
  <si>
    <t>Strut 2</t>
  </si>
  <si>
    <t>Strut 3</t>
  </si>
  <si>
    <t>Column 2a</t>
  </si>
  <si>
    <t>Column 2b</t>
  </si>
  <si>
    <t>Column 3a</t>
  </si>
  <si>
    <t>Column 3b</t>
  </si>
  <si>
    <t>Axial Stiffness: Unit Horizontal Displacements (m)</t>
  </si>
  <si>
    <t>System Capacity Information</t>
  </si>
  <si>
    <t>θframe,i [rad]</t>
  </si>
  <si>
    <t>θinfill,i [rad]</t>
  </si>
  <si>
    <t>θD1inf,i [rad]</t>
  </si>
  <si>
    <t>Div. Vb by</t>
  </si>
  <si>
    <t>&lt;---Iterate</t>
  </si>
  <si>
    <t>Kt. [kN/m]</t>
  </si>
  <si>
    <t>Kc. [kN/m]</t>
  </si>
  <si>
    <t>Const.</t>
  </si>
  <si>
    <t>Load Factor</t>
  </si>
  <si>
    <t>LF :</t>
  </si>
  <si>
    <t xml:space="preserve">LF: </t>
  </si>
  <si>
    <t>7th Point of the Pushover Curve</t>
  </si>
  <si>
    <t>8th Point of the Pushover Curve</t>
  </si>
  <si>
    <t>9th Point of the Pushover Curve</t>
  </si>
  <si>
    <t>10th Point of the Pushover Curve</t>
  </si>
  <si>
    <t>Column Moment Capacities (O'Reilly &amp; Sullivan, 2017)</t>
  </si>
  <si>
    <t>Beam Moment Capacities (O'Reilly &amp; Sullivan, 2017)</t>
  </si>
  <si>
    <t>Beam Deformation Capacities (O'Reilly &amp; Sullivan, 2017)</t>
  </si>
  <si>
    <t>Column Deformation Capacities (O'Reilly &amp; Sullivan, 2017)</t>
  </si>
  <si>
    <t>Muu+ (kNm)</t>
  </si>
  <si>
    <t>Muu- (kNm)</t>
  </si>
  <si>
    <t>B. Infill Control</t>
  </si>
  <si>
    <t>Notes:</t>
  </si>
  <si>
    <t>C. Frame Control</t>
  </si>
  <si>
    <t>A. Structural Response</t>
  </si>
  <si>
    <t>Axial-Horizontal Storey Stiffnesses</t>
  </si>
  <si>
    <t>Residual Moments at the end of Column Sections</t>
  </si>
  <si>
    <t>θc,i [rad]</t>
  </si>
  <si>
    <t>θu,i [rad]</t>
  </si>
  <si>
    <t>Normalized Shapes</t>
  </si>
  <si>
    <t>Mean Horz. Shear Resist. (Infill-Strut System)</t>
  </si>
  <si>
    <t>Mean Horizontal Stiffness (Infill-Strut System)</t>
  </si>
  <si>
    <t>Mean Damage State Drift Limit (Inf.-Str. Sys.)</t>
  </si>
  <si>
    <t>Mean Damage State Drift Limit</t>
  </si>
  <si>
    <t>Mean Horzizontal Shear Resistance</t>
  </si>
  <si>
    <t>Mean Flexural Stiffness</t>
  </si>
  <si>
    <t>Drift</t>
  </si>
  <si>
    <t>OpenSees</t>
  </si>
  <si>
    <t>ν (axial load ratio)</t>
  </si>
  <si>
    <t>Ductility</t>
  </si>
  <si>
    <t>Mean Damage State Ductility Limit</t>
  </si>
  <si>
    <t>Mean Damage State Ductility Limit (Inf.-Str. Sys.)</t>
  </si>
  <si>
    <t xml:space="preserve">θin,1 </t>
  </si>
  <si>
    <t xml:space="preserve">θin,2 </t>
  </si>
  <si>
    <t xml:space="preserve">θin,3 </t>
  </si>
  <si>
    <t>Linear</t>
  </si>
  <si>
    <t>Shear Frame</t>
  </si>
  <si>
    <t>Pick:</t>
  </si>
  <si>
    <t>Guessed Shape Control</t>
  </si>
  <si>
    <t>θD1fr,i [rad]</t>
  </si>
  <si>
    <t>Lp (m)</t>
  </si>
  <si>
    <t>VR,3 [kN]</t>
  </si>
  <si>
    <t>VR,2 [kN]</t>
  </si>
  <si>
    <t>VR,1 [kN]</t>
  </si>
  <si>
    <t xml:space="preserve">θ,3 </t>
  </si>
  <si>
    <t xml:space="preserve">θ,2 </t>
  </si>
  <si>
    <t xml:space="preserve">θ,1 </t>
  </si>
  <si>
    <t>θc [rad] :</t>
  </si>
  <si>
    <t>Custom</t>
  </si>
  <si>
    <t>Guess Control (1-2)</t>
  </si>
  <si>
    <t>Custom Shape (3)</t>
  </si>
  <si>
    <t>Kinit,i [kN/m]</t>
  </si>
  <si>
    <t>Ki [kN/m]</t>
  </si>
  <si>
    <t>DSi 1</t>
  </si>
  <si>
    <t>DSi 2</t>
  </si>
  <si>
    <t>DSf 1</t>
  </si>
  <si>
    <t>DSf 2</t>
  </si>
  <si>
    <t>DSi 3</t>
  </si>
  <si>
    <t>DSf 3</t>
  </si>
  <si>
    <t>DSi 4</t>
  </si>
  <si>
    <t>L.S. Point</t>
  </si>
  <si>
    <t>Storey 1</t>
  </si>
  <si>
    <t>Storey 2</t>
  </si>
  <si>
    <t>Storey 3</t>
  </si>
  <si>
    <t>Table of Behavior Hierarchy</t>
  </si>
  <si>
    <t>Keff. [kN/m]</t>
  </si>
  <si>
    <t>Teff. (sec.)</t>
  </si>
  <si>
    <t>meff. [tons]</t>
  </si>
  <si>
    <t>11th Point of the Pushover Curve</t>
  </si>
  <si>
    <t>12th Point of the Pushover Curve</t>
  </si>
  <si>
    <t>13th Point of the Pushover Curve</t>
  </si>
  <si>
    <t>14th Point of the Pushover Curve</t>
  </si>
  <si>
    <t>15th Point of the Pushover Curve</t>
  </si>
  <si>
    <t>16th Point of the Pushover Curve</t>
  </si>
  <si>
    <t>17th Point of the Pushover Curve</t>
  </si>
  <si>
    <t>18th Point of the Pushover Curve</t>
  </si>
  <si>
    <t>19th Point of the Pushover Curve</t>
  </si>
  <si>
    <t>20th Point of the Pushover Curve</t>
  </si>
  <si>
    <t>Vtrue [kN]</t>
  </si>
  <si>
    <t>Height</t>
  </si>
  <si>
    <t>Norm. Force</t>
  </si>
  <si>
    <t>Horizontal Force Pattern</t>
  </si>
  <si>
    <t>Force (kN)</t>
  </si>
  <si>
    <t>F/Vb</t>
  </si>
  <si>
    <t>μφu</t>
  </si>
  <si>
    <t>μφc</t>
  </si>
  <si>
    <t>φuu- (1/m)</t>
  </si>
  <si>
    <t>φuu+ (1/m)</t>
  </si>
  <si>
    <t>φu- (1/m)</t>
  </si>
  <si>
    <t>φu+ (1/m)</t>
  </si>
  <si>
    <t>φc- (1/m)</t>
  </si>
  <si>
    <t>φc+ (1/m)</t>
  </si>
  <si>
    <t>φy- (1/m)</t>
  </si>
  <si>
    <t>φy+ (1/m)</t>
  </si>
  <si>
    <t>Boundary Column Axial Stiffness</t>
  </si>
  <si>
    <t>Ktrueh.* [kN/m]</t>
  </si>
  <si>
    <t>Ktrue* [kN/m]</t>
  </si>
  <si>
    <t>Horizontal Force Matrix</t>
  </si>
  <si>
    <t>Structure</t>
  </si>
  <si>
    <t>Storey No.</t>
  </si>
  <si>
    <t>Bay No.</t>
  </si>
  <si>
    <t>Col. No.</t>
  </si>
  <si>
    <t>Span [m]</t>
  </si>
  <si>
    <t>2a</t>
  </si>
  <si>
    <t>2b</t>
  </si>
  <si>
    <t>3a</t>
  </si>
  <si>
    <t>3b</t>
  </si>
  <si>
    <t>WeakSingle</t>
  </si>
  <si>
    <t>Akan, 2019</t>
  </si>
  <si>
    <t>K,3 [kN/m]</t>
  </si>
  <si>
    <t>K,2 [kN/m]</t>
  </si>
  <si>
    <t>K,1 [kN/m]</t>
  </si>
  <si>
    <t>Mj,iθy,I [kNmrad]</t>
  </si>
  <si>
    <t>Mj,iθc,I [kNmrad]</t>
  </si>
  <si>
    <t>Mj,iθu,I [kNmrad]</t>
  </si>
  <si>
    <t>μ,3</t>
  </si>
  <si>
    <t>μ,2</t>
  </si>
  <si>
    <t>μ,1</t>
  </si>
  <si>
    <t>μin,3</t>
  </si>
  <si>
    <t>μin,2</t>
  </si>
  <si>
    <t>μin,1</t>
  </si>
  <si>
    <r>
      <t>Δ</t>
    </r>
    <r>
      <rPr>
        <b/>
        <sz val="8.8000000000000007"/>
        <color theme="1"/>
        <rFont val="Times New Roman"/>
        <family val="1"/>
      </rPr>
      <t>V</t>
    </r>
  </si>
  <si>
    <r>
      <rPr>
        <b/>
        <sz val="18"/>
        <color theme="1"/>
        <rFont val="Times New Roman"/>
        <family val="1"/>
      </rPr>
      <t>μ</t>
    </r>
    <r>
      <rPr>
        <b/>
        <sz val="11"/>
        <color theme="1"/>
        <rFont val="Times New Roman"/>
        <family val="1"/>
      </rPr>
      <t>fr,i</t>
    </r>
  </si>
  <si>
    <r>
      <rPr>
        <b/>
        <sz val="18"/>
        <color theme="1"/>
        <rFont val="Times New Roman"/>
        <family val="1"/>
      </rPr>
      <t>μ</t>
    </r>
    <r>
      <rPr>
        <b/>
        <sz val="11"/>
        <color theme="1"/>
        <rFont val="Times New Roman"/>
        <family val="1"/>
      </rPr>
      <t>inf,i</t>
    </r>
  </si>
  <si>
    <t>Col 1</t>
  </si>
  <si>
    <t>Col 2</t>
  </si>
  <si>
    <t>Col 3</t>
  </si>
  <si>
    <t>Col 4</t>
  </si>
  <si>
    <t>Col 5</t>
  </si>
  <si>
    <t>Col 6</t>
  </si>
  <si>
    <t>2-5</t>
  </si>
  <si>
    <t>2-6</t>
  </si>
  <si>
    <t>1-5</t>
  </si>
  <si>
    <t>1-6</t>
  </si>
  <si>
    <t>3-5</t>
  </si>
  <si>
    <t>3-6</t>
  </si>
  <si>
    <t>Column 6</t>
  </si>
  <si>
    <t>4a</t>
  </si>
  <si>
    <t>4b</t>
  </si>
  <si>
    <t>5a</t>
  </si>
  <si>
    <t>5b</t>
  </si>
  <si>
    <t>Column 4a</t>
  </si>
  <si>
    <t>Column 4b</t>
  </si>
  <si>
    <t>Strut 4</t>
  </si>
  <si>
    <t>Column 5a</t>
  </si>
  <si>
    <t>Column 5b</t>
  </si>
  <si>
    <t>Strut 5</t>
  </si>
  <si>
    <t>Storey Shear Resistance and Stiffness (Medium)</t>
  </si>
  <si>
    <t>Horizontal Yield Drift and Flexural Capacities (Medium)</t>
  </si>
  <si>
    <t>Infill Strut Capacities (Medium) (Bertoldi et al., 1993)</t>
  </si>
  <si>
    <t>Storey Shear Resistance and Stiffness (Medium Single Infill)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</si>
</sst>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0"/>
    <numFmt numFmtId="166" formatCode="0.00000"/>
    <numFmt numFmtId="167" formatCode="0.000"/>
    <numFmt numFmtId="168" formatCode="0.0"/>
    <numFmt numFmtId="169" formatCode="0.0000000"/>
  </numFmts>
  <fonts count="3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  <font>
      <i/>
      <sz val="11"/>
      <color theme="1"/>
      <name val="Times New Roman"/>
      <family val="1"/>
    </font>
    <font>
      <b/>
      <sz val="12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theme="8" tint="-0.249977111117893"/>
      <name val="Times New Roman"/>
      <family val="1"/>
    </font>
    <font>
      <b/>
      <i/>
      <sz val="11"/>
      <color theme="8" tint="-0.249977111117893"/>
      <name val="Times New Roman"/>
      <family val="1"/>
    </font>
    <font>
      <sz val="11"/>
      <color theme="8" tint="-0.249977111117893"/>
      <name val="Times New Roman"/>
      <family val="1"/>
    </font>
    <font>
      <b/>
      <i/>
      <sz val="18"/>
      <color theme="1"/>
      <name val="Times New Roman"/>
      <family val="1"/>
    </font>
    <font>
      <b/>
      <i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theme="4" tint="-0.249977111117893"/>
      <name val="Times New Roman"/>
      <family val="1"/>
    </font>
    <font>
      <b/>
      <sz val="8.8000000000000007"/>
      <color theme="1"/>
      <name val="Times New Roman"/>
      <family val="1"/>
    </font>
    <font>
      <sz val="11"/>
      <color rgb="FFC00000"/>
      <name val="Times New Roman"/>
      <family val="1"/>
    </font>
    <font>
      <sz val="11"/>
      <color theme="5" tint="-0.249977111117893"/>
      <name val="Times New Roman"/>
      <family val="1"/>
    </font>
    <font>
      <sz val="11"/>
      <color theme="7" tint="-0.499984740745262"/>
      <name val="Times New Roman"/>
      <family val="1"/>
    </font>
    <font>
      <sz val="11"/>
      <color theme="4" tint="-0.499984740745262"/>
      <name val="Times New Roman"/>
      <family val="1"/>
    </font>
    <font>
      <b/>
      <sz val="18"/>
      <color theme="0"/>
      <name val="Times New Roman"/>
      <family val="1"/>
    </font>
    <font>
      <b/>
      <i/>
      <sz val="11"/>
      <color rgb="FFFF0000"/>
      <name val="Times New Roman"/>
      <family val="1"/>
    </font>
    <font>
      <b/>
      <sz val="18"/>
      <color theme="1"/>
      <name val="Times New Roman"/>
      <family val="1"/>
    </font>
    <font>
      <i/>
      <sz val="11"/>
      <name val="Times New Roman"/>
      <family val="1"/>
    </font>
    <font>
      <b/>
      <sz val="12"/>
      <color theme="0" tint="-0.14999847407452621"/>
      <name val="Times New Roman"/>
      <family val="1"/>
    </font>
    <font>
      <sz val="11"/>
      <color theme="0" tint="-0.14999847407452621"/>
      <name val="Times New Roman"/>
      <family val="1"/>
    </font>
    <font>
      <sz val="11"/>
      <color rgb="FF00B0F0"/>
      <name val="Times New Roman"/>
      <family val="1"/>
    </font>
    <font>
      <b/>
      <sz val="11"/>
      <color rgb="FF7030A0"/>
      <name val="Times New Roman"/>
      <family val="1"/>
    </font>
    <font>
      <sz val="11"/>
      <color rgb="FF7030A0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66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ck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ck">
        <color indexed="64"/>
      </diagonal>
    </border>
  </borders>
  <cellStyleXfs count="1">
    <xf numFmtId="0" fontId="0" fillId="0" borderId="0"/>
  </cellStyleXfs>
  <cellXfs count="899">
    <xf numFmtId="0" fontId="0" fillId="0" borderId="0" xfId="0"/>
    <xf numFmtId="0" fontId="3" fillId="0" borderId="0" xfId="0" applyFont="1"/>
    <xf numFmtId="0" fontId="3" fillId="2" borderId="5" xfId="0" applyFont="1" applyFill="1" applyBorder="1"/>
    <xf numFmtId="0" fontId="3" fillId="2" borderId="10" xfId="0" applyFont="1" applyFill="1" applyBorder="1"/>
    <xf numFmtId="0" fontId="3" fillId="2" borderId="9" xfId="0" applyFont="1" applyFill="1" applyBorder="1"/>
    <xf numFmtId="0" fontId="3" fillId="2" borderId="13" xfId="0" applyFont="1" applyFill="1" applyBorder="1"/>
    <xf numFmtId="0" fontId="3" fillId="2" borderId="0" xfId="0" applyFont="1" applyFill="1" applyBorder="1"/>
    <xf numFmtId="0" fontId="3" fillId="2" borderId="12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/>
    <xf numFmtId="0" fontId="4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4" borderId="0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4" borderId="12" xfId="0" applyFont="1" applyFill="1" applyBorder="1"/>
    <xf numFmtId="0" fontId="3" fillId="2" borderId="11" xfId="0" applyFont="1" applyFill="1" applyBorder="1"/>
    <xf numFmtId="0" fontId="3" fillId="2" borderId="2" xfId="0" applyFont="1" applyFill="1" applyBorder="1"/>
    <xf numFmtId="0" fontId="3" fillId="2" borderId="15" xfId="0" applyFont="1" applyFill="1" applyBorder="1"/>
    <xf numFmtId="0" fontId="4" fillId="0" borderId="30" xfId="0" applyFont="1" applyBorder="1" applyAlignment="1">
      <alignment horizontal="center" vertical="center"/>
    </xf>
    <xf numFmtId="2" fontId="3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/>
    <xf numFmtId="0" fontId="4" fillId="0" borderId="34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8" fontId="3" fillId="0" borderId="17" xfId="0" applyNumberFormat="1" applyFont="1" applyBorder="1" applyAlignment="1">
      <alignment horizontal="center" vertical="center"/>
    </xf>
    <xf numFmtId="168" fontId="3" fillId="0" borderId="23" xfId="0" applyNumberFormat="1" applyFont="1" applyBorder="1" applyAlignment="1">
      <alignment horizontal="center" vertical="center"/>
    </xf>
    <xf numFmtId="168" fontId="3" fillId="0" borderId="0" xfId="0" applyNumberFormat="1" applyFont="1" applyBorder="1" applyAlignment="1">
      <alignment horizontal="center" vertical="center"/>
    </xf>
    <xf numFmtId="168" fontId="3" fillId="0" borderId="17" xfId="0" applyNumberFormat="1" applyFont="1" applyBorder="1" applyAlignment="1">
      <alignment horizontal="center"/>
    </xf>
    <xf numFmtId="168" fontId="3" fillId="0" borderId="23" xfId="0" applyNumberFormat="1" applyFont="1" applyBorder="1" applyAlignment="1">
      <alignment horizontal="center"/>
    </xf>
    <xf numFmtId="168" fontId="3" fillId="0" borderId="12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68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61" xfId="0" applyNumberFormat="1" applyFont="1" applyBorder="1" applyAlignment="1">
      <alignment horizontal="center"/>
    </xf>
    <xf numFmtId="2" fontId="3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 applyAlignment="1">
      <alignment horizontal="center" vertical="center"/>
    </xf>
    <xf numFmtId="2" fontId="7" fillId="0" borderId="45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164" fontId="3" fillId="0" borderId="44" xfId="0" applyNumberFormat="1" applyFont="1" applyBorder="1" applyAlignment="1">
      <alignment horizontal="center" vertical="center"/>
    </xf>
    <xf numFmtId="2" fontId="3" fillId="0" borderId="45" xfId="0" applyNumberFormat="1" applyFont="1" applyBorder="1" applyAlignment="1">
      <alignment horizontal="center" vertical="center"/>
    </xf>
    <xf numFmtId="168" fontId="3" fillId="0" borderId="18" xfId="0" applyNumberFormat="1" applyFont="1" applyBorder="1" applyAlignment="1">
      <alignment horizontal="center" vertical="center"/>
    </xf>
    <xf numFmtId="168" fontId="3" fillId="0" borderId="24" xfId="0" applyNumberFormat="1" applyFont="1" applyBorder="1" applyAlignment="1">
      <alignment horizontal="center" vertical="center"/>
    </xf>
    <xf numFmtId="168" fontId="3" fillId="0" borderId="19" xfId="0" applyNumberFormat="1" applyFont="1" applyBorder="1" applyAlignment="1">
      <alignment horizontal="center" vertical="center"/>
    </xf>
    <xf numFmtId="168" fontId="3" fillId="0" borderId="18" xfId="0" applyNumberFormat="1" applyFont="1" applyBorder="1" applyAlignment="1">
      <alignment horizontal="center"/>
    </xf>
    <xf numFmtId="168" fontId="3" fillId="0" borderId="24" xfId="0" applyNumberFormat="1" applyFont="1" applyBorder="1" applyAlignment="1">
      <alignment horizontal="center"/>
    </xf>
    <xf numFmtId="168" fontId="3" fillId="0" borderId="58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168" fontId="3" fillId="0" borderId="20" xfId="0" applyNumberFormat="1" applyFont="1" applyBorder="1" applyAlignment="1">
      <alignment horizontal="center" vertical="center"/>
    </xf>
    <xf numFmtId="168" fontId="3" fillId="0" borderId="22" xfId="0" applyNumberFormat="1" applyFont="1" applyBorder="1" applyAlignment="1">
      <alignment horizontal="center" vertical="center"/>
    </xf>
    <xf numFmtId="168" fontId="3" fillId="0" borderId="21" xfId="0" applyNumberFormat="1" applyFont="1" applyBorder="1" applyAlignment="1">
      <alignment horizontal="center" vertical="center"/>
    </xf>
    <xf numFmtId="168" fontId="3" fillId="0" borderId="20" xfId="0" applyNumberFormat="1" applyFont="1" applyBorder="1" applyAlignment="1">
      <alignment horizontal="center"/>
    </xf>
    <xf numFmtId="168" fontId="3" fillId="0" borderId="22" xfId="0" applyNumberFormat="1" applyFont="1" applyBorder="1" applyAlignment="1">
      <alignment horizontal="center"/>
    </xf>
    <xf numFmtId="168" fontId="3" fillId="0" borderId="61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58" xfId="0" applyNumberFormat="1" applyFont="1" applyBorder="1" applyAlignment="1">
      <alignment horizontal="center"/>
    </xf>
    <xf numFmtId="0" fontId="4" fillId="0" borderId="67" xfId="0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8" fontId="3" fillId="0" borderId="35" xfId="0" applyNumberFormat="1" applyFont="1" applyBorder="1" applyAlignment="1">
      <alignment horizontal="center" vertical="center"/>
    </xf>
    <xf numFmtId="168" fontId="3" fillId="0" borderId="36" xfId="0" applyNumberFormat="1" applyFont="1" applyBorder="1" applyAlignment="1">
      <alignment horizontal="center" vertical="center"/>
    </xf>
    <xf numFmtId="168" fontId="3" fillId="0" borderId="2" xfId="0" applyNumberFormat="1" applyFont="1" applyBorder="1" applyAlignment="1">
      <alignment horizontal="center" vertical="center"/>
    </xf>
    <xf numFmtId="168" fontId="3" fillId="0" borderId="35" xfId="0" applyNumberFormat="1" applyFont="1" applyBorder="1" applyAlignment="1">
      <alignment horizontal="center"/>
    </xf>
    <xf numFmtId="168" fontId="3" fillId="0" borderId="36" xfId="0" applyNumberFormat="1" applyFont="1" applyBorder="1" applyAlignment="1">
      <alignment horizontal="center"/>
    </xf>
    <xf numFmtId="168" fontId="3" fillId="0" borderId="15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2" fontId="3" fillId="0" borderId="15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68" fontId="3" fillId="0" borderId="0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/>
    </xf>
    <xf numFmtId="167" fontId="3" fillId="0" borderId="17" xfId="0" applyNumberFormat="1" applyFont="1" applyBorder="1" applyAlignment="1">
      <alignment horizontal="center" vertical="center"/>
    </xf>
    <xf numFmtId="167" fontId="3" fillId="0" borderId="23" xfId="0" applyNumberFormat="1" applyFont="1" applyBorder="1" applyAlignment="1">
      <alignment horizontal="center" vertical="center"/>
    </xf>
    <xf numFmtId="167" fontId="3" fillId="0" borderId="17" xfId="0" applyNumberFormat="1" applyFont="1" applyBorder="1" applyAlignment="1">
      <alignment horizontal="center"/>
    </xf>
    <xf numFmtId="167" fontId="3" fillId="0" borderId="23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167" fontId="3" fillId="0" borderId="18" xfId="0" applyNumberFormat="1" applyFont="1" applyBorder="1" applyAlignment="1">
      <alignment horizontal="center" vertical="center"/>
    </xf>
    <xf numFmtId="167" fontId="3" fillId="0" borderId="24" xfId="0" applyNumberFormat="1" applyFont="1" applyBorder="1" applyAlignment="1">
      <alignment horizontal="center" vertical="center"/>
    </xf>
    <xf numFmtId="167" fontId="3" fillId="0" borderId="18" xfId="0" applyNumberFormat="1" applyFont="1" applyBorder="1" applyAlignment="1">
      <alignment horizontal="center"/>
    </xf>
    <xf numFmtId="167" fontId="3" fillId="0" borderId="24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/>
    </xf>
    <xf numFmtId="167" fontId="3" fillId="0" borderId="20" xfId="0" applyNumberFormat="1" applyFont="1" applyBorder="1" applyAlignment="1">
      <alignment horizontal="center" vertical="center"/>
    </xf>
    <xf numFmtId="167" fontId="3" fillId="0" borderId="22" xfId="0" applyNumberFormat="1" applyFont="1" applyBorder="1" applyAlignment="1">
      <alignment horizontal="center" vertical="center"/>
    </xf>
    <xf numFmtId="167" fontId="3" fillId="0" borderId="20" xfId="0" applyNumberFormat="1" applyFont="1" applyBorder="1" applyAlignment="1">
      <alignment horizontal="center"/>
    </xf>
    <xf numFmtId="167" fontId="3" fillId="0" borderId="22" xfId="0" applyNumberFormat="1" applyFont="1" applyBorder="1" applyAlignment="1">
      <alignment horizontal="center"/>
    </xf>
    <xf numFmtId="167" fontId="3" fillId="0" borderId="35" xfId="0" applyNumberFormat="1" applyFont="1" applyBorder="1" applyAlignment="1">
      <alignment horizontal="center" vertical="center"/>
    </xf>
    <xf numFmtId="167" fontId="3" fillId="0" borderId="36" xfId="0" applyNumberFormat="1" applyFont="1" applyBorder="1" applyAlignment="1">
      <alignment horizontal="center" vertical="center"/>
    </xf>
    <xf numFmtId="167" fontId="3" fillId="0" borderId="35" xfId="0" applyNumberFormat="1" applyFont="1" applyBorder="1" applyAlignment="1">
      <alignment horizontal="center"/>
    </xf>
    <xf numFmtId="167" fontId="3" fillId="0" borderId="36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168" fontId="3" fillId="0" borderId="12" xfId="0" applyNumberFormat="1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168" fontId="3" fillId="0" borderId="61" xfId="0" applyNumberFormat="1" applyFont="1" applyBorder="1" applyAlignment="1">
      <alignment horizontal="center" vertical="center"/>
    </xf>
    <xf numFmtId="0" fontId="5" fillId="0" borderId="0" xfId="0" applyFont="1" applyFill="1" applyBorder="1" applyAlignment="1"/>
    <xf numFmtId="168" fontId="3" fillId="0" borderId="15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/>
    </xf>
    <xf numFmtId="0" fontId="3" fillId="0" borderId="0" xfId="0" applyFont="1" applyFill="1" applyBorder="1"/>
    <xf numFmtId="167" fontId="3" fillId="0" borderId="21" xfId="0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29" borderId="14" xfId="0" applyFont="1" applyFill="1" applyBorder="1" applyAlignment="1">
      <alignment horizontal="center"/>
    </xf>
    <xf numFmtId="0" fontId="10" fillId="29" borderId="40" xfId="0" applyFont="1" applyFill="1" applyBorder="1" applyAlignment="1">
      <alignment horizontal="center"/>
    </xf>
    <xf numFmtId="0" fontId="4" fillId="0" borderId="3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/>
    </xf>
    <xf numFmtId="0" fontId="4" fillId="28" borderId="14" xfId="0" applyFont="1" applyFill="1" applyBorder="1" applyAlignment="1">
      <alignment horizontal="center" vertical="center"/>
    </xf>
    <xf numFmtId="0" fontId="4" fillId="17" borderId="40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166" fontId="3" fillId="0" borderId="20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/>
    </xf>
    <xf numFmtId="2" fontId="12" fillId="29" borderId="21" xfId="0" applyNumberFormat="1" applyFont="1" applyFill="1" applyBorder="1" applyAlignment="1">
      <alignment horizontal="center" vertical="center"/>
    </xf>
    <xf numFmtId="2" fontId="12" fillId="29" borderId="61" xfId="0" applyNumberFormat="1" applyFont="1" applyFill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 wrapText="1"/>
    </xf>
    <xf numFmtId="2" fontId="3" fillId="0" borderId="38" xfId="0" applyNumberFormat="1" applyFont="1" applyBorder="1" applyAlignment="1">
      <alignment horizontal="center" vertical="center"/>
    </xf>
    <xf numFmtId="0" fontId="4" fillId="21" borderId="24" xfId="0" applyFont="1" applyFill="1" applyBorder="1" applyAlignment="1">
      <alignment horizontal="center" vertical="center"/>
    </xf>
    <xf numFmtId="11" fontId="3" fillId="0" borderId="0" xfId="0" applyNumberFormat="1" applyFont="1" applyBorder="1" applyAlignment="1">
      <alignment horizontal="center" vertical="center"/>
    </xf>
    <xf numFmtId="11" fontId="3" fillId="0" borderId="12" xfId="0" applyNumberFormat="1" applyFont="1" applyBorder="1" applyAlignment="1">
      <alignment horizontal="center" vertical="center"/>
    </xf>
    <xf numFmtId="166" fontId="3" fillId="0" borderId="17" xfId="0" applyNumberFormat="1" applyFont="1" applyBorder="1" applyAlignment="1">
      <alignment horizontal="center" vertical="center"/>
    </xf>
    <xf numFmtId="2" fontId="12" fillId="29" borderId="0" xfId="0" applyNumberFormat="1" applyFont="1" applyFill="1" applyBorder="1" applyAlignment="1">
      <alignment horizontal="center" vertical="center"/>
    </xf>
    <xf numFmtId="2" fontId="12" fillId="29" borderId="12" xfId="0" applyNumberFormat="1" applyFont="1" applyFill="1" applyBorder="1" applyAlignment="1">
      <alignment horizontal="center" vertical="center"/>
    </xf>
    <xf numFmtId="2" fontId="3" fillId="0" borderId="68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2" fontId="9" fillId="0" borderId="22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167" fontId="3" fillId="0" borderId="19" xfId="0" applyNumberFormat="1" applyFont="1" applyBorder="1" applyAlignment="1">
      <alignment horizontal="center" vertical="center"/>
    </xf>
    <xf numFmtId="2" fontId="12" fillId="29" borderId="19" xfId="0" applyNumberFormat="1" applyFont="1" applyFill="1" applyBorder="1" applyAlignment="1">
      <alignment horizontal="center" vertical="center"/>
    </xf>
    <xf numFmtId="2" fontId="12" fillId="29" borderId="58" xfId="0" applyNumberFormat="1" applyFont="1" applyFill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 wrapText="1"/>
    </xf>
    <xf numFmtId="11" fontId="3" fillId="0" borderId="19" xfId="0" applyNumberFormat="1" applyFont="1" applyBorder="1" applyAlignment="1">
      <alignment horizontal="center" vertical="center"/>
    </xf>
    <xf numFmtId="11" fontId="3" fillId="0" borderId="5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3" fillId="0" borderId="24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/>
    </xf>
    <xf numFmtId="11" fontId="3" fillId="0" borderId="21" xfId="0" applyNumberFormat="1" applyFont="1" applyBorder="1" applyAlignment="1">
      <alignment horizontal="center" vertical="center"/>
    </xf>
    <xf numFmtId="11" fontId="3" fillId="0" borderId="6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36" xfId="0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/>
    </xf>
    <xf numFmtId="166" fontId="3" fillId="0" borderId="35" xfId="0" applyNumberFormat="1" applyFont="1" applyBorder="1" applyAlignment="1">
      <alignment horizontal="center" vertical="center"/>
    </xf>
    <xf numFmtId="2" fontId="12" fillId="29" borderId="2" xfId="0" applyNumberFormat="1" applyFont="1" applyFill="1" applyBorder="1" applyAlignment="1">
      <alignment horizontal="center" vertical="center"/>
    </xf>
    <xf numFmtId="2" fontId="12" fillId="29" borderId="15" xfId="0" applyNumberFormat="1" applyFont="1" applyFill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16" borderId="40" xfId="0" applyFont="1" applyFill="1" applyBorder="1" applyAlignment="1">
      <alignment horizontal="center" vertical="center" wrapText="1"/>
    </xf>
    <xf numFmtId="11" fontId="3" fillId="0" borderId="2" xfId="0" applyNumberFormat="1" applyFont="1" applyBorder="1" applyAlignment="1">
      <alignment horizontal="center" vertical="center"/>
    </xf>
    <xf numFmtId="11" fontId="3" fillId="0" borderId="15" xfId="0" applyNumberFormat="1" applyFont="1" applyBorder="1" applyAlignment="1">
      <alignment horizontal="center" vertical="center"/>
    </xf>
    <xf numFmtId="2" fontId="3" fillId="0" borderId="0" xfId="0" applyNumberFormat="1" applyFont="1"/>
    <xf numFmtId="167" fontId="3" fillId="0" borderId="0" xfId="0" applyNumberFormat="1" applyFont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8" fillId="0" borderId="0" xfId="0" applyFont="1" applyFill="1" applyBorder="1" applyAlignment="1"/>
    <xf numFmtId="0" fontId="1" fillId="0" borderId="0" xfId="0" applyFont="1" applyFill="1" applyBorder="1" applyAlignment="1">
      <alignment vertical="center" wrapText="1"/>
    </xf>
    <xf numFmtId="0" fontId="4" fillId="0" borderId="0" xfId="0" applyFont="1" applyBorder="1"/>
    <xf numFmtId="0" fontId="1" fillId="2" borderId="0" xfId="0" applyFont="1" applyFill="1"/>
    <xf numFmtId="0" fontId="4" fillId="0" borderId="40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4" fillId="0" borderId="67" xfId="0" applyNumberFormat="1" applyFont="1" applyBorder="1" applyAlignment="1">
      <alignment horizontal="center" vertical="center"/>
    </xf>
    <xf numFmtId="166" fontId="3" fillId="0" borderId="23" xfId="0" applyNumberFormat="1" applyFont="1" applyBorder="1" applyAlignment="1">
      <alignment horizontal="center" vertical="center"/>
    </xf>
    <xf numFmtId="167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" fontId="3" fillId="0" borderId="23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12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" fontId="4" fillId="0" borderId="67" xfId="0" applyNumberFormat="1" applyFont="1" applyBorder="1" applyAlignment="1">
      <alignment horizontal="center"/>
    </xf>
    <xf numFmtId="1" fontId="4" fillId="0" borderId="34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3" fillId="2" borderId="0" xfId="0" applyFont="1" applyFill="1"/>
    <xf numFmtId="0" fontId="11" fillId="0" borderId="2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8" fillId="18" borderId="5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0" fillId="18" borderId="12" xfId="0" applyFont="1" applyFill="1" applyBorder="1" applyAlignment="1">
      <alignment horizontal="center" vertical="center"/>
    </xf>
    <xf numFmtId="0" fontId="20" fillId="18" borderId="1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19" fillId="0" borderId="0" xfId="0" applyNumberFormat="1" applyFont="1" applyBorder="1" applyAlignment="1">
      <alignment horizontal="center" vertical="center"/>
    </xf>
    <xf numFmtId="164" fontId="19" fillId="0" borderId="0" xfId="0" applyNumberFormat="1" applyFont="1" applyBorder="1" applyAlignment="1">
      <alignment horizontal="center" vertical="center"/>
    </xf>
    <xf numFmtId="164" fontId="3" fillId="0" borderId="36" xfId="0" applyNumberFormat="1" applyFont="1" applyBorder="1" applyAlignment="1">
      <alignment horizontal="center" vertical="center"/>
    </xf>
    <xf numFmtId="0" fontId="4" fillId="2" borderId="0" xfId="0" applyFont="1" applyFill="1"/>
    <xf numFmtId="164" fontId="22" fillId="0" borderId="1" xfId="0" applyNumberFormat="1" applyFont="1" applyBorder="1" applyAlignment="1">
      <alignment horizontal="center" vertical="center"/>
    </xf>
    <xf numFmtId="2" fontId="2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/>
    </xf>
    <xf numFmtId="2" fontId="12" fillId="18" borderId="1" xfId="0" applyNumberFormat="1" applyFont="1" applyFill="1" applyBorder="1" applyAlignment="1">
      <alignment horizontal="center" vertical="center"/>
    </xf>
    <xf numFmtId="2" fontId="12" fillId="18" borderId="29" xfId="0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0" fontId="3" fillId="2" borderId="0" xfId="0" applyNumberFormat="1" applyFont="1" applyFill="1" applyAlignment="1">
      <alignment horizontal="center"/>
    </xf>
    <xf numFmtId="167" fontId="3" fillId="0" borderId="1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/>
    </xf>
    <xf numFmtId="2" fontId="3" fillId="18" borderId="1" xfId="0" applyNumberFormat="1" applyFont="1" applyFill="1" applyBorder="1" applyAlignment="1">
      <alignment horizontal="center"/>
    </xf>
    <xf numFmtId="2" fontId="3" fillId="18" borderId="29" xfId="0" applyNumberFormat="1" applyFont="1" applyFill="1" applyBorder="1" applyAlignment="1">
      <alignment horizontal="center"/>
    </xf>
    <xf numFmtId="2" fontId="24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wrapText="1"/>
    </xf>
    <xf numFmtId="167" fontId="3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11" fillId="2" borderId="39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/>
    </xf>
    <xf numFmtId="0" fontId="3" fillId="2" borderId="4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/>
    </xf>
    <xf numFmtId="164" fontId="22" fillId="0" borderId="29" xfId="0" applyNumberFormat="1" applyFont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/>
    </xf>
    <xf numFmtId="164" fontId="22" fillId="0" borderId="32" xfId="0" applyNumberFormat="1" applyFont="1" applyBorder="1" applyAlignment="1">
      <alignment horizontal="center" vertical="center"/>
    </xf>
    <xf numFmtId="164" fontId="22" fillId="2" borderId="0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3" fillId="2" borderId="17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2" fontId="3" fillId="2" borderId="23" xfId="0" applyNumberFormat="1" applyFont="1" applyFill="1" applyBorder="1" applyAlignment="1">
      <alignment horizontal="center" vertical="center" wrapText="1"/>
    </xf>
    <xf numFmtId="0" fontId="3" fillId="2" borderId="21" xfId="0" applyFont="1" applyFill="1" applyBorder="1"/>
    <xf numFmtId="1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/>
    </xf>
    <xf numFmtId="2" fontId="3" fillId="2" borderId="24" xfId="0" applyNumberFormat="1" applyFont="1" applyFill="1" applyBorder="1" applyAlignment="1">
      <alignment horizontal="center" vertical="center" wrapText="1"/>
    </xf>
    <xf numFmtId="0" fontId="26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22" fillId="1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27" fillId="2" borderId="2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27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65" fontId="25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6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4" xfId="0" applyFont="1" applyBorder="1"/>
    <xf numFmtId="0" fontId="12" fillId="0" borderId="14" xfId="0" applyFont="1" applyBorder="1"/>
    <xf numFmtId="2" fontId="7" fillId="0" borderId="1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2" fontId="3" fillId="18" borderId="0" xfId="0" applyNumberFormat="1" applyFont="1" applyFill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0" fontId="3" fillId="0" borderId="23" xfId="0" applyFont="1" applyBorder="1"/>
    <xf numFmtId="164" fontId="3" fillId="0" borderId="24" xfId="0" applyNumberFormat="1" applyFont="1" applyBorder="1" applyAlignment="1">
      <alignment horizontal="center" vertical="center"/>
    </xf>
    <xf numFmtId="0" fontId="3" fillId="0" borderId="19" xfId="0" applyFont="1" applyBorder="1"/>
    <xf numFmtId="0" fontId="3" fillId="0" borderId="24" xfId="0" applyFont="1" applyBorder="1"/>
    <xf numFmtId="0" fontId="31" fillId="0" borderId="0" xfId="0" applyFont="1"/>
    <xf numFmtId="0" fontId="32" fillId="0" borderId="0" xfId="0" applyFont="1"/>
    <xf numFmtId="164" fontId="3" fillId="0" borderId="0" xfId="0" applyNumberFormat="1" applyFont="1"/>
    <xf numFmtId="0" fontId="1" fillId="0" borderId="0" xfId="0" applyFont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64" fontId="34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1" xfId="0" applyFont="1" applyBorder="1" applyAlignment="1">
      <alignment horizontal="center"/>
    </xf>
    <xf numFmtId="10" fontId="3" fillId="0" borderId="16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7" fontId="3" fillId="0" borderId="19" xfId="0" applyNumberFormat="1" applyFont="1" applyBorder="1" applyAlignment="1">
      <alignment horizontal="center"/>
    </xf>
    <xf numFmtId="10" fontId="3" fillId="0" borderId="14" xfId="0" applyNumberFormat="1" applyFont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2" fontId="3" fillId="10" borderId="1" xfId="0" applyNumberFormat="1" applyFont="1" applyFill="1" applyBorder="1" applyAlignment="1">
      <alignment horizontal="center"/>
    </xf>
    <xf numFmtId="2" fontId="3" fillId="13" borderId="1" xfId="0" applyNumberFormat="1" applyFont="1" applyFill="1" applyBorder="1" applyAlignment="1">
      <alignment horizontal="center"/>
    </xf>
    <xf numFmtId="10" fontId="3" fillId="17" borderId="16" xfId="0" applyNumberFormat="1" applyFont="1" applyFill="1" applyBorder="1" applyAlignment="1">
      <alignment horizontal="center"/>
    </xf>
    <xf numFmtId="10" fontId="3" fillId="17" borderId="14" xfId="0" applyNumberFormat="1" applyFont="1" applyFill="1" applyBorder="1" applyAlignment="1">
      <alignment horizontal="center"/>
    </xf>
    <xf numFmtId="0" fontId="3" fillId="2" borderId="23" xfId="0" applyFont="1" applyFill="1" applyBorder="1"/>
    <xf numFmtId="0" fontId="3" fillId="2" borderId="19" xfId="0" applyFont="1" applyFill="1" applyBorder="1"/>
    <xf numFmtId="0" fontId="3" fillId="2" borderId="24" xfId="0" applyFont="1" applyFill="1" applyBorder="1"/>
    <xf numFmtId="0" fontId="3" fillId="2" borderId="17" xfId="0" applyFont="1" applyFill="1" applyBorder="1"/>
    <xf numFmtId="0" fontId="4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2" xfId="0" applyFont="1" applyBorder="1"/>
    <xf numFmtId="0" fontId="3" fillId="0" borderId="17" xfId="0" applyFont="1" applyBorder="1"/>
    <xf numFmtId="0" fontId="3" fillId="0" borderId="18" xfId="0" applyFont="1" applyBorder="1"/>
    <xf numFmtId="0" fontId="4" fillId="2" borderId="1" xfId="0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168" fontId="3" fillId="0" borderId="14" xfId="0" applyNumberFormat="1" applyFont="1" applyBorder="1" applyAlignment="1">
      <alignment horizontal="center"/>
    </xf>
    <xf numFmtId="2" fontId="3" fillId="10" borderId="14" xfId="0" applyNumberFormat="1" applyFont="1" applyFill="1" applyBorder="1" applyAlignment="1">
      <alignment horizontal="center"/>
    </xf>
    <xf numFmtId="2" fontId="36" fillId="0" borderId="1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textRotation="90"/>
    </xf>
    <xf numFmtId="0" fontId="4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8" borderId="14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3" fillId="0" borderId="61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68" fontId="3" fillId="0" borderId="21" xfId="0" applyNumberFormat="1" applyFont="1" applyBorder="1" applyAlignment="1">
      <alignment horizontal="center"/>
    </xf>
    <xf numFmtId="168" fontId="3" fillId="0" borderId="19" xfId="0" applyNumberFormat="1" applyFont="1" applyBorder="1" applyAlignment="1">
      <alignment horizontal="center"/>
    </xf>
    <xf numFmtId="167" fontId="3" fillId="0" borderId="21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168" fontId="3" fillId="0" borderId="58" xfId="0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/>
    </xf>
    <xf numFmtId="164" fontId="3" fillId="0" borderId="35" xfId="0" applyNumberFormat="1" applyFont="1" applyBorder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61" xfId="0" applyNumberFormat="1" applyFont="1" applyBorder="1" applyAlignment="1">
      <alignment horizontal="center" vertical="center"/>
    </xf>
    <xf numFmtId="164" fontId="3" fillId="0" borderId="5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" fillId="0" borderId="0" xfId="0" applyFont="1" applyBorder="1"/>
    <xf numFmtId="2" fontId="3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/>
    <xf numFmtId="165" fontId="3" fillId="0" borderId="0" xfId="0" applyNumberFormat="1" applyFont="1" applyBorder="1" applyAlignment="1">
      <alignment horizontal="center"/>
    </xf>
    <xf numFmtId="2" fontId="3" fillId="0" borderId="21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4" fillId="28" borderId="24" xfId="0" applyFont="1" applyFill="1" applyBorder="1" applyAlignment="1">
      <alignment horizontal="center" vertical="center"/>
    </xf>
    <xf numFmtId="0" fontId="4" fillId="28" borderId="18" xfId="0" applyFont="1" applyFill="1" applyBorder="1" applyAlignment="1">
      <alignment horizontal="center" vertical="center" wrapText="1"/>
    </xf>
    <xf numFmtId="0" fontId="4" fillId="16" borderId="26" xfId="0" applyFont="1" applyFill="1" applyBorder="1" applyAlignment="1">
      <alignment horizontal="center" vertical="center"/>
    </xf>
    <xf numFmtId="0" fontId="4" fillId="28" borderId="27" xfId="0" applyFont="1" applyFill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2" fontId="9" fillId="0" borderId="57" xfId="0" applyNumberFormat="1" applyFont="1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/>
    </xf>
    <xf numFmtId="2" fontId="9" fillId="0" borderId="36" xfId="0" applyNumberFormat="1" applyFont="1" applyBorder="1" applyAlignment="1">
      <alignment horizontal="center" vertical="center"/>
    </xf>
    <xf numFmtId="0" fontId="4" fillId="21" borderId="22" xfId="0" applyFont="1" applyFill="1" applyBorder="1" applyAlignment="1">
      <alignment horizontal="center" vertical="center"/>
    </xf>
    <xf numFmtId="0" fontId="4" fillId="16" borderId="23" xfId="0" applyFont="1" applyFill="1" applyBorder="1" applyAlignment="1">
      <alignment horizontal="center" vertical="center"/>
    </xf>
    <xf numFmtId="0" fontId="4" fillId="28" borderId="23" xfId="0" applyFont="1" applyFill="1" applyBorder="1" applyAlignment="1">
      <alignment horizontal="center" vertical="center"/>
    </xf>
    <xf numFmtId="0" fontId="4" fillId="30" borderId="2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2" borderId="22" xfId="0" applyFont="1" applyFill="1" applyBorder="1" applyAlignment="1">
      <alignment horizontal="center" vertical="center"/>
    </xf>
    <xf numFmtId="0" fontId="4" fillId="22" borderId="24" xfId="0" applyFont="1" applyFill="1" applyBorder="1" applyAlignment="1">
      <alignment horizontal="center" vertical="center"/>
    </xf>
    <xf numFmtId="0" fontId="4" fillId="22" borderId="23" xfId="0" applyFont="1" applyFill="1" applyBorder="1" applyAlignment="1">
      <alignment horizontal="center" vertical="center"/>
    </xf>
    <xf numFmtId="0" fontId="4" fillId="22" borderId="3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11" fillId="0" borderId="40" xfId="0" applyFont="1" applyBorder="1" applyAlignment="1">
      <alignment horizontal="center" vertical="center"/>
    </xf>
    <xf numFmtId="10" fontId="3" fillId="17" borderId="4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2" fontId="19" fillId="0" borderId="23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164" fontId="19" fillId="0" borderId="2" xfId="0" applyNumberFormat="1" applyFont="1" applyBorder="1" applyAlignment="1">
      <alignment horizontal="center" vertical="center"/>
    </xf>
    <xf numFmtId="2" fontId="19" fillId="0" borderId="36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69" xfId="0" applyFont="1" applyFill="1" applyBorder="1" applyAlignment="1">
      <alignment horizontal="center" vertical="center"/>
    </xf>
    <xf numFmtId="0" fontId="4" fillId="2" borderId="7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 vertical="center" textRotation="90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textRotation="90"/>
    </xf>
    <xf numFmtId="0" fontId="4" fillId="2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2" fillId="27" borderId="5" xfId="0" applyFont="1" applyFill="1" applyBorder="1" applyAlignment="1">
      <alignment horizontal="center" vertical="center"/>
    </xf>
    <xf numFmtId="0" fontId="2" fillId="27" borderId="10" xfId="0" applyFont="1" applyFill="1" applyBorder="1" applyAlignment="1">
      <alignment horizontal="center" vertical="center"/>
    </xf>
    <xf numFmtId="0" fontId="2" fillId="27" borderId="9" xfId="0" applyFont="1" applyFill="1" applyBorder="1" applyAlignment="1">
      <alignment horizontal="center" vertical="center"/>
    </xf>
    <xf numFmtId="0" fontId="2" fillId="27" borderId="11" xfId="0" applyFont="1" applyFill="1" applyBorder="1" applyAlignment="1">
      <alignment horizontal="center" vertical="center"/>
    </xf>
    <xf numFmtId="0" fontId="2" fillId="27" borderId="2" xfId="0" applyFont="1" applyFill="1" applyBorder="1" applyAlignment="1">
      <alignment horizontal="center" vertical="center"/>
    </xf>
    <xf numFmtId="0" fontId="2" fillId="27" borderId="1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6" fillId="25" borderId="28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/>
    </xf>
    <xf numFmtId="0" fontId="6" fillId="25" borderId="29" xfId="0" applyFont="1" applyFill="1" applyBorder="1" applyAlignment="1">
      <alignment horizontal="center" vertical="center"/>
    </xf>
    <xf numFmtId="0" fontId="6" fillId="14" borderId="28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1" fillId="11" borderId="46" xfId="0" applyFont="1" applyFill="1" applyBorder="1" applyAlignment="1">
      <alignment horizontal="center"/>
    </xf>
    <xf numFmtId="0" fontId="1" fillId="11" borderId="47" xfId="0" applyFont="1" applyFill="1" applyBorder="1" applyAlignment="1">
      <alignment horizontal="center"/>
    </xf>
    <xf numFmtId="0" fontId="1" fillId="11" borderId="48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1" fillId="7" borderId="46" xfId="0" applyFont="1" applyFill="1" applyBorder="1" applyAlignment="1">
      <alignment horizontal="center"/>
    </xf>
    <xf numFmtId="0" fontId="1" fillId="7" borderId="47" xfId="0" applyFont="1" applyFill="1" applyBorder="1" applyAlignment="1">
      <alignment horizontal="center"/>
    </xf>
    <xf numFmtId="0" fontId="1" fillId="7" borderId="48" xfId="0" applyFont="1" applyFill="1" applyBorder="1" applyAlignment="1">
      <alignment horizontal="center"/>
    </xf>
    <xf numFmtId="0" fontId="4" fillId="16" borderId="23" xfId="0" applyFont="1" applyFill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0" fontId="4" fillId="28" borderId="0" xfId="0" applyFont="1" applyFill="1" applyBorder="1" applyAlignment="1">
      <alignment horizontal="center" vertical="center" wrapText="1"/>
    </xf>
    <xf numFmtId="0" fontId="4" fillId="17" borderId="0" xfId="0" applyFont="1" applyFill="1" applyBorder="1" applyAlignment="1">
      <alignment horizontal="center" vertical="center" wrapText="1"/>
    </xf>
    <xf numFmtId="0" fontId="4" fillId="17" borderId="12" xfId="0" applyFont="1" applyFill="1" applyBorder="1" applyAlignment="1">
      <alignment horizontal="center" vertical="center" wrapText="1"/>
    </xf>
    <xf numFmtId="0" fontId="4" fillId="13" borderId="46" xfId="0" applyFont="1" applyFill="1" applyBorder="1" applyAlignment="1">
      <alignment horizontal="center" vertical="center"/>
    </xf>
    <xf numFmtId="0" fontId="4" fillId="13" borderId="47" xfId="0" applyFont="1" applyFill="1" applyBorder="1" applyAlignment="1">
      <alignment horizontal="center" vertical="center"/>
    </xf>
    <xf numFmtId="0" fontId="4" fillId="13" borderId="48" xfId="0" applyFont="1" applyFill="1" applyBorder="1" applyAlignment="1">
      <alignment horizontal="center" vertical="center"/>
    </xf>
    <xf numFmtId="0" fontId="4" fillId="16" borderId="17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1" fillId="12" borderId="41" xfId="0" applyFont="1" applyFill="1" applyBorder="1" applyAlignment="1">
      <alignment horizontal="center" vertical="center" wrapText="1"/>
    </xf>
    <xf numFmtId="0" fontId="1" fillId="12" borderId="42" xfId="0" applyFont="1" applyFill="1" applyBorder="1" applyAlignment="1">
      <alignment horizontal="center" vertical="center" wrapText="1"/>
    </xf>
    <xf numFmtId="0" fontId="1" fillId="12" borderId="43" xfId="0" applyFont="1" applyFill="1" applyBorder="1" applyAlignment="1">
      <alignment horizontal="center" vertical="center" wrapText="1"/>
    </xf>
    <xf numFmtId="0" fontId="1" fillId="23" borderId="41" xfId="0" applyFont="1" applyFill="1" applyBorder="1" applyAlignment="1">
      <alignment horizontal="center" vertical="center" wrapText="1"/>
    </xf>
    <xf numFmtId="0" fontId="1" fillId="23" borderId="42" xfId="0" applyFont="1" applyFill="1" applyBorder="1" applyAlignment="1">
      <alignment horizontal="center" vertical="center" wrapText="1"/>
    </xf>
    <xf numFmtId="0" fontId="1" fillId="23" borderId="43" xfId="0" applyFont="1" applyFill="1" applyBorder="1" applyAlignment="1">
      <alignment horizontal="center" vertical="center" wrapText="1"/>
    </xf>
    <xf numFmtId="0" fontId="1" fillId="5" borderId="41" xfId="0" applyFont="1" applyFill="1" applyBorder="1" applyAlignment="1">
      <alignment horizontal="center" vertical="center" wrapText="1"/>
    </xf>
    <xf numFmtId="0" fontId="1" fillId="5" borderId="42" xfId="0" applyFont="1" applyFill="1" applyBorder="1" applyAlignment="1">
      <alignment horizontal="center" vertical="center" wrapText="1"/>
    </xf>
    <xf numFmtId="0" fontId="1" fillId="5" borderId="43" xfId="0" applyFont="1" applyFill="1" applyBorder="1" applyAlignment="1">
      <alignment horizontal="center" vertical="center" wrapText="1"/>
    </xf>
    <xf numFmtId="0" fontId="4" fillId="12" borderId="39" xfId="0" applyFont="1" applyFill="1" applyBorder="1" applyAlignment="1">
      <alignment horizontal="center" vertical="center" wrapText="1"/>
    </xf>
    <xf numFmtId="0" fontId="4" fillId="12" borderId="28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40" xfId="0" applyFont="1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/>
    </xf>
    <xf numFmtId="0" fontId="4" fillId="23" borderId="25" xfId="0" applyFont="1" applyFill="1" applyBorder="1" applyAlignment="1">
      <alignment horizontal="center" vertical="center" wrapText="1"/>
    </xf>
    <xf numFmtId="0" fontId="4" fillId="23" borderId="28" xfId="0" applyFont="1" applyFill="1" applyBorder="1" applyAlignment="1">
      <alignment horizontal="center" vertical="center" wrapText="1"/>
    </xf>
    <xf numFmtId="0" fontId="4" fillId="23" borderId="26" xfId="0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 vertical="center" wrapText="1"/>
    </xf>
    <xf numFmtId="0" fontId="4" fillId="23" borderId="26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4" fillId="23" borderId="27" xfId="0" applyFont="1" applyFill="1" applyBorder="1" applyAlignment="1">
      <alignment horizontal="center" vertical="center"/>
    </xf>
    <xf numFmtId="0" fontId="4" fillId="23" borderId="29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23" borderId="52" xfId="0" applyFont="1" applyFill="1" applyBorder="1" applyAlignment="1">
      <alignment horizontal="center" vertical="center"/>
    </xf>
    <xf numFmtId="0" fontId="4" fillId="23" borderId="14" xfId="0" applyFont="1" applyFill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 wrapText="1"/>
    </xf>
    <xf numFmtId="0" fontId="1" fillId="8" borderId="42" xfId="0" applyFont="1" applyFill="1" applyBorder="1" applyAlignment="1">
      <alignment horizontal="center" vertical="center" wrapText="1"/>
    </xf>
    <xf numFmtId="0" fontId="1" fillId="8" borderId="43" xfId="0" applyFont="1" applyFill="1" applyBorder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28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40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23" borderId="41" xfId="0" applyFont="1" applyFill="1" applyBorder="1" applyAlignment="1">
      <alignment horizontal="center" vertical="center"/>
    </xf>
    <xf numFmtId="0" fontId="4" fillId="23" borderId="42" xfId="0" applyFont="1" applyFill="1" applyBorder="1" applyAlignment="1">
      <alignment horizontal="center" vertical="center"/>
    </xf>
    <xf numFmtId="0" fontId="4" fillId="23" borderId="49" xfId="0" applyFont="1" applyFill="1" applyBorder="1" applyAlignment="1">
      <alignment horizontal="center" vertical="center"/>
    </xf>
    <xf numFmtId="0" fontId="4" fillId="23" borderId="43" xfId="0" applyFont="1" applyFill="1" applyBorder="1" applyAlignment="1">
      <alignment horizontal="center" vertical="center"/>
    </xf>
    <xf numFmtId="0" fontId="4" fillId="17" borderId="41" xfId="0" applyFont="1" applyFill="1" applyBorder="1" applyAlignment="1">
      <alignment horizontal="center" vertical="center"/>
    </xf>
    <xf numFmtId="0" fontId="4" fillId="17" borderId="42" xfId="0" applyFont="1" applyFill="1" applyBorder="1" applyAlignment="1">
      <alignment horizontal="center" vertical="center"/>
    </xf>
    <xf numFmtId="0" fontId="4" fillId="17" borderId="49" xfId="0" applyFont="1" applyFill="1" applyBorder="1" applyAlignment="1">
      <alignment horizontal="center" vertical="center"/>
    </xf>
    <xf numFmtId="0" fontId="4" fillId="17" borderId="43" xfId="0" applyFont="1" applyFill="1" applyBorder="1" applyAlignment="1">
      <alignment horizontal="center" vertical="center"/>
    </xf>
    <xf numFmtId="0" fontId="4" fillId="16" borderId="41" xfId="0" applyFont="1" applyFill="1" applyBorder="1" applyAlignment="1">
      <alignment horizontal="center" vertical="center"/>
    </xf>
    <xf numFmtId="0" fontId="4" fillId="16" borderId="42" xfId="0" applyFont="1" applyFill="1" applyBorder="1" applyAlignment="1">
      <alignment horizontal="center" vertical="center"/>
    </xf>
    <xf numFmtId="0" fontId="4" fillId="16" borderId="49" xfId="0" applyFont="1" applyFill="1" applyBorder="1" applyAlignment="1">
      <alignment horizontal="center" vertical="center"/>
    </xf>
    <xf numFmtId="0" fontId="4" fillId="16" borderId="43" xfId="0" applyFont="1" applyFill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4" fillId="28" borderId="41" xfId="0" applyFont="1" applyFill="1" applyBorder="1" applyAlignment="1">
      <alignment horizontal="center" vertical="center"/>
    </xf>
    <xf numFmtId="0" fontId="4" fillId="28" borderId="42" xfId="0" applyFont="1" applyFill="1" applyBorder="1" applyAlignment="1">
      <alignment horizontal="center" vertical="center"/>
    </xf>
    <xf numFmtId="0" fontId="4" fillId="28" borderId="49" xfId="0" applyFont="1" applyFill="1" applyBorder="1" applyAlignment="1">
      <alignment horizontal="center" vertical="center"/>
    </xf>
    <xf numFmtId="0" fontId="4" fillId="28" borderId="43" xfId="0" applyFont="1" applyFill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6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10" borderId="46" xfId="0" applyFont="1" applyFill="1" applyBorder="1" applyAlignment="1">
      <alignment horizontal="center"/>
    </xf>
    <xf numFmtId="0" fontId="1" fillId="10" borderId="47" xfId="0" applyFont="1" applyFill="1" applyBorder="1" applyAlignment="1">
      <alignment horizontal="center"/>
    </xf>
    <xf numFmtId="0" fontId="1" fillId="10" borderId="48" xfId="0" applyFont="1" applyFill="1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1" fillId="5" borderId="47" xfId="0" applyFont="1" applyFill="1" applyBorder="1" applyAlignment="1">
      <alignment horizontal="center"/>
    </xf>
    <xf numFmtId="0" fontId="1" fillId="5" borderId="48" xfId="0" applyFont="1" applyFill="1" applyBorder="1" applyAlignment="1">
      <alignment horizontal="center"/>
    </xf>
    <xf numFmtId="0" fontId="1" fillId="13" borderId="46" xfId="0" applyFont="1" applyFill="1" applyBorder="1" applyAlignment="1">
      <alignment horizontal="center"/>
    </xf>
    <xf numFmtId="0" fontId="1" fillId="13" borderId="47" xfId="0" applyFont="1" applyFill="1" applyBorder="1" applyAlignment="1">
      <alignment horizontal="center"/>
    </xf>
    <xf numFmtId="0" fontId="1" fillId="13" borderId="4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8" borderId="41" xfId="0" applyFont="1" applyFill="1" applyBorder="1" applyAlignment="1">
      <alignment horizontal="center"/>
    </xf>
    <xf numFmtId="0" fontId="1" fillId="8" borderId="42" xfId="0" applyFont="1" applyFill="1" applyBorder="1" applyAlignment="1">
      <alignment horizontal="center"/>
    </xf>
    <xf numFmtId="0" fontId="1" fillId="8" borderId="43" xfId="0" applyFont="1" applyFill="1" applyBorder="1" applyAlignment="1">
      <alignment horizontal="center"/>
    </xf>
    <xf numFmtId="0" fontId="1" fillId="31" borderId="41" xfId="0" applyFont="1" applyFill="1" applyBorder="1" applyAlignment="1">
      <alignment horizontal="center"/>
    </xf>
    <xf numFmtId="0" fontId="1" fillId="31" borderId="42" xfId="0" applyFont="1" applyFill="1" applyBorder="1" applyAlignment="1">
      <alignment horizontal="center"/>
    </xf>
    <xf numFmtId="0" fontId="1" fillId="31" borderId="43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1" fillId="16" borderId="5" xfId="0" applyFont="1" applyFill="1" applyBorder="1" applyAlignment="1">
      <alignment horizontal="center"/>
    </xf>
    <xf numFmtId="0" fontId="1" fillId="16" borderId="10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8" fillId="12" borderId="46" xfId="0" applyFont="1" applyFill="1" applyBorder="1" applyAlignment="1">
      <alignment horizontal="center"/>
    </xf>
    <xf numFmtId="0" fontId="8" fillId="12" borderId="47" xfId="0" applyFont="1" applyFill="1" applyBorder="1" applyAlignment="1">
      <alignment horizontal="center"/>
    </xf>
    <xf numFmtId="0" fontId="8" fillId="12" borderId="48" xfId="0" applyFont="1" applyFill="1" applyBorder="1" applyAlignment="1">
      <alignment horizont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0" fontId="1" fillId="23" borderId="46" xfId="0" applyFont="1" applyFill="1" applyBorder="1" applyAlignment="1">
      <alignment horizontal="center" vertical="center" wrapText="1"/>
    </xf>
    <xf numFmtId="0" fontId="1" fillId="23" borderId="47" xfId="0" applyFont="1" applyFill="1" applyBorder="1" applyAlignment="1">
      <alignment horizontal="center" vertical="center" wrapText="1"/>
    </xf>
    <xf numFmtId="0" fontId="1" fillId="23" borderId="48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4" fillId="12" borderId="24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23" borderId="39" xfId="0" applyFont="1" applyFill="1" applyBorder="1" applyAlignment="1">
      <alignment horizontal="center" vertical="center" wrapText="1"/>
    </xf>
    <xf numFmtId="0" fontId="4" fillId="23" borderId="40" xfId="0" applyFont="1" applyFill="1" applyBorder="1" applyAlignment="1">
      <alignment horizontal="center" vertical="center"/>
    </xf>
    <xf numFmtId="0" fontId="4" fillId="23" borderId="24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horizontal="center" vertical="center" wrapText="1"/>
    </xf>
    <xf numFmtId="0" fontId="1" fillId="10" borderId="41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3" xfId="0" applyFont="1" applyBorder="1" applyAlignment="1">
      <alignment horizontal="left"/>
    </xf>
    <xf numFmtId="0" fontId="1" fillId="8" borderId="46" xfId="0" applyFont="1" applyFill="1" applyBorder="1" applyAlignment="1">
      <alignment horizontal="center"/>
    </xf>
    <xf numFmtId="0" fontId="1" fillId="8" borderId="47" xfId="0" applyFont="1" applyFill="1" applyBorder="1" applyAlignment="1">
      <alignment horizontal="center"/>
    </xf>
    <xf numFmtId="0" fontId="1" fillId="8" borderId="48" xfId="0" applyFont="1" applyFill="1" applyBorder="1" applyAlignment="1">
      <alignment horizontal="center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0" borderId="35" xfId="0" applyFont="1" applyBorder="1" applyAlignment="1">
      <alignment horizontal="left"/>
    </xf>
    <xf numFmtId="0" fontId="3" fillId="0" borderId="36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" fillId="19" borderId="41" xfId="0" applyFont="1" applyFill="1" applyBorder="1" applyAlignment="1">
      <alignment horizontal="center"/>
    </xf>
    <xf numFmtId="0" fontId="1" fillId="19" borderId="42" xfId="0" applyFont="1" applyFill="1" applyBorder="1" applyAlignment="1">
      <alignment horizontal="center"/>
    </xf>
    <xf numFmtId="0" fontId="1" fillId="19" borderId="43" xfId="0" applyFont="1" applyFill="1" applyBorder="1" applyAlignment="1">
      <alignment horizontal="center"/>
    </xf>
    <xf numFmtId="0" fontId="19" fillId="18" borderId="53" xfId="0" applyFont="1" applyFill="1" applyBorder="1" applyAlignment="1">
      <alignment horizontal="center" vertical="center" wrapText="1"/>
    </xf>
    <xf numFmtId="0" fontId="19" fillId="18" borderId="10" xfId="0" applyFont="1" applyFill="1" applyBorder="1" applyAlignment="1">
      <alignment horizontal="center" vertical="center" wrapText="1"/>
    </xf>
    <xf numFmtId="0" fontId="19" fillId="18" borderId="33" xfId="0" applyFont="1" applyFill="1" applyBorder="1" applyAlignment="1">
      <alignment horizontal="center" vertical="center" wrapText="1"/>
    </xf>
    <xf numFmtId="0" fontId="19" fillId="18" borderId="17" xfId="0" applyFont="1" applyFill="1" applyBorder="1" applyAlignment="1">
      <alignment horizontal="center" vertical="center" wrapText="1"/>
    </xf>
    <xf numFmtId="0" fontId="19" fillId="18" borderId="0" xfId="0" applyFont="1" applyFill="1" applyBorder="1" applyAlignment="1">
      <alignment horizontal="center" vertical="center" wrapText="1"/>
    </xf>
    <xf numFmtId="0" fontId="19" fillId="18" borderId="23" xfId="0" applyFont="1" applyFill="1" applyBorder="1" applyAlignment="1">
      <alignment horizontal="center" vertical="center" wrapText="1"/>
    </xf>
    <xf numFmtId="0" fontId="19" fillId="18" borderId="35" xfId="0" applyFont="1" applyFill="1" applyBorder="1" applyAlignment="1">
      <alignment horizontal="center" vertical="center" wrapText="1"/>
    </xf>
    <xf numFmtId="0" fontId="19" fillId="18" borderId="2" xfId="0" applyFont="1" applyFill="1" applyBorder="1" applyAlignment="1">
      <alignment horizontal="center" vertical="center" wrapText="1"/>
    </xf>
    <xf numFmtId="0" fontId="19" fillId="18" borderId="36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10" xfId="0" applyFont="1" applyFill="1" applyBorder="1" applyAlignment="1">
      <alignment horizontal="center" vertical="center"/>
    </xf>
    <xf numFmtId="0" fontId="5" fillId="15" borderId="9" xfId="0" applyFont="1" applyFill="1" applyBorder="1" applyAlignment="1">
      <alignment horizontal="center" vertical="center"/>
    </xf>
    <xf numFmtId="0" fontId="5" fillId="15" borderId="13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4" fillId="14" borderId="46" xfId="0" applyFont="1" applyFill="1" applyBorder="1" applyAlignment="1">
      <alignment horizontal="center"/>
    </xf>
    <xf numFmtId="0" fontId="4" fillId="14" borderId="47" xfId="0" applyFont="1" applyFill="1" applyBorder="1" applyAlignment="1">
      <alignment horizontal="center"/>
    </xf>
    <xf numFmtId="0" fontId="4" fillId="14" borderId="48" xfId="0" applyFont="1" applyFill="1" applyBorder="1" applyAlignment="1">
      <alignment horizontal="center"/>
    </xf>
    <xf numFmtId="0" fontId="4" fillId="16" borderId="46" xfId="0" applyFont="1" applyFill="1" applyBorder="1" applyAlignment="1">
      <alignment horizontal="center"/>
    </xf>
    <xf numFmtId="0" fontId="4" fillId="16" borderId="47" xfId="0" applyFont="1" applyFill="1" applyBorder="1" applyAlignment="1">
      <alignment horizontal="center"/>
    </xf>
    <xf numFmtId="0" fontId="4" fillId="16" borderId="48" xfId="0" applyFont="1" applyFill="1" applyBorder="1" applyAlignment="1">
      <alignment horizontal="center"/>
    </xf>
    <xf numFmtId="0" fontId="4" fillId="6" borderId="46" xfId="0" applyFont="1" applyFill="1" applyBorder="1" applyAlignment="1">
      <alignment horizontal="center"/>
    </xf>
    <xf numFmtId="0" fontId="4" fillId="6" borderId="47" xfId="0" applyFont="1" applyFill="1" applyBorder="1" applyAlignment="1">
      <alignment horizontal="center"/>
    </xf>
    <xf numFmtId="0" fontId="4" fillId="6" borderId="48" xfId="0" applyFont="1" applyFill="1" applyBorder="1" applyAlignment="1">
      <alignment horizontal="center"/>
    </xf>
    <xf numFmtId="0" fontId="4" fillId="17" borderId="46" xfId="0" applyFont="1" applyFill="1" applyBorder="1" applyAlignment="1">
      <alignment horizontal="center"/>
    </xf>
    <xf numFmtId="0" fontId="4" fillId="17" borderId="47" xfId="0" applyFont="1" applyFill="1" applyBorder="1" applyAlignment="1">
      <alignment horizontal="center"/>
    </xf>
    <xf numFmtId="0" fontId="4" fillId="17" borderId="48" xfId="0" applyFont="1" applyFill="1" applyBorder="1" applyAlignment="1">
      <alignment horizontal="center"/>
    </xf>
    <xf numFmtId="0" fontId="4" fillId="18" borderId="46" xfId="0" applyFont="1" applyFill="1" applyBorder="1" applyAlignment="1">
      <alignment horizontal="center"/>
    </xf>
    <xf numFmtId="0" fontId="4" fillId="18" borderId="47" xfId="0" applyFont="1" applyFill="1" applyBorder="1" applyAlignment="1">
      <alignment horizontal="center"/>
    </xf>
    <xf numFmtId="0" fontId="4" fillId="18" borderId="48" xfId="0" applyFont="1" applyFill="1" applyBorder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16" borderId="41" xfId="0" applyFont="1" applyFill="1" applyBorder="1" applyAlignment="1">
      <alignment horizontal="center"/>
    </xf>
    <xf numFmtId="0" fontId="1" fillId="16" borderId="43" xfId="0" applyFont="1" applyFill="1" applyBorder="1" applyAlignment="1">
      <alignment horizontal="center"/>
    </xf>
    <xf numFmtId="0" fontId="4" fillId="26" borderId="25" xfId="0" applyFont="1" applyFill="1" applyBorder="1" applyAlignment="1">
      <alignment horizontal="center"/>
    </xf>
    <xf numFmtId="0" fontId="4" fillId="26" borderId="27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1" fillId="15" borderId="41" xfId="0" applyFont="1" applyFill="1" applyBorder="1" applyAlignment="1">
      <alignment horizontal="center" vertical="center"/>
    </xf>
    <xf numFmtId="0" fontId="11" fillId="15" borderId="42" xfId="0" applyFont="1" applyFill="1" applyBorder="1" applyAlignment="1">
      <alignment horizontal="center" vertical="center"/>
    </xf>
    <xf numFmtId="0" fontId="11" fillId="15" borderId="43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wrapText="1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30" fillId="24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14" xfId="0" applyNumberFormat="1" applyFont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4" fillId="10" borderId="4" xfId="0" applyFont="1" applyFill="1" applyBorder="1" applyAlignment="1">
      <alignment horizontal="center" wrapText="1"/>
    </xf>
    <xf numFmtId="0" fontId="4" fillId="10" borderId="14" xfId="0" applyFont="1" applyFill="1" applyBorder="1" applyAlignment="1">
      <alignment horizontal="center" wrapText="1"/>
    </xf>
    <xf numFmtId="0" fontId="30" fillId="24" borderId="8" xfId="0" applyFont="1" applyFill="1" applyBorder="1" applyAlignment="1">
      <alignment horizontal="center"/>
    </xf>
    <xf numFmtId="0" fontId="30" fillId="24" borderId="7" xfId="0" applyFont="1" applyFill="1" applyBorder="1" applyAlignment="1">
      <alignment horizontal="center"/>
    </xf>
    <xf numFmtId="0" fontId="30" fillId="24" borderId="6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17" borderId="4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1" fillId="23" borderId="8" xfId="0" applyFont="1" applyFill="1" applyBorder="1" applyAlignment="1">
      <alignment horizontal="center"/>
    </xf>
    <xf numFmtId="0" fontId="1" fillId="23" borderId="7" xfId="0" applyFont="1" applyFill="1" applyBorder="1" applyAlignment="1">
      <alignment horizontal="center"/>
    </xf>
    <xf numFmtId="0" fontId="1" fillId="23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18" borderId="0" xfId="0" applyNumberFormat="1" applyFont="1" applyFill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4" fillId="12" borderId="20" xfId="0" applyFont="1" applyFill="1" applyBorder="1" applyAlignment="1">
      <alignment horizontal="center" wrapText="1"/>
    </xf>
    <xf numFmtId="0" fontId="4" fillId="12" borderId="21" xfId="0" applyFont="1" applyFill="1" applyBorder="1" applyAlignment="1">
      <alignment horizontal="center" wrapText="1"/>
    </xf>
    <xf numFmtId="0" fontId="4" fillId="12" borderId="22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17" borderId="1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5" fillId="8" borderId="8" xfId="0" applyFont="1" applyFill="1" applyBorder="1" applyAlignment="1">
      <alignment horizontal="center"/>
    </xf>
    <xf numFmtId="0" fontId="35" fillId="8" borderId="7" xfId="0" applyFont="1" applyFill="1" applyBorder="1" applyAlignment="1">
      <alignment horizontal="center"/>
    </xf>
    <xf numFmtId="0" fontId="35" fillId="8" borderId="6" xfId="0" applyFont="1" applyFill="1" applyBorder="1" applyAlignment="1">
      <alignment horizontal="center"/>
    </xf>
    <xf numFmtId="0" fontId="1" fillId="22" borderId="8" xfId="0" applyFont="1" applyFill="1" applyBorder="1" applyAlignment="1">
      <alignment horizontal="center"/>
    </xf>
    <xf numFmtId="0" fontId="1" fillId="22" borderId="7" xfId="0" applyFont="1" applyFill="1" applyBorder="1" applyAlignment="1">
      <alignment horizontal="center"/>
    </xf>
    <xf numFmtId="0" fontId="1" fillId="22" borderId="6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2" fontId="4" fillId="16" borderId="23" xfId="0" applyNumberFormat="1" applyFont="1" applyFill="1" applyBorder="1" applyAlignment="1">
      <alignment horizontal="center" vertical="center"/>
    </xf>
    <xf numFmtId="2" fontId="4" fillId="16" borderId="2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00FF00"/>
      <color rgb="FFFF0000"/>
      <color rgb="FFFF3300"/>
      <color rgb="FFFF9966"/>
      <color rgb="FFFF6600"/>
      <color rgb="FFFF7C80"/>
      <color rgb="FFFF5050"/>
      <color rgb="FFFFCC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>
                <a:solidFill>
                  <a:schemeClr val="tx1">
                    <a:lumMod val="65000"/>
                    <a:lumOff val="35000"/>
                  </a:schemeClr>
                </a:solidFill>
              </a:rPr>
              <a:t>Displaced Shape (6th Iteration</a:t>
            </a:r>
            <a:r>
              <a:rPr lang="en-GB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)</a:t>
            </a:r>
            <a:endParaRPr lang="en-GB" b="1" i="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08013629965597E-2"/>
          <c:y val="9.1158174022679089E-2"/>
          <c:w val="0.84961250129759069"/>
          <c:h val="0.79970932679737927"/>
        </c:manualLayout>
      </c:layout>
      <c:scatterChart>
        <c:scatterStyle val="smoothMarker"/>
        <c:varyColors val="0"/>
        <c:ser>
          <c:idx val="2"/>
          <c:order val="2"/>
          <c:tx>
            <c:v>Guess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'Yield Mechanism'!$D$5:$D$8</c:f>
              <c:numCache>
                <c:formatCode>0.0000</c:formatCode>
                <c:ptCount val="4"/>
                <c:pt idx="0">
                  <c:v>3.1827906002835998E-2</c:v>
                </c:pt>
                <c:pt idx="1">
                  <c:v>2.7774057777624823E-2</c:v>
                </c:pt>
                <c:pt idx="2">
                  <c:v>1.6629008089516888E-2</c:v>
                </c:pt>
                <c:pt idx="3">
                  <c:v>0</c:v>
                </c:pt>
              </c:numCache>
            </c:numRef>
          </c:xVal>
          <c:yVal>
            <c:numRef>
              <c:f>'Yield Mechanism'!$A$5:$A$8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4C-40DA-81BE-6B5F70EA42BF}"/>
            </c:ext>
          </c:extLst>
        </c:ser>
        <c:ser>
          <c:idx val="0"/>
          <c:order val="0"/>
          <c:tx>
            <c:v>Displaced Shape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'Yield Mechanism'!$V$57:$V$60</c:f>
              <c:numCache>
                <c:formatCode>0.0000</c:formatCode>
                <c:ptCount val="4"/>
                <c:pt idx="0">
                  <c:v>3.4625372365076262E-2</c:v>
                </c:pt>
                <c:pt idx="1">
                  <c:v>3.0419272190991196E-2</c:v>
                </c:pt>
                <c:pt idx="2">
                  <c:v>1.7896921956462086E-2</c:v>
                </c:pt>
                <c:pt idx="3">
                  <c:v>0</c:v>
                </c:pt>
              </c:numCache>
            </c:numRef>
          </c:xVal>
          <c:yVal>
            <c:numRef>
              <c:f>'Yield Mechanism'!$A$5:$A$8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2-40A7-B5F3-6313AB65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7904"/>
        <c:axId val="623435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height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'Yield Mechanism'!$D$5:$D$8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3.1827906002835998E-2</c:v>
                      </c:pt>
                      <c:pt idx="1">
                        <c:v>2.7774057777624823E-2</c:v>
                      </c:pt>
                      <c:pt idx="2">
                        <c:v>1.6629008089516888E-2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'Yield Mechanism'!$B$5:$B$8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8.75</c:v>
                      </c:pt>
                      <c:pt idx="1">
                        <c:v>5.75</c:v>
                      </c:pt>
                      <c:pt idx="2">
                        <c:v>2.75</c:v>
                      </c:pt>
                      <c:pt idx="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182-40A7-B5F3-6313AB659B9F}"/>
                  </c:ext>
                </c:extLst>
              </c15:ser>
            </c15:filteredScatterSeries>
          </c:ext>
        </c:extLst>
      </c:scatterChart>
      <c:valAx>
        <c:axId val="546827904"/>
        <c:scaling>
          <c:orientation val="minMax"/>
          <c:max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184"/>
        <c:crosses val="autoZero"/>
        <c:crossBetween val="midCat"/>
        <c:majorUnit val="1.5000000000000003E-2"/>
      </c:valAx>
      <c:valAx>
        <c:axId val="62343518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81797521297046"/>
          <c:y val="0.49299970641692775"/>
          <c:w val="0.17606574345699852"/>
          <c:h val="0.13228283166098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solidFill>
                  <a:schemeClr val="tx1">
                    <a:lumMod val="65000"/>
                    <a:lumOff val="35000"/>
                  </a:schemeClr>
                </a:solidFill>
              </a:rPr>
              <a:t>Lateral Force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5388286149479945E-2"/>
                  <c:y val="-2.3964779517584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F5-4796-9BB4-FE38835249E0}"/>
                </c:ext>
              </c:extLst>
            </c:dLbl>
            <c:dLbl>
              <c:idx val="1"/>
              <c:layout>
                <c:manualLayout>
                  <c:x val="4.5925684609442803E-2"/>
                  <c:y val="-2.396477951758485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F5-4796-9BB4-FE38835249E0}"/>
                </c:ext>
              </c:extLst>
            </c:dLbl>
            <c:dLbl>
              <c:idx val="2"/>
              <c:layout>
                <c:manualLayout>
                  <c:x val="7.8248896365929299E-2"/>
                  <c:y val="-3.525225621772209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F5-4796-9BB4-FE38835249E0}"/>
                </c:ext>
              </c:extLst>
            </c:dLbl>
            <c:dLbl>
              <c:idx val="3"/>
              <c:layout>
                <c:manualLayout>
                  <c:x val="4.0820705269292504E-2"/>
                  <c:y val="-2.819758328013639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55742475884209"/>
                      <c:h val="4.79295590351695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AF5-4796-9BB4-FE38835249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'Yield Mechanism'!$H$48:$H$61</c:f>
              <c:numCache>
                <c:formatCode>0.00</c:formatCode>
                <c:ptCount val="14"/>
                <c:pt idx="0">
                  <c:v>0.41746706532056627</c:v>
                </c:pt>
                <c:pt idx="1">
                  <c:v>0.36675545772813339</c:v>
                </c:pt>
                <c:pt idx="2">
                  <c:v>0.21577747695130031</c:v>
                </c:pt>
                <c:pt idx="3">
                  <c:v>0</c:v>
                </c:pt>
              </c:numCache>
            </c:numRef>
          </c:xVal>
          <c:yVal>
            <c:numRef>
              <c:f>'Yield Mechanism'!$E$48:$E$61</c:f>
              <c:numCache>
                <c:formatCode>0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1-4965-87EA-04898414ED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6472191"/>
        <c:axId val="398830079"/>
      </c:scatterChart>
      <c:valAx>
        <c:axId val="396472191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Lateral Force/Base</a:t>
                </a:r>
                <a:r>
                  <a:rPr lang="en-GB" baseline="0"/>
                  <a:t> Shear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0079"/>
        <c:crosses val="autoZero"/>
        <c:crossBetween val="midCat"/>
      </c:valAx>
      <c:valAx>
        <c:axId val="39883007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219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Pushover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02398229633059"/>
          <c:y val="0.14696382056076399"/>
          <c:w val="0.816446708867274"/>
          <c:h val="0.68583157861238253"/>
        </c:manualLayout>
      </c:layout>
      <c:scatterChart>
        <c:scatterStyle val="lineMarker"/>
        <c:varyColors val="0"/>
        <c:ser>
          <c:idx val="1"/>
          <c:order val="0"/>
          <c:tx>
            <c:v>DBA</c:v>
          </c:tx>
          <c:xVal>
            <c:numRef>
              <c:f>'Post-yield Mechanism'!$D$37:$D$57</c:f>
              <c:numCache>
                <c:formatCode>0.0000</c:formatCode>
                <c:ptCount val="21"/>
                <c:pt idx="0">
                  <c:v>0</c:v>
                </c:pt>
                <c:pt idx="1">
                  <c:v>1.2775462946619048E-2</c:v>
                </c:pt>
                <c:pt idx="2">
                  <c:v>2.1021604822228316E-2</c:v>
                </c:pt>
                <c:pt idx="3">
                  <c:v>2.4198535186745553E-2</c:v>
                </c:pt>
                <c:pt idx="4">
                  <c:v>3.4625372365076262E-2</c:v>
                </c:pt>
                <c:pt idx="5">
                  <c:v>3.4625372365076262E-2</c:v>
                </c:pt>
                <c:pt idx="6">
                  <c:v>3.4625372365076262E-2</c:v>
                </c:pt>
                <c:pt idx="7">
                  <c:v>3.4625372365076262E-2</c:v>
                </c:pt>
                <c:pt idx="8">
                  <c:v>3.4625372365076262E-2</c:v>
                </c:pt>
                <c:pt idx="9">
                  <c:v>3.4625372365076262E-2</c:v>
                </c:pt>
                <c:pt idx="10">
                  <c:v>3.4625372365076262E-2</c:v>
                </c:pt>
                <c:pt idx="11">
                  <c:v>3.4625372365076262E-2</c:v>
                </c:pt>
                <c:pt idx="12">
                  <c:v>3.4625372365076262E-2</c:v>
                </c:pt>
                <c:pt idx="13">
                  <c:v>3.4625372365076262E-2</c:v>
                </c:pt>
                <c:pt idx="14">
                  <c:v>3.4625372365076262E-2</c:v>
                </c:pt>
                <c:pt idx="15">
                  <c:v>3.4625372365076262E-2</c:v>
                </c:pt>
                <c:pt idx="16">
                  <c:v>3.4625372365076262E-2</c:v>
                </c:pt>
                <c:pt idx="17">
                  <c:v>3.4625372365076262E-2</c:v>
                </c:pt>
                <c:pt idx="18">
                  <c:v>3.4625372365076262E-2</c:v>
                </c:pt>
                <c:pt idx="19">
                  <c:v>3.4625372365076262E-2</c:v>
                </c:pt>
                <c:pt idx="20">
                  <c:v>3.4625372365076262E-2</c:v>
                </c:pt>
              </c:numCache>
            </c:numRef>
          </c:xVal>
          <c:yVal>
            <c:numRef>
              <c:f>'Post-yield Mechanism'!$C$37:$C$57</c:f>
              <c:numCache>
                <c:formatCode>0.00</c:formatCode>
                <c:ptCount val="21"/>
                <c:pt idx="0" formatCode="0.0000">
                  <c:v>0</c:v>
                </c:pt>
                <c:pt idx="1">
                  <c:v>-621.51082490569547</c:v>
                </c:pt>
                <c:pt idx="2">
                  <c:v>-798.00267949922261</c:v>
                </c:pt>
                <c:pt idx="3">
                  <c:v>-835.64940980527081</c:v>
                </c:pt>
                <c:pt idx="4">
                  <c:v>-853.06724056910537</c:v>
                </c:pt>
                <c:pt idx="5">
                  <c:v>-853.06724056910537</c:v>
                </c:pt>
                <c:pt idx="6">
                  <c:v>-853.06724056910537</c:v>
                </c:pt>
                <c:pt idx="7">
                  <c:v>-853.06724056910537</c:v>
                </c:pt>
                <c:pt idx="8">
                  <c:v>-853.06724056910537</c:v>
                </c:pt>
                <c:pt idx="9">
                  <c:v>-853.06724056910537</c:v>
                </c:pt>
                <c:pt idx="10">
                  <c:v>-853.06724056910537</c:v>
                </c:pt>
                <c:pt idx="11">
                  <c:v>-853.06724056910537</c:v>
                </c:pt>
                <c:pt idx="12">
                  <c:v>-853.06724056910537</c:v>
                </c:pt>
                <c:pt idx="13">
                  <c:v>-853.06724056910537</c:v>
                </c:pt>
                <c:pt idx="14">
                  <c:v>-853.06724056910537</c:v>
                </c:pt>
                <c:pt idx="15">
                  <c:v>-853.06724056910537</c:v>
                </c:pt>
                <c:pt idx="16">
                  <c:v>-853.06724056910537</c:v>
                </c:pt>
                <c:pt idx="17">
                  <c:v>-853.06724056910537</c:v>
                </c:pt>
                <c:pt idx="18">
                  <c:v>-853.06724056910537</c:v>
                </c:pt>
                <c:pt idx="19">
                  <c:v>-853.06724056910537</c:v>
                </c:pt>
                <c:pt idx="20">
                  <c:v>-853.06724056910537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C-45BA-A05E-20D52528C694}"/>
            </c:ext>
          </c:extLst>
        </c:ser>
        <c:ser>
          <c:idx val="0"/>
          <c:order val="1"/>
          <c:tx>
            <c:v>Galli_3st_5bay_MediumSingle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'[1]Floor Displacements'!$F$4:$F$5460</c:f>
              <c:numCache>
                <c:formatCode>General</c:formatCode>
                <c:ptCount val="5457"/>
                <c:pt idx="0">
                  <c:v>4.3278800000000003E-5</c:v>
                </c:pt>
                <c:pt idx="1">
                  <c:v>8.32788E-5</c:v>
                </c:pt>
                <c:pt idx="2">
                  <c:v>1.2327900000000001E-4</c:v>
                </c:pt>
                <c:pt idx="3">
                  <c:v>1.6327900000000001E-4</c:v>
                </c:pt>
                <c:pt idx="4">
                  <c:v>2.03279E-4</c:v>
                </c:pt>
                <c:pt idx="5">
                  <c:v>2.43279E-4</c:v>
                </c:pt>
                <c:pt idx="6">
                  <c:v>2.83279E-4</c:v>
                </c:pt>
                <c:pt idx="7">
                  <c:v>3.2327899999999999E-4</c:v>
                </c:pt>
                <c:pt idx="8">
                  <c:v>3.6327899999999999E-4</c:v>
                </c:pt>
                <c:pt idx="9">
                  <c:v>4.0327899999999999E-4</c:v>
                </c:pt>
                <c:pt idx="10">
                  <c:v>4.4327899999999998E-4</c:v>
                </c:pt>
                <c:pt idx="11">
                  <c:v>4.8327899999999998E-4</c:v>
                </c:pt>
                <c:pt idx="12">
                  <c:v>5.2327899999999998E-4</c:v>
                </c:pt>
                <c:pt idx="13">
                  <c:v>5.6327899999999997E-4</c:v>
                </c:pt>
                <c:pt idx="14">
                  <c:v>6.0327899999999997E-4</c:v>
                </c:pt>
                <c:pt idx="15">
                  <c:v>6.4327899999999996E-4</c:v>
                </c:pt>
                <c:pt idx="16">
                  <c:v>6.8327899999999996E-4</c:v>
                </c:pt>
                <c:pt idx="17">
                  <c:v>7.2327899999999996E-4</c:v>
                </c:pt>
                <c:pt idx="18">
                  <c:v>7.6327899999999995E-4</c:v>
                </c:pt>
                <c:pt idx="19">
                  <c:v>8.0327899999999995E-4</c:v>
                </c:pt>
                <c:pt idx="20">
                  <c:v>8.4327899999999995E-4</c:v>
                </c:pt>
                <c:pt idx="21">
                  <c:v>8.8327900000000005E-4</c:v>
                </c:pt>
                <c:pt idx="22">
                  <c:v>9.2327900000000005E-4</c:v>
                </c:pt>
                <c:pt idx="23">
                  <c:v>9.6327900000000004E-4</c:v>
                </c:pt>
                <c:pt idx="24">
                  <c:v>1.0032800000000001E-3</c:v>
                </c:pt>
                <c:pt idx="25">
                  <c:v>1.0432799999999999E-3</c:v>
                </c:pt>
                <c:pt idx="26">
                  <c:v>1.0832800000000001E-3</c:v>
                </c:pt>
                <c:pt idx="27">
                  <c:v>1.1232799999999999E-3</c:v>
                </c:pt>
                <c:pt idx="28">
                  <c:v>1.16328E-3</c:v>
                </c:pt>
                <c:pt idx="29">
                  <c:v>1.2032799999999999E-3</c:v>
                </c:pt>
                <c:pt idx="30">
                  <c:v>1.24328E-3</c:v>
                </c:pt>
                <c:pt idx="31">
                  <c:v>1.2832799999999999E-3</c:v>
                </c:pt>
                <c:pt idx="32">
                  <c:v>1.32328E-3</c:v>
                </c:pt>
                <c:pt idx="33">
                  <c:v>1.3632799999999999E-3</c:v>
                </c:pt>
                <c:pt idx="34">
                  <c:v>1.40328E-3</c:v>
                </c:pt>
                <c:pt idx="35">
                  <c:v>1.4432799999999999E-3</c:v>
                </c:pt>
                <c:pt idx="36">
                  <c:v>1.48328E-3</c:v>
                </c:pt>
                <c:pt idx="37">
                  <c:v>1.5232799999999999E-3</c:v>
                </c:pt>
                <c:pt idx="38">
                  <c:v>1.56328E-3</c:v>
                </c:pt>
                <c:pt idx="39">
                  <c:v>1.6032799999999999E-3</c:v>
                </c:pt>
                <c:pt idx="40">
                  <c:v>1.64328E-3</c:v>
                </c:pt>
                <c:pt idx="41">
                  <c:v>1.6832800000000001E-3</c:v>
                </c:pt>
                <c:pt idx="42">
                  <c:v>1.72328E-3</c:v>
                </c:pt>
                <c:pt idx="43">
                  <c:v>1.7632800000000001E-3</c:v>
                </c:pt>
                <c:pt idx="44">
                  <c:v>1.80328E-3</c:v>
                </c:pt>
                <c:pt idx="45">
                  <c:v>1.8432800000000001E-3</c:v>
                </c:pt>
                <c:pt idx="46">
                  <c:v>1.88328E-3</c:v>
                </c:pt>
                <c:pt idx="47">
                  <c:v>1.9232800000000001E-3</c:v>
                </c:pt>
                <c:pt idx="48">
                  <c:v>1.96328E-3</c:v>
                </c:pt>
                <c:pt idx="49">
                  <c:v>2.0032800000000001E-3</c:v>
                </c:pt>
                <c:pt idx="50">
                  <c:v>2.0432800000000002E-3</c:v>
                </c:pt>
                <c:pt idx="51">
                  <c:v>2.0832799999999999E-3</c:v>
                </c:pt>
                <c:pt idx="52">
                  <c:v>2.12328E-3</c:v>
                </c:pt>
                <c:pt idx="53">
                  <c:v>2.1632800000000001E-3</c:v>
                </c:pt>
                <c:pt idx="54">
                  <c:v>2.2032800000000002E-3</c:v>
                </c:pt>
                <c:pt idx="55">
                  <c:v>2.2432799999999998E-3</c:v>
                </c:pt>
                <c:pt idx="56">
                  <c:v>2.2832799999999999E-3</c:v>
                </c:pt>
                <c:pt idx="57">
                  <c:v>2.32328E-3</c:v>
                </c:pt>
                <c:pt idx="58">
                  <c:v>2.3632800000000002E-3</c:v>
                </c:pt>
                <c:pt idx="59">
                  <c:v>2.4032799999999998E-3</c:v>
                </c:pt>
                <c:pt idx="60">
                  <c:v>2.4432799999999999E-3</c:v>
                </c:pt>
                <c:pt idx="61">
                  <c:v>2.48328E-3</c:v>
                </c:pt>
                <c:pt idx="62">
                  <c:v>2.5232800000000001E-3</c:v>
                </c:pt>
                <c:pt idx="63">
                  <c:v>2.5632799999999998E-3</c:v>
                </c:pt>
                <c:pt idx="64">
                  <c:v>2.6032799999999999E-3</c:v>
                </c:pt>
                <c:pt idx="65">
                  <c:v>2.64328E-3</c:v>
                </c:pt>
                <c:pt idx="66">
                  <c:v>2.6832800000000001E-3</c:v>
                </c:pt>
                <c:pt idx="67">
                  <c:v>2.7232799999999998E-3</c:v>
                </c:pt>
                <c:pt idx="68">
                  <c:v>2.7632799999999999E-3</c:v>
                </c:pt>
                <c:pt idx="69">
                  <c:v>2.80328E-3</c:v>
                </c:pt>
                <c:pt idx="70">
                  <c:v>2.8432800000000001E-3</c:v>
                </c:pt>
                <c:pt idx="71">
                  <c:v>2.8832799999999998E-3</c:v>
                </c:pt>
                <c:pt idx="72">
                  <c:v>2.9232799999999999E-3</c:v>
                </c:pt>
                <c:pt idx="73">
                  <c:v>2.96328E-3</c:v>
                </c:pt>
                <c:pt idx="74">
                  <c:v>3.0032800000000001E-3</c:v>
                </c:pt>
                <c:pt idx="75">
                  <c:v>3.0432800000000002E-3</c:v>
                </c:pt>
                <c:pt idx="76">
                  <c:v>3.0832799999999999E-3</c:v>
                </c:pt>
                <c:pt idx="77">
                  <c:v>3.12328E-3</c:v>
                </c:pt>
                <c:pt idx="78">
                  <c:v>3.1632800000000001E-3</c:v>
                </c:pt>
                <c:pt idx="79">
                  <c:v>3.2032800000000002E-3</c:v>
                </c:pt>
                <c:pt idx="80">
                  <c:v>3.2432799999999999E-3</c:v>
                </c:pt>
                <c:pt idx="81">
                  <c:v>3.28328E-3</c:v>
                </c:pt>
                <c:pt idx="82">
                  <c:v>3.3232800000000001E-3</c:v>
                </c:pt>
                <c:pt idx="83">
                  <c:v>3.3632800000000002E-3</c:v>
                </c:pt>
                <c:pt idx="84">
                  <c:v>3.4032799999999998E-3</c:v>
                </c:pt>
                <c:pt idx="85">
                  <c:v>3.44328E-3</c:v>
                </c:pt>
                <c:pt idx="86">
                  <c:v>3.4832800000000001E-3</c:v>
                </c:pt>
                <c:pt idx="87">
                  <c:v>3.5232800000000002E-3</c:v>
                </c:pt>
                <c:pt idx="88">
                  <c:v>3.5632799999999998E-3</c:v>
                </c:pt>
                <c:pt idx="89">
                  <c:v>3.6032799999999999E-3</c:v>
                </c:pt>
                <c:pt idx="90">
                  <c:v>3.64328E-3</c:v>
                </c:pt>
                <c:pt idx="91">
                  <c:v>3.6832800000000001E-3</c:v>
                </c:pt>
                <c:pt idx="92">
                  <c:v>3.7232799999999998E-3</c:v>
                </c:pt>
                <c:pt idx="93">
                  <c:v>3.7632799999999999E-3</c:v>
                </c:pt>
                <c:pt idx="94">
                  <c:v>3.80328E-3</c:v>
                </c:pt>
                <c:pt idx="95">
                  <c:v>3.8432800000000001E-3</c:v>
                </c:pt>
                <c:pt idx="96">
                  <c:v>3.8832799999999998E-3</c:v>
                </c:pt>
                <c:pt idx="97">
                  <c:v>3.9232800000000003E-3</c:v>
                </c:pt>
                <c:pt idx="98">
                  <c:v>3.9632799999999996E-3</c:v>
                </c:pt>
                <c:pt idx="99">
                  <c:v>4.0032799999999997E-3</c:v>
                </c:pt>
                <c:pt idx="100">
                  <c:v>4.0432799999999998E-3</c:v>
                </c:pt>
                <c:pt idx="101">
                  <c:v>4.0832799999999999E-3</c:v>
                </c:pt>
                <c:pt idx="102">
                  <c:v>4.12328E-3</c:v>
                </c:pt>
                <c:pt idx="103">
                  <c:v>4.1632800000000001E-3</c:v>
                </c:pt>
                <c:pt idx="104">
                  <c:v>4.2032800000000002E-3</c:v>
                </c:pt>
                <c:pt idx="105">
                  <c:v>4.2432800000000003E-3</c:v>
                </c:pt>
                <c:pt idx="106">
                  <c:v>4.2832800000000004E-3</c:v>
                </c:pt>
                <c:pt idx="107">
                  <c:v>4.3232799999999997E-3</c:v>
                </c:pt>
                <c:pt idx="108">
                  <c:v>4.3632799999999998E-3</c:v>
                </c:pt>
                <c:pt idx="109">
                  <c:v>4.4032799999999999E-3</c:v>
                </c:pt>
                <c:pt idx="110">
                  <c:v>4.44328E-3</c:v>
                </c:pt>
                <c:pt idx="111">
                  <c:v>4.4832800000000001E-3</c:v>
                </c:pt>
                <c:pt idx="112">
                  <c:v>4.5232800000000002E-3</c:v>
                </c:pt>
                <c:pt idx="113">
                  <c:v>4.5632800000000003E-3</c:v>
                </c:pt>
                <c:pt idx="114">
                  <c:v>4.6032800000000004E-3</c:v>
                </c:pt>
                <c:pt idx="115">
                  <c:v>4.6432799999999996E-3</c:v>
                </c:pt>
                <c:pt idx="116">
                  <c:v>4.6832799999999997E-3</c:v>
                </c:pt>
                <c:pt idx="117">
                  <c:v>4.7232799999999998E-3</c:v>
                </c:pt>
                <c:pt idx="118">
                  <c:v>4.7632799999999999E-3</c:v>
                </c:pt>
                <c:pt idx="119">
                  <c:v>4.80328E-3</c:v>
                </c:pt>
                <c:pt idx="120">
                  <c:v>4.8432800000000002E-3</c:v>
                </c:pt>
                <c:pt idx="121">
                  <c:v>4.8832800000000003E-3</c:v>
                </c:pt>
                <c:pt idx="122">
                  <c:v>4.9232800000000004E-3</c:v>
                </c:pt>
                <c:pt idx="123">
                  <c:v>4.9632799999999996E-3</c:v>
                </c:pt>
                <c:pt idx="124">
                  <c:v>5.0032799999999997E-3</c:v>
                </c:pt>
                <c:pt idx="125">
                  <c:v>5.0432799999999998E-3</c:v>
                </c:pt>
                <c:pt idx="126">
                  <c:v>5.0832799999999999E-3</c:v>
                </c:pt>
                <c:pt idx="127">
                  <c:v>5.12328E-3</c:v>
                </c:pt>
                <c:pt idx="128">
                  <c:v>5.1632800000000001E-3</c:v>
                </c:pt>
                <c:pt idx="129">
                  <c:v>5.2032800000000002E-3</c:v>
                </c:pt>
                <c:pt idx="130">
                  <c:v>5.2432800000000003E-3</c:v>
                </c:pt>
                <c:pt idx="131">
                  <c:v>5.2832799999999996E-3</c:v>
                </c:pt>
                <c:pt idx="132">
                  <c:v>5.3232799999999997E-3</c:v>
                </c:pt>
                <c:pt idx="133">
                  <c:v>5.3632799999999998E-3</c:v>
                </c:pt>
                <c:pt idx="134">
                  <c:v>5.4032799999999999E-3</c:v>
                </c:pt>
                <c:pt idx="135">
                  <c:v>5.44328E-3</c:v>
                </c:pt>
                <c:pt idx="136">
                  <c:v>5.4832800000000001E-3</c:v>
                </c:pt>
                <c:pt idx="137">
                  <c:v>5.5232800000000002E-3</c:v>
                </c:pt>
                <c:pt idx="138">
                  <c:v>5.5632800000000003E-3</c:v>
                </c:pt>
                <c:pt idx="139">
                  <c:v>5.6032800000000004E-3</c:v>
                </c:pt>
                <c:pt idx="140">
                  <c:v>5.6432799999999997E-3</c:v>
                </c:pt>
                <c:pt idx="141">
                  <c:v>5.6832799999999998E-3</c:v>
                </c:pt>
                <c:pt idx="142">
                  <c:v>5.7232799999999999E-3</c:v>
                </c:pt>
                <c:pt idx="143">
                  <c:v>5.76328E-3</c:v>
                </c:pt>
                <c:pt idx="144">
                  <c:v>5.8032800000000001E-3</c:v>
                </c:pt>
                <c:pt idx="145">
                  <c:v>5.8432800000000002E-3</c:v>
                </c:pt>
                <c:pt idx="146">
                  <c:v>5.8832800000000003E-3</c:v>
                </c:pt>
                <c:pt idx="147">
                  <c:v>5.9232800000000004E-3</c:v>
                </c:pt>
                <c:pt idx="148">
                  <c:v>5.9632799999999996E-3</c:v>
                </c:pt>
                <c:pt idx="149">
                  <c:v>6.0032799999999997E-3</c:v>
                </c:pt>
                <c:pt idx="150">
                  <c:v>6.0432799999999998E-3</c:v>
                </c:pt>
                <c:pt idx="151">
                  <c:v>6.0832799999999999E-3</c:v>
                </c:pt>
                <c:pt idx="152">
                  <c:v>6.12328E-3</c:v>
                </c:pt>
                <c:pt idx="153">
                  <c:v>6.1632800000000001E-3</c:v>
                </c:pt>
                <c:pt idx="154">
                  <c:v>6.2032800000000003E-3</c:v>
                </c:pt>
                <c:pt idx="155">
                  <c:v>6.2432800000000004E-3</c:v>
                </c:pt>
                <c:pt idx="156">
                  <c:v>6.2832799999999996E-3</c:v>
                </c:pt>
                <c:pt idx="157">
                  <c:v>6.3232799999999997E-3</c:v>
                </c:pt>
                <c:pt idx="158">
                  <c:v>6.3632799999999998E-3</c:v>
                </c:pt>
                <c:pt idx="159">
                  <c:v>6.4032799999999999E-3</c:v>
                </c:pt>
                <c:pt idx="160">
                  <c:v>6.44328E-3</c:v>
                </c:pt>
                <c:pt idx="161">
                  <c:v>6.4832800000000001E-3</c:v>
                </c:pt>
                <c:pt idx="162">
                  <c:v>6.5232800000000002E-3</c:v>
                </c:pt>
                <c:pt idx="163">
                  <c:v>6.5632800000000003E-3</c:v>
                </c:pt>
                <c:pt idx="164">
                  <c:v>6.6032799999999996E-3</c:v>
                </c:pt>
                <c:pt idx="165">
                  <c:v>6.6432799999999997E-3</c:v>
                </c:pt>
                <c:pt idx="166">
                  <c:v>6.6832799999999998E-3</c:v>
                </c:pt>
                <c:pt idx="167">
                  <c:v>6.7232799999999999E-3</c:v>
                </c:pt>
                <c:pt idx="168">
                  <c:v>6.76328E-3</c:v>
                </c:pt>
                <c:pt idx="169">
                  <c:v>6.8032800000000001E-3</c:v>
                </c:pt>
                <c:pt idx="170">
                  <c:v>6.8432800000000002E-3</c:v>
                </c:pt>
                <c:pt idx="171">
                  <c:v>6.8832800000000003E-3</c:v>
                </c:pt>
                <c:pt idx="172">
                  <c:v>6.9232800000000004E-3</c:v>
                </c:pt>
                <c:pt idx="173">
                  <c:v>6.9632799999999996E-3</c:v>
                </c:pt>
                <c:pt idx="174">
                  <c:v>7.0032799999999997E-3</c:v>
                </c:pt>
                <c:pt idx="175">
                  <c:v>7.0432799999999999E-3</c:v>
                </c:pt>
                <c:pt idx="176">
                  <c:v>7.08328E-3</c:v>
                </c:pt>
                <c:pt idx="177">
                  <c:v>7.1232800000000001E-3</c:v>
                </c:pt>
                <c:pt idx="178">
                  <c:v>7.1632800000000002E-3</c:v>
                </c:pt>
                <c:pt idx="179">
                  <c:v>7.2032800000000003E-3</c:v>
                </c:pt>
                <c:pt idx="180">
                  <c:v>7.2432800000000004E-3</c:v>
                </c:pt>
                <c:pt idx="181">
                  <c:v>7.2832799999999996E-3</c:v>
                </c:pt>
                <c:pt idx="182">
                  <c:v>7.3232799999999997E-3</c:v>
                </c:pt>
                <c:pt idx="183">
                  <c:v>7.3632799999999998E-3</c:v>
                </c:pt>
                <c:pt idx="184">
                  <c:v>7.4032799999999999E-3</c:v>
                </c:pt>
                <c:pt idx="185">
                  <c:v>7.44328E-3</c:v>
                </c:pt>
                <c:pt idx="186">
                  <c:v>7.4832800000000001E-3</c:v>
                </c:pt>
                <c:pt idx="187">
                  <c:v>7.5232800000000002E-3</c:v>
                </c:pt>
                <c:pt idx="188">
                  <c:v>7.5632800000000003E-3</c:v>
                </c:pt>
                <c:pt idx="189">
                  <c:v>7.6032799999999996E-3</c:v>
                </c:pt>
                <c:pt idx="190">
                  <c:v>7.6432799999999997E-3</c:v>
                </c:pt>
                <c:pt idx="191">
                  <c:v>7.6832799999999998E-3</c:v>
                </c:pt>
                <c:pt idx="192">
                  <c:v>7.7232799999999999E-3</c:v>
                </c:pt>
                <c:pt idx="193">
                  <c:v>7.76328E-3</c:v>
                </c:pt>
                <c:pt idx="194">
                  <c:v>7.8032800000000001E-3</c:v>
                </c:pt>
                <c:pt idx="195">
                  <c:v>7.8432799999999993E-3</c:v>
                </c:pt>
                <c:pt idx="196">
                  <c:v>7.8832799999999995E-3</c:v>
                </c:pt>
                <c:pt idx="197">
                  <c:v>7.9232799999999996E-3</c:v>
                </c:pt>
                <c:pt idx="198">
                  <c:v>7.9632799999999997E-3</c:v>
                </c:pt>
                <c:pt idx="199">
                  <c:v>8.0032799999999998E-3</c:v>
                </c:pt>
                <c:pt idx="200">
                  <c:v>8.0432799999999999E-3</c:v>
                </c:pt>
                <c:pt idx="201">
                  <c:v>8.08328E-3</c:v>
                </c:pt>
                <c:pt idx="202">
                  <c:v>8.1232800000000001E-3</c:v>
                </c:pt>
                <c:pt idx="203">
                  <c:v>8.1632800000000002E-3</c:v>
                </c:pt>
                <c:pt idx="204">
                  <c:v>8.2032800000000003E-3</c:v>
                </c:pt>
                <c:pt idx="205">
                  <c:v>8.2432800000000004E-3</c:v>
                </c:pt>
                <c:pt idx="206">
                  <c:v>8.2832800000000005E-3</c:v>
                </c:pt>
                <c:pt idx="207">
                  <c:v>8.3232800000000006E-3</c:v>
                </c:pt>
                <c:pt idx="208">
                  <c:v>8.3632800000000007E-3</c:v>
                </c:pt>
                <c:pt idx="209">
                  <c:v>8.4032800000000008E-3</c:v>
                </c:pt>
                <c:pt idx="210">
                  <c:v>8.4432799999999992E-3</c:v>
                </c:pt>
                <c:pt idx="211">
                  <c:v>8.4832799999999993E-3</c:v>
                </c:pt>
                <c:pt idx="212">
                  <c:v>8.5232799999999994E-3</c:v>
                </c:pt>
                <c:pt idx="213">
                  <c:v>8.5632799999999995E-3</c:v>
                </c:pt>
                <c:pt idx="214">
                  <c:v>8.6032799999999996E-3</c:v>
                </c:pt>
                <c:pt idx="215">
                  <c:v>8.6432799999999997E-3</c:v>
                </c:pt>
                <c:pt idx="216">
                  <c:v>8.6832799999999998E-3</c:v>
                </c:pt>
                <c:pt idx="217">
                  <c:v>8.7232799999999999E-3</c:v>
                </c:pt>
                <c:pt idx="218">
                  <c:v>8.76328E-3</c:v>
                </c:pt>
                <c:pt idx="219">
                  <c:v>8.8032800000000001E-3</c:v>
                </c:pt>
                <c:pt idx="220">
                  <c:v>8.8432800000000002E-3</c:v>
                </c:pt>
                <c:pt idx="221">
                  <c:v>8.8832800000000003E-3</c:v>
                </c:pt>
                <c:pt idx="222">
                  <c:v>8.9232800000000004E-3</c:v>
                </c:pt>
                <c:pt idx="223">
                  <c:v>8.9632800000000006E-3</c:v>
                </c:pt>
                <c:pt idx="224">
                  <c:v>9.0032800000000007E-3</c:v>
                </c:pt>
                <c:pt idx="225">
                  <c:v>9.0432800000000008E-3</c:v>
                </c:pt>
                <c:pt idx="226">
                  <c:v>9.0832799999999991E-3</c:v>
                </c:pt>
                <c:pt idx="227">
                  <c:v>9.1232799999999992E-3</c:v>
                </c:pt>
                <c:pt idx="228">
                  <c:v>9.1632799999999993E-3</c:v>
                </c:pt>
                <c:pt idx="229">
                  <c:v>9.2032799999999994E-3</c:v>
                </c:pt>
                <c:pt idx="230">
                  <c:v>9.2432799999999996E-3</c:v>
                </c:pt>
                <c:pt idx="231">
                  <c:v>9.2832799999999997E-3</c:v>
                </c:pt>
                <c:pt idx="232">
                  <c:v>9.3232799999999998E-3</c:v>
                </c:pt>
                <c:pt idx="233">
                  <c:v>9.3632799999999999E-3</c:v>
                </c:pt>
                <c:pt idx="234">
                  <c:v>9.40328E-3</c:v>
                </c:pt>
                <c:pt idx="235">
                  <c:v>9.4432800000000001E-3</c:v>
                </c:pt>
                <c:pt idx="236">
                  <c:v>9.4832800000000002E-3</c:v>
                </c:pt>
                <c:pt idx="237">
                  <c:v>9.5232800000000003E-3</c:v>
                </c:pt>
                <c:pt idx="238">
                  <c:v>9.5632800000000004E-3</c:v>
                </c:pt>
                <c:pt idx="239">
                  <c:v>9.6032800000000005E-3</c:v>
                </c:pt>
                <c:pt idx="240">
                  <c:v>9.6432800000000006E-3</c:v>
                </c:pt>
                <c:pt idx="241">
                  <c:v>9.6832800000000007E-3</c:v>
                </c:pt>
                <c:pt idx="242">
                  <c:v>9.7232800000000008E-3</c:v>
                </c:pt>
                <c:pt idx="243">
                  <c:v>9.7632799999999992E-3</c:v>
                </c:pt>
                <c:pt idx="244">
                  <c:v>9.8032799999999993E-3</c:v>
                </c:pt>
                <c:pt idx="245">
                  <c:v>9.8432799999999994E-3</c:v>
                </c:pt>
                <c:pt idx="246">
                  <c:v>9.8832799999999995E-3</c:v>
                </c:pt>
                <c:pt idx="247">
                  <c:v>9.9232799999999996E-3</c:v>
                </c:pt>
                <c:pt idx="248">
                  <c:v>9.9632799999999997E-3</c:v>
                </c:pt>
                <c:pt idx="249">
                  <c:v>1.00033E-2</c:v>
                </c:pt>
                <c:pt idx="250">
                  <c:v>1.00433E-2</c:v>
                </c:pt>
                <c:pt idx="251">
                  <c:v>1.00833E-2</c:v>
                </c:pt>
                <c:pt idx="252">
                  <c:v>1.01233E-2</c:v>
                </c:pt>
                <c:pt idx="253">
                  <c:v>1.01633E-2</c:v>
                </c:pt>
                <c:pt idx="254">
                  <c:v>1.02033E-2</c:v>
                </c:pt>
                <c:pt idx="255">
                  <c:v>1.02433E-2</c:v>
                </c:pt>
                <c:pt idx="256">
                  <c:v>1.02833E-2</c:v>
                </c:pt>
                <c:pt idx="257">
                  <c:v>1.0323300000000001E-2</c:v>
                </c:pt>
                <c:pt idx="258">
                  <c:v>1.0363300000000001E-2</c:v>
                </c:pt>
                <c:pt idx="259">
                  <c:v>1.0403300000000001E-2</c:v>
                </c:pt>
                <c:pt idx="260">
                  <c:v>1.0443300000000001E-2</c:v>
                </c:pt>
                <c:pt idx="261">
                  <c:v>1.0483299999999999E-2</c:v>
                </c:pt>
                <c:pt idx="262">
                  <c:v>1.0523299999999999E-2</c:v>
                </c:pt>
                <c:pt idx="263">
                  <c:v>1.0563299999999999E-2</c:v>
                </c:pt>
                <c:pt idx="264">
                  <c:v>1.06033E-2</c:v>
                </c:pt>
                <c:pt idx="265">
                  <c:v>1.06433E-2</c:v>
                </c:pt>
                <c:pt idx="266">
                  <c:v>1.06833E-2</c:v>
                </c:pt>
                <c:pt idx="267">
                  <c:v>1.07233E-2</c:v>
                </c:pt>
                <c:pt idx="268">
                  <c:v>1.07633E-2</c:v>
                </c:pt>
                <c:pt idx="269">
                  <c:v>1.08033E-2</c:v>
                </c:pt>
                <c:pt idx="270">
                  <c:v>1.08433E-2</c:v>
                </c:pt>
                <c:pt idx="271">
                  <c:v>1.08833E-2</c:v>
                </c:pt>
                <c:pt idx="272">
                  <c:v>1.09233E-2</c:v>
                </c:pt>
                <c:pt idx="273">
                  <c:v>1.09633E-2</c:v>
                </c:pt>
                <c:pt idx="274">
                  <c:v>1.1003300000000001E-2</c:v>
                </c:pt>
                <c:pt idx="275">
                  <c:v>1.1043300000000001E-2</c:v>
                </c:pt>
                <c:pt idx="276">
                  <c:v>1.1083300000000001E-2</c:v>
                </c:pt>
                <c:pt idx="277">
                  <c:v>1.1123299999999999E-2</c:v>
                </c:pt>
                <c:pt idx="278">
                  <c:v>1.1163299999999999E-2</c:v>
                </c:pt>
                <c:pt idx="279">
                  <c:v>1.1203299999999999E-2</c:v>
                </c:pt>
                <c:pt idx="280">
                  <c:v>1.1243299999999999E-2</c:v>
                </c:pt>
                <c:pt idx="281">
                  <c:v>1.12833E-2</c:v>
                </c:pt>
                <c:pt idx="282">
                  <c:v>1.13233E-2</c:v>
                </c:pt>
                <c:pt idx="283">
                  <c:v>1.13633E-2</c:v>
                </c:pt>
                <c:pt idx="284">
                  <c:v>1.14033E-2</c:v>
                </c:pt>
                <c:pt idx="285">
                  <c:v>1.14433E-2</c:v>
                </c:pt>
                <c:pt idx="286">
                  <c:v>1.14833E-2</c:v>
                </c:pt>
                <c:pt idx="287">
                  <c:v>1.15233E-2</c:v>
                </c:pt>
                <c:pt idx="288">
                  <c:v>1.15633E-2</c:v>
                </c:pt>
                <c:pt idx="289">
                  <c:v>1.16033E-2</c:v>
                </c:pt>
                <c:pt idx="290">
                  <c:v>1.1643300000000001E-2</c:v>
                </c:pt>
                <c:pt idx="291">
                  <c:v>1.1683300000000001E-2</c:v>
                </c:pt>
                <c:pt idx="292">
                  <c:v>1.1723300000000001E-2</c:v>
                </c:pt>
                <c:pt idx="293">
                  <c:v>1.1763300000000001E-2</c:v>
                </c:pt>
                <c:pt idx="294">
                  <c:v>1.1803299999999999E-2</c:v>
                </c:pt>
                <c:pt idx="295">
                  <c:v>1.1843299999999999E-2</c:v>
                </c:pt>
                <c:pt idx="296">
                  <c:v>1.1883299999999999E-2</c:v>
                </c:pt>
                <c:pt idx="297">
                  <c:v>1.19233E-2</c:v>
                </c:pt>
                <c:pt idx="298">
                  <c:v>1.19633E-2</c:v>
                </c:pt>
                <c:pt idx="299">
                  <c:v>1.20033E-2</c:v>
                </c:pt>
                <c:pt idx="300">
                  <c:v>1.20433E-2</c:v>
                </c:pt>
                <c:pt idx="301">
                  <c:v>1.20833E-2</c:v>
                </c:pt>
                <c:pt idx="302">
                  <c:v>1.21233E-2</c:v>
                </c:pt>
                <c:pt idx="303">
                  <c:v>1.21633E-2</c:v>
                </c:pt>
                <c:pt idx="304">
                  <c:v>1.22033E-2</c:v>
                </c:pt>
                <c:pt idx="305">
                  <c:v>1.22433E-2</c:v>
                </c:pt>
                <c:pt idx="306">
                  <c:v>1.22833E-2</c:v>
                </c:pt>
                <c:pt idx="307">
                  <c:v>1.2323300000000001E-2</c:v>
                </c:pt>
                <c:pt idx="308">
                  <c:v>1.2363300000000001E-2</c:v>
                </c:pt>
                <c:pt idx="309">
                  <c:v>1.2403300000000001E-2</c:v>
                </c:pt>
                <c:pt idx="310">
                  <c:v>1.2443299999999999E-2</c:v>
                </c:pt>
                <c:pt idx="311">
                  <c:v>1.2483299999999999E-2</c:v>
                </c:pt>
                <c:pt idx="312">
                  <c:v>1.2523299999999999E-2</c:v>
                </c:pt>
                <c:pt idx="313">
                  <c:v>1.2563299999999999E-2</c:v>
                </c:pt>
                <c:pt idx="314">
                  <c:v>1.26033E-2</c:v>
                </c:pt>
                <c:pt idx="315">
                  <c:v>1.26433E-2</c:v>
                </c:pt>
                <c:pt idx="316">
                  <c:v>1.26833E-2</c:v>
                </c:pt>
                <c:pt idx="317">
                  <c:v>1.27233E-2</c:v>
                </c:pt>
                <c:pt idx="318">
                  <c:v>1.27633E-2</c:v>
                </c:pt>
                <c:pt idx="319">
                  <c:v>1.28033E-2</c:v>
                </c:pt>
                <c:pt idx="320">
                  <c:v>1.28433E-2</c:v>
                </c:pt>
                <c:pt idx="321">
                  <c:v>1.28833E-2</c:v>
                </c:pt>
                <c:pt idx="322">
                  <c:v>1.29233E-2</c:v>
                </c:pt>
                <c:pt idx="323">
                  <c:v>1.2963300000000001E-2</c:v>
                </c:pt>
                <c:pt idx="324">
                  <c:v>1.3003300000000001E-2</c:v>
                </c:pt>
                <c:pt idx="325">
                  <c:v>1.3043300000000001E-2</c:v>
                </c:pt>
                <c:pt idx="326">
                  <c:v>1.3083300000000001E-2</c:v>
                </c:pt>
                <c:pt idx="327">
                  <c:v>1.3123299999999999E-2</c:v>
                </c:pt>
                <c:pt idx="328">
                  <c:v>1.3163299999999999E-2</c:v>
                </c:pt>
                <c:pt idx="329">
                  <c:v>1.3203299999999999E-2</c:v>
                </c:pt>
                <c:pt idx="330">
                  <c:v>1.32433E-2</c:v>
                </c:pt>
                <c:pt idx="331">
                  <c:v>1.32833E-2</c:v>
                </c:pt>
                <c:pt idx="332">
                  <c:v>1.33233E-2</c:v>
                </c:pt>
                <c:pt idx="333">
                  <c:v>1.33633E-2</c:v>
                </c:pt>
                <c:pt idx="334">
                  <c:v>1.34033E-2</c:v>
                </c:pt>
                <c:pt idx="335">
                  <c:v>1.34433E-2</c:v>
                </c:pt>
                <c:pt idx="336">
                  <c:v>1.34833E-2</c:v>
                </c:pt>
                <c:pt idx="337">
                  <c:v>1.35233E-2</c:v>
                </c:pt>
                <c:pt idx="338">
                  <c:v>1.35633E-2</c:v>
                </c:pt>
                <c:pt idx="339">
                  <c:v>1.36033E-2</c:v>
                </c:pt>
                <c:pt idx="340">
                  <c:v>1.3643300000000001E-2</c:v>
                </c:pt>
                <c:pt idx="341">
                  <c:v>1.3683300000000001E-2</c:v>
                </c:pt>
                <c:pt idx="342">
                  <c:v>1.3723300000000001E-2</c:v>
                </c:pt>
                <c:pt idx="343">
                  <c:v>1.3763299999999999E-2</c:v>
                </c:pt>
                <c:pt idx="344">
                  <c:v>1.3803299999999999E-2</c:v>
                </c:pt>
                <c:pt idx="345">
                  <c:v>1.3843299999999999E-2</c:v>
                </c:pt>
                <c:pt idx="346">
                  <c:v>1.3883299999999999E-2</c:v>
                </c:pt>
                <c:pt idx="347">
                  <c:v>1.39233E-2</c:v>
                </c:pt>
                <c:pt idx="348">
                  <c:v>1.39633E-2</c:v>
                </c:pt>
                <c:pt idx="349">
                  <c:v>1.40033E-2</c:v>
                </c:pt>
                <c:pt idx="350">
                  <c:v>1.40433E-2</c:v>
                </c:pt>
                <c:pt idx="351">
                  <c:v>1.40833E-2</c:v>
                </c:pt>
                <c:pt idx="352">
                  <c:v>1.41233E-2</c:v>
                </c:pt>
                <c:pt idx="353">
                  <c:v>1.41633E-2</c:v>
                </c:pt>
                <c:pt idx="354">
                  <c:v>1.42033E-2</c:v>
                </c:pt>
                <c:pt idx="355">
                  <c:v>1.42433E-2</c:v>
                </c:pt>
                <c:pt idx="356">
                  <c:v>1.4283300000000001E-2</c:v>
                </c:pt>
                <c:pt idx="357">
                  <c:v>1.4323300000000001E-2</c:v>
                </c:pt>
                <c:pt idx="358">
                  <c:v>1.4363300000000001E-2</c:v>
                </c:pt>
                <c:pt idx="359">
                  <c:v>1.4403300000000001E-2</c:v>
                </c:pt>
                <c:pt idx="360">
                  <c:v>1.4443299999999999E-2</c:v>
                </c:pt>
                <c:pt idx="361">
                  <c:v>1.4483299999999999E-2</c:v>
                </c:pt>
                <c:pt idx="362">
                  <c:v>1.4523299999999999E-2</c:v>
                </c:pt>
                <c:pt idx="363">
                  <c:v>1.45633E-2</c:v>
                </c:pt>
                <c:pt idx="364">
                  <c:v>1.46033E-2</c:v>
                </c:pt>
                <c:pt idx="365">
                  <c:v>1.46433E-2</c:v>
                </c:pt>
                <c:pt idx="366">
                  <c:v>1.46833E-2</c:v>
                </c:pt>
                <c:pt idx="367">
                  <c:v>1.47233E-2</c:v>
                </c:pt>
                <c:pt idx="368">
                  <c:v>1.47633E-2</c:v>
                </c:pt>
                <c:pt idx="369">
                  <c:v>1.48033E-2</c:v>
                </c:pt>
                <c:pt idx="370">
                  <c:v>1.48433E-2</c:v>
                </c:pt>
                <c:pt idx="371">
                  <c:v>1.48833E-2</c:v>
                </c:pt>
                <c:pt idx="372">
                  <c:v>1.49233E-2</c:v>
                </c:pt>
                <c:pt idx="373">
                  <c:v>1.4963300000000001E-2</c:v>
                </c:pt>
                <c:pt idx="374">
                  <c:v>1.5003300000000001E-2</c:v>
                </c:pt>
                <c:pt idx="375">
                  <c:v>1.5043300000000001E-2</c:v>
                </c:pt>
                <c:pt idx="376">
                  <c:v>1.5083299999999999E-2</c:v>
                </c:pt>
                <c:pt idx="377">
                  <c:v>1.5123299999999999E-2</c:v>
                </c:pt>
                <c:pt idx="378">
                  <c:v>1.5163299999999999E-2</c:v>
                </c:pt>
                <c:pt idx="379">
                  <c:v>1.5203299999999999E-2</c:v>
                </c:pt>
                <c:pt idx="380">
                  <c:v>1.52433E-2</c:v>
                </c:pt>
                <c:pt idx="381">
                  <c:v>1.52833E-2</c:v>
                </c:pt>
                <c:pt idx="382">
                  <c:v>1.53233E-2</c:v>
                </c:pt>
                <c:pt idx="383">
                  <c:v>1.53633E-2</c:v>
                </c:pt>
                <c:pt idx="384">
                  <c:v>1.54033E-2</c:v>
                </c:pt>
                <c:pt idx="385">
                  <c:v>1.54433E-2</c:v>
                </c:pt>
                <c:pt idx="386">
                  <c:v>1.54833E-2</c:v>
                </c:pt>
                <c:pt idx="387">
                  <c:v>1.55233E-2</c:v>
                </c:pt>
                <c:pt idx="388">
                  <c:v>1.55633E-2</c:v>
                </c:pt>
                <c:pt idx="389">
                  <c:v>1.5603300000000001E-2</c:v>
                </c:pt>
                <c:pt idx="390">
                  <c:v>1.5643299999999999E-2</c:v>
                </c:pt>
                <c:pt idx="391">
                  <c:v>1.5683300000000001E-2</c:v>
                </c:pt>
                <c:pt idx="392">
                  <c:v>1.5723299999999999E-2</c:v>
                </c:pt>
                <c:pt idx="393">
                  <c:v>1.5763300000000001E-2</c:v>
                </c:pt>
                <c:pt idx="394">
                  <c:v>1.5803299999999999E-2</c:v>
                </c:pt>
                <c:pt idx="395">
                  <c:v>1.5843300000000001E-2</c:v>
                </c:pt>
                <c:pt idx="396">
                  <c:v>1.58833E-2</c:v>
                </c:pt>
                <c:pt idx="397">
                  <c:v>1.5923300000000001E-2</c:v>
                </c:pt>
                <c:pt idx="398">
                  <c:v>1.59633E-2</c:v>
                </c:pt>
                <c:pt idx="399">
                  <c:v>1.6003300000000002E-2</c:v>
                </c:pt>
                <c:pt idx="400">
                  <c:v>1.60433E-2</c:v>
                </c:pt>
                <c:pt idx="401">
                  <c:v>1.6083299999999998E-2</c:v>
                </c:pt>
                <c:pt idx="402">
                  <c:v>1.61233E-2</c:v>
                </c:pt>
                <c:pt idx="403">
                  <c:v>1.6163299999999999E-2</c:v>
                </c:pt>
                <c:pt idx="404">
                  <c:v>1.62033E-2</c:v>
                </c:pt>
                <c:pt idx="405">
                  <c:v>1.6243299999999999E-2</c:v>
                </c:pt>
                <c:pt idx="406">
                  <c:v>1.6283300000000001E-2</c:v>
                </c:pt>
                <c:pt idx="407">
                  <c:v>1.6323299999999999E-2</c:v>
                </c:pt>
                <c:pt idx="408">
                  <c:v>1.6363300000000001E-2</c:v>
                </c:pt>
                <c:pt idx="409">
                  <c:v>1.6403299999999999E-2</c:v>
                </c:pt>
                <c:pt idx="410">
                  <c:v>1.6443300000000001E-2</c:v>
                </c:pt>
                <c:pt idx="411">
                  <c:v>1.6483299999999999E-2</c:v>
                </c:pt>
                <c:pt idx="412">
                  <c:v>1.6523300000000001E-2</c:v>
                </c:pt>
                <c:pt idx="413">
                  <c:v>1.65633E-2</c:v>
                </c:pt>
                <c:pt idx="414">
                  <c:v>1.6603300000000001E-2</c:v>
                </c:pt>
                <c:pt idx="415">
                  <c:v>1.66433E-2</c:v>
                </c:pt>
                <c:pt idx="416">
                  <c:v>1.6683300000000002E-2</c:v>
                </c:pt>
                <c:pt idx="417">
                  <c:v>1.67233E-2</c:v>
                </c:pt>
                <c:pt idx="418">
                  <c:v>1.6763299999999998E-2</c:v>
                </c:pt>
                <c:pt idx="419">
                  <c:v>1.68033E-2</c:v>
                </c:pt>
                <c:pt idx="420">
                  <c:v>1.6843299999999999E-2</c:v>
                </c:pt>
                <c:pt idx="421">
                  <c:v>1.68833E-2</c:v>
                </c:pt>
                <c:pt idx="422">
                  <c:v>1.6923299999999999E-2</c:v>
                </c:pt>
                <c:pt idx="423">
                  <c:v>1.6963300000000001E-2</c:v>
                </c:pt>
                <c:pt idx="424">
                  <c:v>1.7003299999999999E-2</c:v>
                </c:pt>
                <c:pt idx="425">
                  <c:v>1.7043300000000001E-2</c:v>
                </c:pt>
                <c:pt idx="426">
                  <c:v>1.7083299999999999E-2</c:v>
                </c:pt>
                <c:pt idx="427">
                  <c:v>1.7123300000000001E-2</c:v>
                </c:pt>
                <c:pt idx="428">
                  <c:v>1.7163299999999999E-2</c:v>
                </c:pt>
                <c:pt idx="429">
                  <c:v>1.7203300000000001E-2</c:v>
                </c:pt>
                <c:pt idx="430">
                  <c:v>1.72433E-2</c:v>
                </c:pt>
                <c:pt idx="431">
                  <c:v>1.7283300000000001E-2</c:v>
                </c:pt>
                <c:pt idx="432">
                  <c:v>1.73233E-2</c:v>
                </c:pt>
                <c:pt idx="433">
                  <c:v>1.7363300000000002E-2</c:v>
                </c:pt>
                <c:pt idx="434">
                  <c:v>1.74033E-2</c:v>
                </c:pt>
                <c:pt idx="435">
                  <c:v>1.7443299999999998E-2</c:v>
                </c:pt>
                <c:pt idx="436">
                  <c:v>1.74833E-2</c:v>
                </c:pt>
                <c:pt idx="437">
                  <c:v>1.7523299999999999E-2</c:v>
                </c:pt>
                <c:pt idx="438">
                  <c:v>1.75633E-2</c:v>
                </c:pt>
                <c:pt idx="439">
                  <c:v>1.7603299999999999E-2</c:v>
                </c:pt>
                <c:pt idx="440">
                  <c:v>1.7643300000000001E-2</c:v>
                </c:pt>
                <c:pt idx="441">
                  <c:v>1.7683299999999999E-2</c:v>
                </c:pt>
                <c:pt idx="442">
                  <c:v>1.7723300000000001E-2</c:v>
                </c:pt>
                <c:pt idx="443">
                  <c:v>1.7763299999999999E-2</c:v>
                </c:pt>
                <c:pt idx="444">
                  <c:v>1.7803300000000001E-2</c:v>
                </c:pt>
                <c:pt idx="445">
                  <c:v>1.7843299999999999E-2</c:v>
                </c:pt>
                <c:pt idx="446">
                  <c:v>1.7883300000000001E-2</c:v>
                </c:pt>
                <c:pt idx="447">
                  <c:v>1.79233E-2</c:v>
                </c:pt>
                <c:pt idx="448">
                  <c:v>1.7963300000000001E-2</c:v>
                </c:pt>
                <c:pt idx="449">
                  <c:v>1.80033E-2</c:v>
                </c:pt>
                <c:pt idx="450">
                  <c:v>1.8043300000000002E-2</c:v>
                </c:pt>
                <c:pt idx="451">
                  <c:v>1.80833E-2</c:v>
                </c:pt>
                <c:pt idx="452">
                  <c:v>1.8123299999999998E-2</c:v>
                </c:pt>
                <c:pt idx="453">
                  <c:v>1.81633E-2</c:v>
                </c:pt>
                <c:pt idx="454">
                  <c:v>1.8203299999999999E-2</c:v>
                </c:pt>
                <c:pt idx="455">
                  <c:v>1.82433E-2</c:v>
                </c:pt>
                <c:pt idx="456">
                  <c:v>1.8283299999999999E-2</c:v>
                </c:pt>
                <c:pt idx="457">
                  <c:v>1.8323300000000001E-2</c:v>
                </c:pt>
                <c:pt idx="458">
                  <c:v>1.8363299999999999E-2</c:v>
                </c:pt>
                <c:pt idx="459">
                  <c:v>1.8403300000000001E-2</c:v>
                </c:pt>
                <c:pt idx="460">
                  <c:v>1.8443299999999999E-2</c:v>
                </c:pt>
                <c:pt idx="461">
                  <c:v>1.8483300000000001E-2</c:v>
                </c:pt>
                <c:pt idx="462">
                  <c:v>1.8523299999999999E-2</c:v>
                </c:pt>
                <c:pt idx="463">
                  <c:v>1.8563300000000001E-2</c:v>
                </c:pt>
                <c:pt idx="464">
                  <c:v>1.86033E-2</c:v>
                </c:pt>
                <c:pt idx="465">
                  <c:v>1.8643300000000002E-2</c:v>
                </c:pt>
                <c:pt idx="466">
                  <c:v>1.86833E-2</c:v>
                </c:pt>
                <c:pt idx="467">
                  <c:v>1.8723299999999998E-2</c:v>
                </c:pt>
                <c:pt idx="468">
                  <c:v>1.87633E-2</c:v>
                </c:pt>
                <c:pt idx="469">
                  <c:v>1.8803299999999998E-2</c:v>
                </c:pt>
                <c:pt idx="470">
                  <c:v>1.88433E-2</c:v>
                </c:pt>
                <c:pt idx="471">
                  <c:v>1.8883299999999999E-2</c:v>
                </c:pt>
                <c:pt idx="472">
                  <c:v>1.8923300000000001E-2</c:v>
                </c:pt>
                <c:pt idx="473">
                  <c:v>1.8963299999999999E-2</c:v>
                </c:pt>
                <c:pt idx="474">
                  <c:v>1.9003300000000001E-2</c:v>
                </c:pt>
                <c:pt idx="475">
                  <c:v>1.9043299999999999E-2</c:v>
                </c:pt>
                <c:pt idx="476">
                  <c:v>1.9083300000000001E-2</c:v>
                </c:pt>
                <c:pt idx="477">
                  <c:v>1.9123299999999999E-2</c:v>
                </c:pt>
                <c:pt idx="478">
                  <c:v>1.9163300000000001E-2</c:v>
                </c:pt>
                <c:pt idx="479">
                  <c:v>1.92033E-2</c:v>
                </c:pt>
                <c:pt idx="480">
                  <c:v>1.9243300000000001E-2</c:v>
                </c:pt>
                <c:pt idx="481">
                  <c:v>1.92833E-2</c:v>
                </c:pt>
                <c:pt idx="482">
                  <c:v>1.9323300000000002E-2</c:v>
                </c:pt>
                <c:pt idx="483">
                  <c:v>1.93633E-2</c:v>
                </c:pt>
                <c:pt idx="484">
                  <c:v>1.9403299999999998E-2</c:v>
                </c:pt>
                <c:pt idx="485">
                  <c:v>1.94433E-2</c:v>
                </c:pt>
                <c:pt idx="486">
                  <c:v>1.9483299999999999E-2</c:v>
                </c:pt>
                <c:pt idx="487">
                  <c:v>1.95233E-2</c:v>
                </c:pt>
                <c:pt idx="488">
                  <c:v>1.9563299999999999E-2</c:v>
                </c:pt>
                <c:pt idx="489">
                  <c:v>1.9603300000000001E-2</c:v>
                </c:pt>
                <c:pt idx="490">
                  <c:v>1.9643299999999999E-2</c:v>
                </c:pt>
                <c:pt idx="491">
                  <c:v>1.9683300000000001E-2</c:v>
                </c:pt>
                <c:pt idx="492">
                  <c:v>1.9723299999999999E-2</c:v>
                </c:pt>
                <c:pt idx="493">
                  <c:v>1.9763300000000001E-2</c:v>
                </c:pt>
                <c:pt idx="494">
                  <c:v>1.9803299999999999E-2</c:v>
                </c:pt>
                <c:pt idx="495">
                  <c:v>1.9843300000000001E-2</c:v>
                </c:pt>
                <c:pt idx="496">
                  <c:v>1.98833E-2</c:v>
                </c:pt>
                <c:pt idx="497">
                  <c:v>1.9923300000000001E-2</c:v>
                </c:pt>
                <c:pt idx="498">
                  <c:v>1.99633E-2</c:v>
                </c:pt>
                <c:pt idx="499">
                  <c:v>2.0003300000000002E-2</c:v>
                </c:pt>
                <c:pt idx="500">
                  <c:v>2.00433E-2</c:v>
                </c:pt>
                <c:pt idx="501">
                  <c:v>2.0083299999999998E-2</c:v>
                </c:pt>
                <c:pt idx="502">
                  <c:v>2.01233E-2</c:v>
                </c:pt>
                <c:pt idx="503">
                  <c:v>2.0163299999999999E-2</c:v>
                </c:pt>
                <c:pt idx="504">
                  <c:v>2.02033E-2</c:v>
                </c:pt>
                <c:pt idx="505">
                  <c:v>2.0243299999999999E-2</c:v>
                </c:pt>
                <c:pt idx="506">
                  <c:v>2.0283300000000001E-2</c:v>
                </c:pt>
                <c:pt idx="507">
                  <c:v>2.0323299999999999E-2</c:v>
                </c:pt>
                <c:pt idx="508">
                  <c:v>2.0363300000000001E-2</c:v>
                </c:pt>
                <c:pt idx="509">
                  <c:v>2.0403299999999999E-2</c:v>
                </c:pt>
                <c:pt idx="510">
                  <c:v>2.0443300000000001E-2</c:v>
                </c:pt>
                <c:pt idx="511">
                  <c:v>2.0483299999999999E-2</c:v>
                </c:pt>
                <c:pt idx="512">
                  <c:v>2.0523300000000001E-2</c:v>
                </c:pt>
                <c:pt idx="513">
                  <c:v>2.05633E-2</c:v>
                </c:pt>
                <c:pt idx="514">
                  <c:v>2.0603300000000001E-2</c:v>
                </c:pt>
                <c:pt idx="515">
                  <c:v>2.06433E-2</c:v>
                </c:pt>
                <c:pt idx="516">
                  <c:v>2.0683300000000002E-2</c:v>
                </c:pt>
                <c:pt idx="517">
                  <c:v>2.07233E-2</c:v>
                </c:pt>
                <c:pt idx="518">
                  <c:v>2.0763299999999998E-2</c:v>
                </c:pt>
                <c:pt idx="519">
                  <c:v>2.08033E-2</c:v>
                </c:pt>
                <c:pt idx="520">
                  <c:v>2.0843299999999999E-2</c:v>
                </c:pt>
                <c:pt idx="521">
                  <c:v>2.08833E-2</c:v>
                </c:pt>
                <c:pt idx="522">
                  <c:v>2.0923299999999999E-2</c:v>
                </c:pt>
                <c:pt idx="523">
                  <c:v>2.0963300000000001E-2</c:v>
                </c:pt>
                <c:pt idx="524">
                  <c:v>2.1003299999999999E-2</c:v>
                </c:pt>
                <c:pt idx="525">
                  <c:v>2.1043300000000001E-2</c:v>
                </c:pt>
                <c:pt idx="526">
                  <c:v>2.1083299999999999E-2</c:v>
                </c:pt>
                <c:pt idx="527">
                  <c:v>2.1123300000000001E-2</c:v>
                </c:pt>
                <c:pt idx="528">
                  <c:v>2.1163299999999999E-2</c:v>
                </c:pt>
                <c:pt idx="529">
                  <c:v>2.1203300000000001E-2</c:v>
                </c:pt>
                <c:pt idx="530">
                  <c:v>2.12433E-2</c:v>
                </c:pt>
                <c:pt idx="531">
                  <c:v>2.1283300000000002E-2</c:v>
                </c:pt>
                <c:pt idx="532">
                  <c:v>2.13233E-2</c:v>
                </c:pt>
                <c:pt idx="533">
                  <c:v>2.1363300000000002E-2</c:v>
                </c:pt>
                <c:pt idx="534">
                  <c:v>2.14033E-2</c:v>
                </c:pt>
                <c:pt idx="535">
                  <c:v>2.1443299999999998E-2</c:v>
                </c:pt>
                <c:pt idx="536">
                  <c:v>2.14833E-2</c:v>
                </c:pt>
                <c:pt idx="537">
                  <c:v>2.1523299999999999E-2</c:v>
                </c:pt>
                <c:pt idx="538">
                  <c:v>2.1563300000000001E-2</c:v>
                </c:pt>
                <c:pt idx="539">
                  <c:v>2.1603299999999999E-2</c:v>
                </c:pt>
                <c:pt idx="540">
                  <c:v>2.1643300000000001E-2</c:v>
                </c:pt>
                <c:pt idx="541">
                  <c:v>2.1683299999999999E-2</c:v>
                </c:pt>
                <c:pt idx="542">
                  <c:v>2.1723300000000001E-2</c:v>
                </c:pt>
                <c:pt idx="543">
                  <c:v>2.1763299999999999E-2</c:v>
                </c:pt>
                <c:pt idx="544">
                  <c:v>2.1803300000000001E-2</c:v>
                </c:pt>
                <c:pt idx="545">
                  <c:v>2.18433E-2</c:v>
                </c:pt>
                <c:pt idx="546">
                  <c:v>2.1883300000000001E-2</c:v>
                </c:pt>
                <c:pt idx="547">
                  <c:v>2.19233E-2</c:v>
                </c:pt>
                <c:pt idx="548">
                  <c:v>2.1963300000000002E-2</c:v>
                </c:pt>
                <c:pt idx="549">
                  <c:v>2.20033E-2</c:v>
                </c:pt>
                <c:pt idx="550">
                  <c:v>2.2043299999999998E-2</c:v>
                </c:pt>
                <c:pt idx="551">
                  <c:v>2.20833E-2</c:v>
                </c:pt>
                <c:pt idx="552">
                  <c:v>2.2123299999999999E-2</c:v>
                </c:pt>
                <c:pt idx="553">
                  <c:v>2.21633E-2</c:v>
                </c:pt>
                <c:pt idx="554">
                  <c:v>2.2203299999999999E-2</c:v>
                </c:pt>
                <c:pt idx="555">
                  <c:v>2.2243300000000001E-2</c:v>
                </c:pt>
                <c:pt idx="556">
                  <c:v>2.2283299999999999E-2</c:v>
                </c:pt>
                <c:pt idx="557">
                  <c:v>2.2323300000000001E-2</c:v>
                </c:pt>
                <c:pt idx="558">
                  <c:v>2.2363299999999999E-2</c:v>
                </c:pt>
                <c:pt idx="559">
                  <c:v>2.2403300000000001E-2</c:v>
                </c:pt>
                <c:pt idx="560">
                  <c:v>2.2443299999999999E-2</c:v>
                </c:pt>
                <c:pt idx="561">
                  <c:v>2.2483300000000001E-2</c:v>
                </c:pt>
                <c:pt idx="562">
                  <c:v>2.25233E-2</c:v>
                </c:pt>
                <c:pt idx="563">
                  <c:v>2.2563300000000001E-2</c:v>
                </c:pt>
                <c:pt idx="564">
                  <c:v>2.26033E-2</c:v>
                </c:pt>
                <c:pt idx="565">
                  <c:v>2.2643300000000002E-2</c:v>
                </c:pt>
                <c:pt idx="566">
                  <c:v>2.26833E-2</c:v>
                </c:pt>
                <c:pt idx="567">
                  <c:v>2.2723299999999998E-2</c:v>
                </c:pt>
                <c:pt idx="568">
                  <c:v>2.27633E-2</c:v>
                </c:pt>
                <c:pt idx="569">
                  <c:v>2.2803299999999999E-2</c:v>
                </c:pt>
                <c:pt idx="570">
                  <c:v>2.28433E-2</c:v>
                </c:pt>
                <c:pt idx="571">
                  <c:v>2.2883299999999999E-2</c:v>
                </c:pt>
                <c:pt idx="572">
                  <c:v>2.2923300000000001E-2</c:v>
                </c:pt>
                <c:pt idx="573">
                  <c:v>2.2963299999999999E-2</c:v>
                </c:pt>
                <c:pt idx="574">
                  <c:v>2.3003300000000001E-2</c:v>
                </c:pt>
                <c:pt idx="575">
                  <c:v>2.3043299999999999E-2</c:v>
                </c:pt>
                <c:pt idx="576">
                  <c:v>2.3083300000000001E-2</c:v>
                </c:pt>
                <c:pt idx="577">
                  <c:v>2.3123299999999999E-2</c:v>
                </c:pt>
                <c:pt idx="578">
                  <c:v>2.3163300000000001E-2</c:v>
                </c:pt>
                <c:pt idx="579">
                  <c:v>2.32033E-2</c:v>
                </c:pt>
                <c:pt idx="580">
                  <c:v>2.3243300000000001E-2</c:v>
                </c:pt>
                <c:pt idx="581">
                  <c:v>2.32833E-2</c:v>
                </c:pt>
                <c:pt idx="582">
                  <c:v>2.3323300000000002E-2</c:v>
                </c:pt>
                <c:pt idx="583">
                  <c:v>2.33633E-2</c:v>
                </c:pt>
                <c:pt idx="584">
                  <c:v>2.3403299999999998E-2</c:v>
                </c:pt>
                <c:pt idx="585">
                  <c:v>2.34433E-2</c:v>
                </c:pt>
                <c:pt idx="586">
                  <c:v>2.3483299999999999E-2</c:v>
                </c:pt>
                <c:pt idx="587">
                  <c:v>2.35233E-2</c:v>
                </c:pt>
                <c:pt idx="588">
                  <c:v>2.3563299999999999E-2</c:v>
                </c:pt>
                <c:pt idx="589">
                  <c:v>2.3603300000000001E-2</c:v>
                </c:pt>
                <c:pt idx="590">
                  <c:v>2.3643299999999999E-2</c:v>
                </c:pt>
                <c:pt idx="591">
                  <c:v>2.3683300000000001E-2</c:v>
                </c:pt>
                <c:pt idx="592">
                  <c:v>2.3723299999999999E-2</c:v>
                </c:pt>
                <c:pt idx="593">
                  <c:v>2.3763300000000001E-2</c:v>
                </c:pt>
                <c:pt idx="594">
                  <c:v>2.3803299999999999E-2</c:v>
                </c:pt>
                <c:pt idx="595">
                  <c:v>2.3843300000000001E-2</c:v>
                </c:pt>
                <c:pt idx="596">
                  <c:v>2.38833E-2</c:v>
                </c:pt>
                <c:pt idx="597">
                  <c:v>2.3923300000000002E-2</c:v>
                </c:pt>
                <c:pt idx="598">
                  <c:v>2.39633E-2</c:v>
                </c:pt>
                <c:pt idx="599">
                  <c:v>2.4003300000000002E-2</c:v>
                </c:pt>
                <c:pt idx="600">
                  <c:v>2.40433E-2</c:v>
                </c:pt>
                <c:pt idx="601">
                  <c:v>2.4083299999999998E-2</c:v>
                </c:pt>
                <c:pt idx="602">
                  <c:v>2.41233E-2</c:v>
                </c:pt>
                <c:pt idx="603">
                  <c:v>2.4163299999999999E-2</c:v>
                </c:pt>
                <c:pt idx="604">
                  <c:v>2.4203300000000001E-2</c:v>
                </c:pt>
                <c:pt idx="605">
                  <c:v>2.4243299999999999E-2</c:v>
                </c:pt>
                <c:pt idx="606">
                  <c:v>2.4283300000000001E-2</c:v>
                </c:pt>
                <c:pt idx="607">
                  <c:v>2.4323299999999999E-2</c:v>
                </c:pt>
                <c:pt idx="608">
                  <c:v>2.4363300000000001E-2</c:v>
                </c:pt>
                <c:pt idx="609">
                  <c:v>2.4403299999999999E-2</c:v>
                </c:pt>
                <c:pt idx="610">
                  <c:v>2.4443300000000001E-2</c:v>
                </c:pt>
                <c:pt idx="611">
                  <c:v>2.44833E-2</c:v>
                </c:pt>
                <c:pt idx="612">
                  <c:v>2.4523300000000001E-2</c:v>
                </c:pt>
                <c:pt idx="613">
                  <c:v>2.45633E-2</c:v>
                </c:pt>
                <c:pt idx="614">
                  <c:v>2.4603300000000002E-2</c:v>
                </c:pt>
                <c:pt idx="615">
                  <c:v>2.46433E-2</c:v>
                </c:pt>
                <c:pt idx="616">
                  <c:v>2.4683299999999998E-2</c:v>
                </c:pt>
                <c:pt idx="617">
                  <c:v>2.47233E-2</c:v>
                </c:pt>
                <c:pt idx="618">
                  <c:v>2.4763299999999999E-2</c:v>
                </c:pt>
                <c:pt idx="619">
                  <c:v>2.48033E-2</c:v>
                </c:pt>
                <c:pt idx="620">
                  <c:v>2.4843299999999999E-2</c:v>
                </c:pt>
                <c:pt idx="621">
                  <c:v>2.4883300000000001E-2</c:v>
                </c:pt>
                <c:pt idx="622">
                  <c:v>2.4923299999999999E-2</c:v>
                </c:pt>
                <c:pt idx="623">
                  <c:v>2.4963300000000001E-2</c:v>
                </c:pt>
                <c:pt idx="624">
                  <c:v>2.5003299999999999E-2</c:v>
                </c:pt>
                <c:pt idx="625">
                  <c:v>2.5043300000000001E-2</c:v>
                </c:pt>
                <c:pt idx="626">
                  <c:v>2.5083299999999999E-2</c:v>
                </c:pt>
                <c:pt idx="627">
                  <c:v>2.5123300000000001E-2</c:v>
                </c:pt>
                <c:pt idx="628">
                  <c:v>2.51633E-2</c:v>
                </c:pt>
                <c:pt idx="629">
                  <c:v>2.5203300000000001E-2</c:v>
                </c:pt>
                <c:pt idx="630">
                  <c:v>2.52433E-2</c:v>
                </c:pt>
                <c:pt idx="631">
                  <c:v>2.5283300000000002E-2</c:v>
                </c:pt>
                <c:pt idx="632">
                  <c:v>2.53233E-2</c:v>
                </c:pt>
                <c:pt idx="633">
                  <c:v>2.5363299999999998E-2</c:v>
                </c:pt>
                <c:pt idx="634">
                  <c:v>2.54033E-2</c:v>
                </c:pt>
                <c:pt idx="635">
                  <c:v>2.5443299999999999E-2</c:v>
                </c:pt>
                <c:pt idx="636">
                  <c:v>2.54833E-2</c:v>
                </c:pt>
                <c:pt idx="637">
                  <c:v>2.5523299999999999E-2</c:v>
                </c:pt>
                <c:pt idx="638">
                  <c:v>2.5563300000000001E-2</c:v>
                </c:pt>
                <c:pt idx="639">
                  <c:v>2.5603299999999999E-2</c:v>
                </c:pt>
                <c:pt idx="640">
                  <c:v>2.5643300000000001E-2</c:v>
                </c:pt>
                <c:pt idx="641">
                  <c:v>2.5683299999999999E-2</c:v>
                </c:pt>
                <c:pt idx="642">
                  <c:v>2.5723300000000001E-2</c:v>
                </c:pt>
                <c:pt idx="643">
                  <c:v>2.5763299999999999E-2</c:v>
                </c:pt>
                <c:pt idx="644">
                  <c:v>2.5803300000000001E-2</c:v>
                </c:pt>
                <c:pt idx="645">
                  <c:v>2.58433E-2</c:v>
                </c:pt>
                <c:pt idx="646">
                  <c:v>2.5883300000000001E-2</c:v>
                </c:pt>
                <c:pt idx="647">
                  <c:v>2.59233E-2</c:v>
                </c:pt>
                <c:pt idx="648">
                  <c:v>2.5963300000000002E-2</c:v>
                </c:pt>
                <c:pt idx="649">
                  <c:v>2.60033E-2</c:v>
                </c:pt>
                <c:pt idx="650">
                  <c:v>2.6043299999999998E-2</c:v>
                </c:pt>
                <c:pt idx="651">
                  <c:v>2.60833E-2</c:v>
                </c:pt>
                <c:pt idx="652">
                  <c:v>2.6123299999999999E-2</c:v>
                </c:pt>
                <c:pt idx="653">
                  <c:v>2.61633E-2</c:v>
                </c:pt>
                <c:pt idx="654">
                  <c:v>2.6203299999999999E-2</c:v>
                </c:pt>
                <c:pt idx="655">
                  <c:v>2.6243300000000001E-2</c:v>
                </c:pt>
                <c:pt idx="656">
                  <c:v>2.6283299999999999E-2</c:v>
                </c:pt>
                <c:pt idx="657">
                  <c:v>2.6323300000000001E-2</c:v>
                </c:pt>
                <c:pt idx="658">
                  <c:v>2.6363299999999999E-2</c:v>
                </c:pt>
                <c:pt idx="659">
                  <c:v>2.6403300000000001E-2</c:v>
                </c:pt>
                <c:pt idx="660">
                  <c:v>2.6443299999999999E-2</c:v>
                </c:pt>
                <c:pt idx="661">
                  <c:v>2.6483300000000001E-2</c:v>
                </c:pt>
                <c:pt idx="662">
                  <c:v>2.65233E-2</c:v>
                </c:pt>
                <c:pt idx="663">
                  <c:v>2.6563300000000001E-2</c:v>
                </c:pt>
                <c:pt idx="664">
                  <c:v>2.66033E-2</c:v>
                </c:pt>
                <c:pt idx="665">
                  <c:v>2.6643300000000002E-2</c:v>
                </c:pt>
                <c:pt idx="666">
                  <c:v>2.66833E-2</c:v>
                </c:pt>
                <c:pt idx="667">
                  <c:v>2.6723299999999998E-2</c:v>
                </c:pt>
                <c:pt idx="668">
                  <c:v>2.67633E-2</c:v>
                </c:pt>
                <c:pt idx="669">
                  <c:v>2.6803299999999999E-2</c:v>
                </c:pt>
                <c:pt idx="670">
                  <c:v>2.68433E-2</c:v>
                </c:pt>
                <c:pt idx="671">
                  <c:v>2.6883299999999999E-2</c:v>
                </c:pt>
                <c:pt idx="672">
                  <c:v>2.6923300000000001E-2</c:v>
                </c:pt>
                <c:pt idx="673">
                  <c:v>2.6963299999999999E-2</c:v>
                </c:pt>
                <c:pt idx="674">
                  <c:v>2.7003300000000001E-2</c:v>
                </c:pt>
                <c:pt idx="675">
                  <c:v>2.7043299999999999E-2</c:v>
                </c:pt>
                <c:pt idx="676">
                  <c:v>2.7083300000000001E-2</c:v>
                </c:pt>
                <c:pt idx="677">
                  <c:v>2.7123299999999999E-2</c:v>
                </c:pt>
                <c:pt idx="678">
                  <c:v>2.7163300000000001E-2</c:v>
                </c:pt>
                <c:pt idx="679">
                  <c:v>2.72033E-2</c:v>
                </c:pt>
                <c:pt idx="680">
                  <c:v>2.7243300000000002E-2</c:v>
                </c:pt>
                <c:pt idx="681">
                  <c:v>2.72833E-2</c:v>
                </c:pt>
                <c:pt idx="682">
                  <c:v>2.7323299999999998E-2</c:v>
                </c:pt>
                <c:pt idx="683">
                  <c:v>2.73633E-2</c:v>
                </c:pt>
                <c:pt idx="684">
                  <c:v>2.7403299999999998E-2</c:v>
                </c:pt>
                <c:pt idx="685">
                  <c:v>2.74433E-2</c:v>
                </c:pt>
                <c:pt idx="686">
                  <c:v>2.7483299999999999E-2</c:v>
                </c:pt>
                <c:pt idx="687">
                  <c:v>2.7523300000000001E-2</c:v>
                </c:pt>
                <c:pt idx="688">
                  <c:v>2.7563299999999999E-2</c:v>
                </c:pt>
                <c:pt idx="689">
                  <c:v>2.7603300000000001E-2</c:v>
                </c:pt>
                <c:pt idx="690">
                  <c:v>2.7643299999999999E-2</c:v>
                </c:pt>
                <c:pt idx="691">
                  <c:v>2.7683300000000001E-2</c:v>
                </c:pt>
                <c:pt idx="692">
                  <c:v>2.7723299999999999E-2</c:v>
                </c:pt>
                <c:pt idx="693">
                  <c:v>2.7763300000000001E-2</c:v>
                </c:pt>
                <c:pt idx="694">
                  <c:v>2.78033E-2</c:v>
                </c:pt>
                <c:pt idx="695">
                  <c:v>2.7843300000000001E-2</c:v>
                </c:pt>
                <c:pt idx="696">
                  <c:v>2.78833E-2</c:v>
                </c:pt>
                <c:pt idx="697">
                  <c:v>2.7923300000000002E-2</c:v>
                </c:pt>
                <c:pt idx="698">
                  <c:v>2.79633E-2</c:v>
                </c:pt>
                <c:pt idx="699">
                  <c:v>2.8003299999999998E-2</c:v>
                </c:pt>
                <c:pt idx="700">
                  <c:v>2.80433E-2</c:v>
                </c:pt>
                <c:pt idx="701">
                  <c:v>2.8083299999999999E-2</c:v>
                </c:pt>
                <c:pt idx="702">
                  <c:v>2.81233E-2</c:v>
                </c:pt>
                <c:pt idx="703">
                  <c:v>2.8163299999999999E-2</c:v>
                </c:pt>
                <c:pt idx="704">
                  <c:v>2.8203300000000001E-2</c:v>
                </c:pt>
                <c:pt idx="705">
                  <c:v>2.8243299999999999E-2</c:v>
                </c:pt>
                <c:pt idx="706">
                  <c:v>2.8283300000000001E-2</c:v>
                </c:pt>
                <c:pt idx="707">
                  <c:v>2.8323299999999999E-2</c:v>
                </c:pt>
                <c:pt idx="708">
                  <c:v>2.8363300000000001E-2</c:v>
                </c:pt>
                <c:pt idx="709">
                  <c:v>2.8403299999999999E-2</c:v>
                </c:pt>
                <c:pt idx="710">
                  <c:v>2.8443300000000001E-2</c:v>
                </c:pt>
                <c:pt idx="711">
                  <c:v>2.84833E-2</c:v>
                </c:pt>
                <c:pt idx="712">
                  <c:v>2.8523300000000001E-2</c:v>
                </c:pt>
                <c:pt idx="713">
                  <c:v>2.85633E-2</c:v>
                </c:pt>
                <c:pt idx="714">
                  <c:v>2.8603300000000002E-2</c:v>
                </c:pt>
                <c:pt idx="715">
                  <c:v>2.86433E-2</c:v>
                </c:pt>
                <c:pt idx="716">
                  <c:v>2.8683299999999998E-2</c:v>
                </c:pt>
                <c:pt idx="717">
                  <c:v>2.87233E-2</c:v>
                </c:pt>
                <c:pt idx="718">
                  <c:v>2.8763299999999999E-2</c:v>
                </c:pt>
                <c:pt idx="719">
                  <c:v>2.88033E-2</c:v>
                </c:pt>
                <c:pt idx="720">
                  <c:v>2.8843299999999999E-2</c:v>
                </c:pt>
                <c:pt idx="721">
                  <c:v>2.8883300000000001E-2</c:v>
                </c:pt>
                <c:pt idx="722">
                  <c:v>2.8923299999999999E-2</c:v>
                </c:pt>
                <c:pt idx="723">
                  <c:v>2.8963300000000001E-2</c:v>
                </c:pt>
                <c:pt idx="724">
                  <c:v>2.9003299999999999E-2</c:v>
                </c:pt>
                <c:pt idx="725">
                  <c:v>2.9043300000000001E-2</c:v>
                </c:pt>
                <c:pt idx="726">
                  <c:v>2.9083299999999999E-2</c:v>
                </c:pt>
                <c:pt idx="727">
                  <c:v>2.9123300000000001E-2</c:v>
                </c:pt>
                <c:pt idx="728">
                  <c:v>2.91633E-2</c:v>
                </c:pt>
                <c:pt idx="729">
                  <c:v>2.9203300000000001E-2</c:v>
                </c:pt>
                <c:pt idx="730">
                  <c:v>2.92433E-2</c:v>
                </c:pt>
                <c:pt idx="731">
                  <c:v>2.9283300000000002E-2</c:v>
                </c:pt>
                <c:pt idx="732">
                  <c:v>2.93233E-2</c:v>
                </c:pt>
                <c:pt idx="733">
                  <c:v>2.9363299999999998E-2</c:v>
                </c:pt>
                <c:pt idx="734">
                  <c:v>2.94033E-2</c:v>
                </c:pt>
                <c:pt idx="735">
                  <c:v>2.9443299999999999E-2</c:v>
                </c:pt>
                <c:pt idx="736">
                  <c:v>2.94833E-2</c:v>
                </c:pt>
                <c:pt idx="737">
                  <c:v>2.9523299999999999E-2</c:v>
                </c:pt>
                <c:pt idx="738">
                  <c:v>2.9563300000000001E-2</c:v>
                </c:pt>
                <c:pt idx="739">
                  <c:v>2.9603299999999999E-2</c:v>
                </c:pt>
                <c:pt idx="740">
                  <c:v>2.9643300000000001E-2</c:v>
                </c:pt>
                <c:pt idx="741">
                  <c:v>2.9683299999999999E-2</c:v>
                </c:pt>
                <c:pt idx="742">
                  <c:v>2.9723300000000001E-2</c:v>
                </c:pt>
                <c:pt idx="743">
                  <c:v>2.9763299999999999E-2</c:v>
                </c:pt>
                <c:pt idx="744">
                  <c:v>2.9803300000000001E-2</c:v>
                </c:pt>
                <c:pt idx="745">
                  <c:v>2.98433E-2</c:v>
                </c:pt>
                <c:pt idx="746">
                  <c:v>2.9883300000000002E-2</c:v>
                </c:pt>
                <c:pt idx="747">
                  <c:v>2.99233E-2</c:v>
                </c:pt>
                <c:pt idx="748">
                  <c:v>2.9963299999999998E-2</c:v>
                </c:pt>
                <c:pt idx="749">
                  <c:v>3.00033E-2</c:v>
                </c:pt>
                <c:pt idx="750">
                  <c:v>3.0043299999999998E-2</c:v>
                </c:pt>
                <c:pt idx="751">
                  <c:v>3.00833E-2</c:v>
                </c:pt>
                <c:pt idx="752">
                  <c:v>3.0123299999999999E-2</c:v>
                </c:pt>
                <c:pt idx="753">
                  <c:v>3.0163300000000001E-2</c:v>
                </c:pt>
                <c:pt idx="754">
                  <c:v>3.0203299999999999E-2</c:v>
                </c:pt>
                <c:pt idx="755">
                  <c:v>3.0243300000000001E-2</c:v>
                </c:pt>
                <c:pt idx="756">
                  <c:v>3.0283299999999999E-2</c:v>
                </c:pt>
                <c:pt idx="757">
                  <c:v>3.0323300000000001E-2</c:v>
                </c:pt>
                <c:pt idx="758">
                  <c:v>3.0363299999999999E-2</c:v>
                </c:pt>
                <c:pt idx="759">
                  <c:v>3.0403300000000001E-2</c:v>
                </c:pt>
                <c:pt idx="760">
                  <c:v>3.04433E-2</c:v>
                </c:pt>
                <c:pt idx="761">
                  <c:v>3.0483300000000001E-2</c:v>
                </c:pt>
                <c:pt idx="762">
                  <c:v>3.05233E-2</c:v>
                </c:pt>
                <c:pt idx="763">
                  <c:v>3.0563300000000002E-2</c:v>
                </c:pt>
                <c:pt idx="764">
                  <c:v>3.06033E-2</c:v>
                </c:pt>
                <c:pt idx="765">
                  <c:v>3.0643299999999998E-2</c:v>
                </c:pt>
                <c:pt idx="766">
                  <c:v>3.06833E-2</c:v>
                </c:pt>
                <c:pt idx="767">
                  <c:v>3.0723299999999999E-2</c:v>
                </c:pt>
                <c:pt idx="768">
                  <c:v>3.07633E-2</c:v>
                </c:pt>
                <c:pt idx="769">
                  <c:v>3.0803299999999999E-2</c:v>
                </c:pt>
                <c:pt idx="770">
                  <c:v>3.0843300000000001E-2</c:v>
                </c:pt>
                <c:pt idx="771">
                  <c:v>3.0883299999999999E-2</c:v>
                </c:pt>
                <c:pt idx="772">
                  <c:v>3.0923300000000001E-2</c:v>
                </c:pt>
                <c:pt idx="773">
                  <c:v>3.0963299999999999E-2</c:v>
                </c:pt>
                <c:pt idx="774">
                  <c:v>3.1003300000000001E-2</c:v>
                </c:pt>
                <c:pt idx="775">
                  <c:v>3.1043299999999999E-2</c:v>
                </c:pt>
                <c:pt idx="776">
                  <c:v>3.1083300000000001E-2</c:v>
                </c:pt>
                <c:pt idx="777">
                  <c:v>3.11233E-2</c:v>
                </c:pt>
                <c:pt idx="778">
                  <c:v>3.1163300000000001E-2</c:v>
                </c:pt>
                <c:pt idx="779">
                  <c:v>3.12033E-2</c:v>
                </c:pt>
                <c:pt idx="780">
                  <c:v>3.1243300000000002E-2</c:v>
                </c:pt>
                <c:pt idx="781">
                  <c:v>3.12833E-2</c:v>
                </c:pt>
                <c:pt idx="782">
                  <c:v>3.1323299999999998E-2</c:v>
                </c:pt>
                <c:pt idx="783">
                  <c:v>3.1363299999999997E-2</c:v>
                </c:pt>
                <c:pt idx="784">
                  <c:v>3.1403300000000002E-2</c:v>
                </c:pt>
                <c:pt idx="785">
                  <c:v>3.14433E-2</c:v>
                </c:pt>
                <c:pt idx="786">
                  <c:v>3.1483299999999999E-2</c:v>
                </c:pt>
                <c:pt idx="787">
                  <c:v>3.1523299999999997E-2</c:v>
                </c:pt>
                <c:pt idx="788">
                  <c:v>3.1563300000000002E-2</c:v>
                </c:pt>
                <c:pt idx="789">
                  <c:v>3.1603300000000001E-2</c:v>
                </c:pt>
                <c:pt idx="790">
                  <c:v>3.1643299999999999E-2</c:v>
                </c:pt>
                <c:pt idx="791">
                  <c:v>3.1683299999999998E-2</c:v>
                </c:pt>
                <c:pt idx="792">
                  <c:v>3.1723300000000003E-2</c:v>
                </c:pt>
                <c:pt idx="793">
                  <c:v>3.1763300000000001E-2</c:v>
                </c:pt>
                <c:pt idx="794">
                  <c:v>3.18033E-2</c:v>
                </c:pt>
                <c:pt idx="795">
                  <c:v>3.1843299999999998E-2</c:v>
                </c:pt>
                <c:pt idx="796">
                  <c:v>3.1883300000000003E-2</c:v>
                </c:pt>
                <c:pt idx="797">
                  <c:v>3.1923300000000002E-2</c:v>
                </c:pt>
                <c:pt idx="798">
                  <c:v>3.19633E-2</c:v>
                </c:pt>
                <c:pt idx="799">
                  <c:v>3.2003299999999998E-2</c:v>
                </c:pt>
                <c:pt idx="800">
                  <c:v>3.2043299999999997E-2</c:v>
                </c:pt>
                <c:pt idx="801">
                  <c:v>3.2083300000000002E-2</c:v>
                </c:pt>
                <c:pt idx="802">
                  <c:v>3.21233E-2</c:v>
                </c:pt>
                <c:pt idx="803">
                  <c:v>3.2163299999999999E-2</c:v>
                </c:pt>
                <c:pt idx="804">
                  <c:v>3.2203299999999997E-2</c:v>
                </c:pt>
                <c:pt idx="805">
                  <c:v>3.2243300000000003E-2</c:v>
                </c:pt>
                <c:pt idx="806">
                  <c:v>3.2283300000000001E-2</c:v>
                </c:pt>
                <c:pt idx="807">
                  <c:v>3.2323299999999999E-2</c:v>
                </c:pt>
                <c:pt idx="808">
                  <c:v>3.2363299999999998E-2</c:v>
                </c:pt>
                <c:pt idx="809">
                  <c:v>3.2403300000000003E-2</c:v>
                </c:pt>
                <c:pt idx="810">
                  <c:v>3.2443300000000001E-2</c:v>
                </c:pt>
                <c:pt idx="811">
                  <c:v>3.24833E-2</c:v>
                </c:pt>
                <c:pt idx="812">
                  <c:v>3.2523299999999998E-2</c:v>
                </c:pt>
                <c:pt idx="813">
                  <c:v>3.2563300000000003E-2</c:v>
                </c:pt>
                <c:pt idx="814">
                  <c:v>3.2603300000000002E-2</c:v>
                </c:pt>
                <c:pt idx="815">
                  <c:v>3.26433E-2</c:v>
                </c:pt>
                <c:pt idx="816">
                  <c:v>3.2683299999999998E-2</c:v>
                </c:pt>
                <c:pt idx="817">
                  <c:v>3.2723299999999997E-2</c:v>
                </c:pt>
                <c:pt idx="818">
                  <c:v>3.2763300000000002E-2</c:v>
                </c:pt>
                <c:pt idx="819">
                  <c:v>3.2803300000000001E-2</c:v>
                </c:pt>
                <c:pt idx="820">
                  <c:v>3.2843299999999999E-2</c:v>
                </c:pt>
                <c:pt idx="821">
                  <c:v>3.2883299999999997E-2</c:v>
                </c:pt>
                <c:pt idx="822">
                  <c:v>3.2923300000000003E-2</c:v>
                </c:pt>
                <c:pt idx="823">
                  <c:v>3.2963300000000001E-2</c:v>
                </c:pt>
                <c:pt idx="824">
                  <c:v>3.3003299999999999E-2</c:v>
                </c:pt>
                <c:pt idx="825">
                  <c:v>3.3043299999999998E-2</c:v>
                </c:pt>
                <c:pt idx="826">
                  <c:v>3.3083300000000003E-2</c:v>
                </c:pt>
                <c:pt idx="827">
                  <c:v>3.3123300000000001E-2</c:v>
                </c:pt>
                <c:pt idx="828">
                  <c:v>3.31633E-2</c:v>
                </c:pt>
                <c:pt idx="829">
                  <c:v>3.3203299999999998E-2</c:v>
                </c:pt>
                <c:pt idx="830">
                  <c:v>3.3243300000000003E-2</c:v>
                </c:pt>
                <c:pt idx="831">
                  <c:v>3.3283300000000002E-2</c:v>
                </c:pt>
                <c:pt idx="832">
                  <c:v>3.33233E-2</c:v>
                </c:pt>
                <c:pt idx="833">
                  <c:v>3.3363299999999999E-2</c:v>
                </c:pt>
                <c:pt idx="834">
                  <c:v>3.3403299999999997E-2</c:v>
                </c:pt>
                <c:pt idx="835">
                  <c:v>3.3443300000000002E-2</c:v>
                </c:pt>
                <c:pt idx="836">
                  <c:v>3.3483300000000001E-2</c:v>
                </c:pt>
                <c:pt idx="837">
                  <c:v>3.3523299999999999E-2</c:v>
                </c:pt>
                <c:pt idx="838">
                  <c:v>3.3563299999999997E-2</c:v>
                </c:pt>
                <c:pt idx="839">
                  <c:v>3.3603300000000003E-2</c:v>
                </c:pt>
                <c:pt idx="840">
                  <c:v>3.3643300000000001E-2</c:v>
                </c:pt>
                <c:pt idx="841">
                  <c:v>3.3683299999999999E-2</c:v>
                </c:pt>
                <c:pt idx="842">
                  <c:v>3.3723299999999998E-2</c:v>
                </c:pt>
                <c:pt idx="843">
                  <c:v>3.3763300000000003E-2</c:v>
                </c:pt>
                <c:pt idx="844">
                  <c:v>3.3803300000000001E-2</c:v>
                </c:pt>
                <c:pt idx="845">
                  <c:v>3.38433E-2</c:v>
                </c:pt>
                <c:pt idx="846">
                  <c:v>3.3883299999999998E-2</c:v>
                </c:pt>
                <c:pt idx="847">
                  <c:v>3.3923300000000003E-2</c:v>
                </c:pt>
                <c:pt idx="848">
                  <c:v>3.3963300000000002E-2</c:v>
                </c:pt>
                <c:pt idx="849">
                  <c:v>3.40033E-2</c:v>
                </c:pt>
                <c:pt idx="850">
                  <c:v>3.4043299999999999E-2</c:v>
                </c:pt>
                <c:pt idx="851">
                  <c:v>3.4083299999999997E-2</c:v>
                </c:pt>
                <c:pt idx="852">
                  <c:v>3.4123300000000002E-2</c:v>
                </c:pt>
                <c:pt idx="853">
                  <c:v>3.4163300000000001E-2</c:v>
                </c:pt>
                <c:pt idx="854">
                  <c:v>3.4203299999999999E-2</c:v>
                </c:pt>
                <c:pt idx="855">
                  <c:v>3.4243299999999997E-2</c:v>
                </c:pt>
                <c:pt idx="856">
                  <c:v>3.4283300000000003E-2</c:v>
                </c:pt>
                <c:pt idx="857">
                  <c:v>3.4323300000000001E-2</c:v>
                </c:pt>
                <c:pt idx="858">
                  <c:v>3.4363299999999999E-2</c:v>
                </c:pt>
                <c:pt idx="859">
                  <c:v>3.4403299999999998E-2</c:v>
                </c:pt>
                <c:pt idx="860">
                  <c:v>3.4443300000000003E-2</c:v>
                </c:pt>
                <c:pt idx="861">
                  <c:v>3.4483300000000001E-2</c:v>
                </c:pt>
                <c:pt idx="862">
                  <c:v>3.45233E-2</c:v>
                </c:pt>
                <c:pt idx="863">
                  <c:v>3.4563299999999998E-2</c:v>
                </c:pt>
                <c:pt idx="864">
                  <c:v>3.4603299999999997E-2</c:v>
                </c:pt>
                <c:pt idx="865">
                  <c:v>3.4643300000000002E-2</c:v>
                </c:pt>
                <c:pt idx="866">
                  <c:v>3.46833E-2</c:v>
                </c:pt>
                <c:pt idx="867">
                  <c:v>3.4723299999999999E-2</c:v>
                </c:pt>
                <c:pt idx="868">
                  <c:v>3.4763299999999997E-2</c:v>
                </c:pt>
                <c:pt idx="869">
                  <c:v>3.4803300000000002E-2</c:v>
                </c:pt>
                <c:pt idx="870">
                  <c:v>3.4843300000000001E-2</c:v>
                </c:pt>
                <c:pt idx="871">
                  <c:v>3.4883299999999999E-2</c:v>
                </c:pt>
                <c:pt idx="872">
                  <c:v>3.4923299999999997E-2</c:v>
                </c:pt>
                <c:pt idx="873">
                  <c:v>3.4963300000000003E-2</c:v>
                </c:pt>
                <c:pt idx="874">
                  <c:v>3.5003300000000001E-2</c:v>
                </c:pt>
                <c:pt idx="875">
                  <c:v>3.5043299999999999E-2</c:v>
                </c:pt>
                <c:pt idx="876">
                  <c:v>3.5083299999999998E-2</c:v>
                </c:pt>
                <c:pt idx="877">
                  <c:v>3.5123300000000003E-2</c:v>
                </c:pt>
                <c:pt idx="878">
                  <c:v>3.5163300000000001E-2</c:v>
                </c:pt>
                <c:pt idx="879">
                  <c:v>3.52033E-2</c:v>
                </c:pt>
                <c:pt idx="880">
                  <c:v>3.5243299999999998E-2</c:v>
                </c:pt>
                <c:pt idx="881">
                  <c:v>3.5283299999999997E-2</c:v>
                </c:pt>
                <c:pt idx="882">
                  <c:v>3.5323300000000002E-2</c:v>
                </c:pt>
                <c:pt idx="883">
                  <c:v>3.53633E-2</c:v>
                </c:pt>
                <c:pt idx="884">
                  <c:v>3.5403299999999999E-2</c:v>
                </c:pt>
                <c:pt idx="885">
                  <c:v>3.5443299999999997E-2</c:v>
                </c:pt>
                <c:pt idx="886">
                  <c:v>3.5483300000000002E-2</c:v>
                </c:pt>
                <c:pt idx="887">
                  <c:v>3.5523300000000001E-2</c:v>
                </c:pt>
                <c:pt idx="888">
                  <c:v>3.5563299999999999E-2</c:v>
                </c:pt>
                <c:pt idx="889">
                  <c:v>3.5603299999999997E-2</c:v>
                </c:pt>
                <c:pt idx="890">
                  <c:v>3.5643300000000003E-2</c:v>
                </c:pt>
                <c:pt idx="891">
                  <c:v>3.5683300000000001E-2</c:v>
                </c:pt>
                <c:pt idx="892">
                  <c:v>3.5723299999999999E-2</c:v>
                </c:pt>
                <c:pt idx="893">
                  <c:v>3.5763299999999998E-2</c:v>
                </c:pt>
                <c:pt idx="894">
                  <c:v>3.5803300000000003E-2</c:v>
                </c:pt>
                <c:pt idx="895">
                  <c:v>3.5843300000000002E-2</c:v>
                </c:pt>
                <c:pt idx="896">
                  <c:v>3.58833E-2</c:v>
                </c:pt>
                <c:pt idx="897">
                  <c:v>3.5923299999999998E-2</c:v>
                </c:pt>
                <c:pt idx="898">
                  <c:v>3.5963299999999997E-2</c:v>
                </c:pt>
                <c:pt idx="899">
                  <c:v>3.6003300000000002E-2</c:v>
                </c:pt>
                <c:pt idx="900">
                  <c:v>3.60433E-2</c:v>
                </c:pt>
                <c:pt idx="901">
                  <c:v>3.6083299999999999E-2</c:v>
                </c:pt>
                <c:pt idx="902">
                  <c:v>3.6123299999999997E-2</c:v>
                </c:pt>
                <c:pt idx="903">
                  <c:v>3.6163300000000002E-2</c:v>
                </c:pt>
                <c:pt idx="904">
                  <c:v>3.6203300000000001E-2</c:v>
                </c:pt>
                <c:pt idx="905">
                  <c:v>3.6243299999999999E-2</c:v>
                </c:pt>
                <c:pt idx="906">
                  <c:v>3.6283299999999997E-2</c:v>
                </c:pt>
                <c:pt idx="907">
                  <c:v>3.6323300000000003E-2</c:v>
                </c:pt>
                <c:pt idx="908">
                  <c:v>3.6363300000000001E-2</c:v>
                </c:pt>
                <c:pt idx="909">
                  <c:v>3.64033E-2</c:v>
                </c:pt>
                <c:pt idx="910">
                  <c:v>3.6443299999999998E-2</c:v>
                </c:pt>
                <c:pt idx="911">
                  <c:v>3.6483300000000003E-2</c:v>
                </c:pt>
                <c:pt idx="912">
                  <c:v>3.6523300000000002E-2</c:v>
                </c:pt>
                <c:pt idx="913">
                  <c:v>3.65633E-2</c:v>
                </c:pt>
                <c:pt idx="914">
                  <c:v>3.6603299999999998E-2</c:v>
                </c:pt>
                <c:pt idx="915">
                  <c:v>3.6643299999999997E-2</c:v>
                </c:pt>
                <c:pt idx="916">
                  <c:v>3.6683300000000002E-2</c:v>
                </c:pt>
                <c:pt idx="917">
                  <c:v>3.67233E-2</c:v>
                </c:pt>
                <c:pt idx="918">
                  <c:v>3.6763299999999999E-2</c:v>
                </c:pt>
                <c:pt idx="919">
                  <c:v>3.6803299999999997E-2</c:v>
                </c:pt>
                <c:pt idx="920">
                  <c:v>3.6843300000000002E-2</c:v>
                </c:pt>
                <c:pt idx="921">
                  <c:v>3.6883300000000001E-2</c:v>
                </c:pt>
                <c:pt idx="922">
                  <c:v>3.6923299999999999E-2</c:v>
                </c:pt>
                <c:pt idx="923">
                  <c:v>3.6963299999999998E-2</c:v>
                </c:pt>
                <c:pt idx="924">
                  <c:v>3.7003300000000003E-2</c:v>
                </c:pt>
                <c:pt idx="925">
                  <c:v>3.7043300000000001E-2</c:v>
                </c:pt>
                <c:pt idx="926">
                  <c:v>3.70833E-2</c:v>
                </c:pt>
                <c:pt idx="927">
                  <c:v>3.7123299999999998E-2</c:v>
                </c:pt>
                <c:pt idx="928">
                  <c:v>3.7163300000000003E-2</c:v>
                </c:pt>
                <c:pt idx="929">
                  <c:v>3.7203300000000002E-2</c:v>
                </c:pt>
                <c:pt idx="930">
                  <c:v>3.72433E-2</c:v>
                </c:pt>
                <c:pt idx="931">
                  <c:v>3.7283299999999998E-2</c:v>
                </c:pt>
                <c:pt idx="932">
                  <c:v>3.7323299999999997E-2</c:v>
                </c:pt>
                <c:pt idx="933">
                  <c:v>3.7363300000000002E-2</c:v>
                </c:pt>
                <c:pt idx="934">
                  <c:v>3.74033E-2</c:v>
                </c:pt>
                <c:pt idx="935">
                  <c:v>3.7443299999999999E-2</c:v>
                </c:pt>
                <c:pt idx="936">
                  <c:v>3.7483299999999997E-2</c:v>
                </c:pt>
                <c:pt idx="937">
                  <c:v>3.7523300000000002E-2</c:v>
                </c:pt>
                <c:pt idx="938">
                  <c:v>3.7563300000000001E-2</c:v>
                </c:pt>
                <c:pt idx="939">
                  <c:v>3.7603299999999999E-2</c:v>
                </c:pt>
                <c:pt idx="940">
                  <c:v>3.7643299999999998E-2</c:v>
                </c:pt>
                <c:pt idx="941">
                  <c:v>3.7683300000000003E-2</c:v>
                </c:pt>
                <c:pt idx="942">
                  <c:v>3.7723300000000001E-2</c:v>
                </c:pt>
                <c:pt idx="943">
                  <c:v>3.77633E-2</c:v>
                </c:pt>
                <c:pt idx="944">
                  <c:v>3.7803299999999998E-2</c:v>
                </c:pt>
                <c:pt idx="945">
                  <c:v>3.7843300000000003E-2</c:v>
                </c:pt>
                <c:pt idx="946">
                  <c:v>3.7883300000000002E-2</c:v>
                </c:pt>
                <c:pt idx="947">
                  <c:v>3.79233E-2</c:v>
                </c:pt>
                <c:pt idx="948">
                  <c:v>3.7963299999999998E-2</c:v>
                </c:pt>
                <c:pt idx="949">
                  <c:v>3.8003299999999997E-2</c:v>
                </c:pt>
                <c:pt idx="950">
                  <c:v>3.8043300000000002E-2</c:v>
                </c:pt>
                <c:pt idx="951">
                  <c:v>3.80833E-2</c:v>
                </c:pt>
                <c:pt idx="952">
                  <c:v>3.8123299999999999E-2</c:v>
                </c:pt>
                <c:pt idx="953">
                  <c:v>3.8163299999999997E-2</c:v>
                </c:pt>
                <c:pt idx="954">
                  <c:v>3.8203300000000003E-2</c:v>
                </c:pt>
                <c:pt idx="955">
                  <c:v>3.8243300000000001E-2</c:v>
                </c:pt>
                <c:pt idx="956">
                  <c:v>3.8283299999999999E-2</c:v>
                </c:pt>
                <c:pt idx="957">
                  <c:v>3.8323299999999998E-2</c:v>
                </c:pt>
                <c:pt idx="958">
                  <c:v>3.8363300000000003E-2</c:v>
                </c:pt>
                <c:pt idx="959">
                  <c:v>3.8403300000000001E-2</c:v>
                </c:pt>
                <c:pt idx="960">
                  <c:v>3.84433E-2</c:v>
                </c:pt>
                <c:pt idx="961">
                  <c:v>3.8483299999999998E-2</c:v>
                </c:pt>
                <c:pt idx="962">
                  <c:v>3.8523300000000003E-2</c:v>
                </c:pt>
                <c:pt idx="963">
                  <c:v>3.8563300000000002E-2</c:v>
                </c:pt>
                <c:pt idx="964">
                  <c:v>3.86033E-2</c:v>
                </c:pt>
                <c:pt idx="965">
                  <c:v>3.8643299999999998E-2</c:v>
                </c:pt>
                <c:pt idx="966">
                  <c:v>3.8683299999999997E-2</c:v>
                </c:pt>
                <c:pt idx="967">
                  <c:v>3.8723300000000002E-2</c:v>
                </c:pt>
                <c:pt idx="968">
                  <c:v>3.8763300000000001E-2</c:v>
                </c:pt>
                <c:pt idx="969">
                  <c:v>3.8803299999999999E-2</c:v>
                </c:pt>
                <c:pt idx="970">
                  <c:v>3.8843299999999997E-2</c:v>
                </c:pt>
                <c:pt idx="971">
                  <c:v>3.8883300000000003E-2</c:v>
                </c:pt>
                <c:pt idx="972">
                  <c:v>3.8923300000000001E-2</c:v>
                </c:pt>
                <c:pt idx="973">
                  <c:v>3.8963299999999999E-2</c:v>
                </c:pt>
                <c:pt idx="974">
                  <c:v>3.9003299999999998E-2</c:v>
                </c:pt>
                <c:pt idx="975">
                  <c:v>3.9043300000000003E-2</c:v>
                </c:pt>
                <c:pt idx="976">
                  <c:v>3.9083300000000001E-2</c:v>
                </c:pt>
                <c:pt idx="977">
                  <c:v>3.91233E-2</c:v>
                </c:pt>
                <c:pt idx="978">
                  <c:v>3.9163299999999998E-2</c:v>
                </c:pt>
                <c:pt idx="979">
                  <c:v>3.9203300000000003E-2</c:v>
                </c:pt>
                <c:pt idx="980">
                  <c:v>3.9243300000000002E-2</c:v>
                </c:pt>
                <c:pt idx="981">
                  <c:v>3.92833E-2</c:v>
                </c:pt>
                <c:pt idx="982">
                  <c:v>3.9323299999999999E-2</c:v>
                </c:pt>
                <c:pt idx="983">
                  <c:v>3.9363299999999997E-2</c:v>
                </c:pt>
                <c:pt idx="984">
                  <c:v>3.9403300000000002E-2</c:v>
                </c:pt>
                <c:pt idx="985">
                  <c:v>3.9443300000000001E-2</c:v>
                </c:pt>
                <c:pt idx="986">
                  <c:v>3.9483299999999999E-2</c:v>
                </c:pt>
                <c:pt idx="987">
                  <c:v>3.9523299999999997E-2</c:v>
                </c:pt>
                <c:pt idx="988">
                  <c:v>3.9563300000000003E-2</c:v>
                </c:pt>
                <c:pt idx="989">
                  <c:v>3.9603300000000001E-2</c:v>
                </c:pt>
                <c:pt idx="990">
                  <c:v>3.9643299999999999E-2</c:v>
                </c:pt>
                <c:pt idx="991">
                  <c:v>3.9683299999999998E-2</c:v>
                </c:pt>
                <c:pt idx="992">
                  <c:v>3.9723300000000003E-2</c:v>
                </c:pt>
                <c:pt idx="993">
                  <c:v>3.9763300000000001E-2</c:v>
                </c:pt>
                <c:pt idx="994">
                  <c:v>3.98033E-2</c:v>
                </c:pt>
                <c:pt idx="995">
                  <c:v>3.9843299999999998E-2</c:v>
                </c:pt>
                <c:pt idx="996">
                  <c:v>3.9883299999999997E-2</c:v>
                </c:pt>
                <c:pt idx="997">
                  <c:v>3.9923300000000002E-2</c:v>
                </c:pt>
                <c:pt idx="998">
                  <c:v>3.99633E-2</c:v>
                </c:pt>
                <c:pt idx="999">
                  <c:v>4.0003299999999999E-2</c:v>
                </c:pt>
                <c:pt idx="1000">
                  <c:v>4.0043299999999997E-2</c:v>
                </c:pt>
                <c:pt idx="1001">
                  <c:v>4.0083300000000002E-2</c:v>
                </c:pt>
                <c:pt idx="1002">
                  <c:v>4.0123300000000001E-2</c:v>
                </c:pt>
                <c:pt idx="1003">
                  <c:v>4.0163299999999999E-2</c:v>
                </c:pt>
                <c:pt idx="1004">
                  <c:v>4.0203299999999997E-2</c:v>
                </c:pt>
                <c:pt idx="1005">
                  <c:v>4.0243300000000003E-2</c:v>
                </c:pt>
                <c:pt idx="1006">
                  <c:v>4.0283300000000001E-2</c:v>
                </c:pt>
                <c:pt idx="1007">
                  <c:v>4.0323299999999999E-2</c:v>
                </c:pt>
                <c:pt idx="1008">
                  <c:v>4.0363299999999998E-2</c:v>
                </c:pt>
                <c:pt idx="1009">
                  <c:v>4.0403300000000003E-2</c:v>
                </c:pt>
                <c:pt idx="1010">
                  <c:v>4.0443300000000001E-2</c:v>
                </c:pt>
                <c:pt idx="1011">
                  <c:v>4.04833E-2</c:v>
                </c:pt>
                <c:pt idx="1012">
                  <c:v>4.0523299999999998E-2</c:v>
                </c:pt>
                <c:pt idx="1013">
                  <c:v>4.0563299999999997E-2</c:v>
                </c:pt>
                <c:pt idx="1014">
                  <c:v>4.0603300000000002E-2</c:v>
                </c:pt>
                <c:pt idx="1015">
                  <c:v>4.06433E-2</c:v>
                </c:pt>
                <c:pt idx="1016">
                  <c:v>4.0683299999999999E-2</c:v>
                </c:pt>
                <c:pt idx="1017">
                  <c:v>4.0723299999999997E-2</c:v>
                </c:pt>
                <c:pt idx="1018">
                  <c:v>4.0763300000000002E-2</c:v>
                </c:pt>
                <c:pt idx="1019">
                  <c:v>4.0803300000000001E-2</c:v>
                </c:pt>
                <c:pt idx="1020">
                  <c:v>4.0843299999999999E-2</c:v>
                </c:pt>
                <c:pt idx="1021">
                  <c:v>4.0883299999999997E-2</c:v>
                </c:pt>
                <c:pt idx="1022">
                  <c:v>4.0923300000000003E-2</c:v>
                </c:pt>
                <c:pt idx="1023">
                  <c:v>4.0963300000000001E-2</c:v>
                </c:pt>
                <c:pt idx="1024">
                  <c:v>4.1003299999999999E-2</c:v>
                </c:pt>
                <c:pt idx="1025">
                  <c:v>4.1043299999999998E-2</c:v>
                </c:pt>
                <c:pt idx="1026">
                  <c:v>4.1083300000000003E-2</c:v>
                </c:pt>
                <c:pt idx="1027">
                  <c:v>4.1123300000000002E-2</c:v>
                </c:pt>
                <c:pt idx="1028">
                  <c:v>4.11633E-2</c:v>
                </c:pt>
                <c:pt idx="1029">
                  <c:v>4.1203299999999998E-2</c:v>
                </c:pt>
                <c:pt idx="1030">
                  <c:v>4.1243299999999997E-2</c:v>
                </c:pt>
                <c:pt idx="1031">
                  <c:v>4.1283300000000002E-2</c:v>
                </c:pt>
                <c:pt idx="1032">
                  <c:v>4.13233E-2</c:v>
                </c:pt>
                <c:pt idx="1033">
                  <c:v>4.1363299999999999E-2</c:v>
                </c:pt>
                <c:pt idx="1034">
                  <c:v>4.1403299999999997E-2</c:v>
                </c:pt>
                <c:pt idx="1035">
                  <c:v>4.1443300000000002E-2</c:v>
                </c:pt>
                <c:pt idx="1036">
                  <c:v>4.1483300000000001E-2</c:v>
                </c:pt>
                <c:pt idx="1037">
                  <c:v>4.1523299999999999E-2</c:v>
                </c:pt>
                <c:pt idx="1038">
                  <c:v>4.1563299999999997E-2</c:v>
                </c:pt>
                <c:pt idx="1039">
                  <c:v>4.1603300000000003E-2</c:v>
                </c:pt>
                <c:pt idx="1040">
                  <c:v>4.1643300000000001E-2</c:v>
                </c:pt>
                <c:pt idx="1041">
                  <c:v>4.16833E-2</c:v>
                </c:pt>
                <c:pt idx="1042">
                  <c:v>4.1723299999999998E-2</c:v>
                </c:pt>
                <c:pt idx="1043">
                  <c:v>4.1763300000000003E-2</c:v>
                </c:pt>
                <c:pt idx="1044">
                  <c:v>4.1803300000000002E-2</c:v>
                </c:pt>
                <c:pt idx="1045">
                  <c:v>4.18433E-2</c:v>
                </c:pt>
                <c:pt idx="1046">
                  <c:v>4.1883299999999998E-2</c:v>
                </c:pt>
                <c:pt idx="1047">
                  <c:v>4.1923299999999997E-2</c:v>
                </c:pt>
                <c:pt idx="1048">
                  <c:v>4.1963300000000002E-2</c:v>
                </c:pt>
                <c:pt idx="1049">
                  <c:v>4.20033E-2</c:v>
                </c:pt>
                <c:pt idx="1050">
                  <c:v>4.2043299999999999E-2</c:v>
                </c:pt>
                <c:pt idx="1051">
                  <c:v>4.2083299999999997E-2</c:v>
                </c:pt>
                <c:pt idx="1052">
                  <c:v>4.2123300000000002E-2</c:v>
                </c:pt>
                <c:pt idx="1053">
                  <c:v>4.2163300000000001E-2</c:v>
                </c:pt>
                <c:pt idx="1054">
                  <c:v>4.2203299999999999E-2</c:v>
                </c:pt>
                <c:pt idx="1055">
                  <c:v>4.2243299999999998E-2</c:v>
                </c:pt>
                <c:pt idx="1056">
                  <c:v>4.2283300000000003E-2</c:v>
                </c:pt>
                <c:pt idx="1057">
                  <c:v>4.2323300000000001E-2</c:v>
                </c:pt>
                <c:pt idx="1058">
                  <c:v>4.23633E-2</c:v>
                </c:pt>
                <c:pt idx="1059">
                  <c:v>4.2403299999999998E-2</c:v>
                </c:pt>
                <c:pt idx="1060">
                  <c:v>4.2443300000000003E-2</c:v>
                </c:pt>
                <c:pt idx="1061">
                  <c:v>4.2483300000000002E-2</c:v>
                </c:pt>
                <c:pt idx="1062">
                  <c:v>4.25233E-2</c:v>
                </c:pt>
                <c:pt idx="1063">
                  <c:v>4.2563299999999998E-2</c:v>
                </c:pt>
                <c:pt idx="1064">
                  <c:v>4.2603299999999997E-2</c:v>
                </c:pt>
                <c:pt idx="1065">
                  <c:v>4.2643300000000002E-2</c:v>
                </c:pt>
                <c:pt idx="1066">
                  <c:v>4.26833E-2</c:v>
                </c:pt>
                <c:pt idx="1067">
                  <c:v>4.2723299999999999E-2</c:v>
                </c:pt>
                <c:pt idx="1068">
                  <c:v>4.2763299999999997E-2</c:v>
                </c:pt>
                <c:pt idx="1069">
                  <c:v>4.2803300000000002E-2</c:v>
                </c:pt>
                <c:pt idx="1070">
                  <c:v>4.2843300000000001E-2</c:v>
                </c:pt>
                <c:pt idx="1071">
                  <c:v>4.2883299999999999E-2</c:v>
                </c:pt>
                <c:pt idx="1072">
                  <c:v>4.2923299999999998E-2</c:v>
                </c:pt>
                <c:pt idx="1073">
                  <c:v>4.2963300000000003E-2</c:v>
                </c:pt>
                <c:pt idx="1074">
                  <c:v>4.3003300000000001E-2</c:v>
                </c:pt>
                <c:pt idx="1075">
                  <c:v>4.30433E-2</c:v>
                </c:pt>
                <c:pt idx="1076">
                  <c:v>4.3083299999999998E-2</c:v>
                </c:pt>
                <c:pt idx="1077">
                  <c:v>4.3123300000000003E-2</c:v>
                </c:pt>
                <c:pt idx="1078">
                  <c:v>4.3163300000000002E-2</c:v>
                </c:pt>
                <c:pt idx="1079">
                  <c:v>4.32033E-2</c:v>
                </c:pt>
                <c:pt idx="1080">
                  <c:v>4.3243299999999998E-2</c:v>
                </c:pt>
                <c:pt idx="1081">
                  <c:v>4.3283299999999997E-2</c:v>
                </c:pt>
                <c:pt idx="1082">
                  <c:v>4.3323300000000002E-2</c:v>
                </c:pt>
                <c:pt idx="1083">
                  <c:v>4.33633E-2</c:v>
                </c:pt>
                <c:pt idx="1084">
                  <c:v>4.3403299999999999E-2</c:v>
                </c:pt>
                <c:pt idx="1085">
                  <c:v>4.3443299999999997E-2</c:v>
                </c:pt>
                <c:pt idx="1086">
                  <c:v>4.3483300000000003E-2</c:v>
                </c:pt>
                <c:pt idx="1087">
                  <c:v>4.3523300000000001E-2</c:v>
                </c:pt>
                <c:pt idx="1088">
                  <c:v>4.3563299999999999E-2</c:v>
                </c:pt>
                <c:pt idx="1089">
                  <c:v>4.3603299999999998E-2</c:v>
                </c:pt>
                <c:pt idx="1090">
                  <c:v>4.3643300000000003E-2</c:v>
                </c:pt>
                <c:pt idx="1091">
                  <c:v>4.3683300000000001E-2</c:v>
                </c:pt>
                <c:pt idx="1092">
                  <c:v>4.37233E-2</c:v>
                </c:pt>
                <c:pt idx="1093">
                  <c:v>4.3763299999999998E-2</c:v>
                </c:pt>
                <c:pt idx="1094">
                  <c:v>4.3803300000000003E-2</c:v>
                </c:pt>
                <c:pt idx="1095">
                  <c:v>4.3843300000000002E-2</c:v>
                </c:pt>
                <c:pt idx="1096">
                  <c:v>4.38833E-2</c:v>
                </c:pt>
                <c:pt idx="1097">
                  <c:v>4.3923299999999998E-2</c:v>
                </c:pt>
                <c:pt idx="1098">
                  <c:v>4.3963299999999997E-2</c:v>
                </c:pt>
                <c:pt idx="1099">
                  <c:v>4.4003300000000002E-2</c:v>
                </c:pt>
                <c:pt idx="1100">
                  <c:v>4.4043300000000001E-2</c:v>
                </c:pt>
                <c:pt idx="1101">
                  <c:v>4.4083299999999999E-2</c:v>
                </c:pt>
                <c:pt idx="1102">
                  <c:v>4.4123299999999997E-2</c:v>
                </c:pt>
                <c:pt idx="1103">
                  <c:v>4.4163300000000003E-2</c:v>
                </c:pt>
                <c:pt idx="1104">
                  <c:v>4.4203300000000001E-2</c:v>
                </c:pt>
                <c:pt idx="1105">
                  <c:v>4.4243299999999999E-2</c:v>
                </c:pt>
                <c:pt idx="1106">
                  <c:v>4.4283299999999998E-2</c:v>
                </c:pt>
                <c:pt idx="1107">
                  <c:v>4.4323300000000003E-2</c:v>
                </c:pt>
                <c:pt idx="1108">
                  <c:v>4.4363300000000001E-2</c:v>
                </c:pt>
                <c:pt idx="1109">
                  <c:v>4.44033E-2</c:v>
                </c:pt>
                <c:pt idx="1110">
                  <c:v>4.4443299999999998E-2</c:v>
                </c:pt>
                <c:pt idx="1111">
                  <c:v>4.4483300000000003E-2</c:v>
                </c:pt>
                <c:pt idx="1112">
                  <c:v>4.4523300000000002E-2</c:v>
                </c:pt>
                <c:pt idx="1113">
                  <c:v>4.45633E-2</c:v>
                </c:pt>
                <c:pt idx="1114">
                  <c:v>4.4603299999999999E-2</c:v>
                </c:pt>
                <c:pt idx="1115">
                  <c:v>4.4643299999999997E-2</c:v>
                </c:pt>
                <c:pt idx="1116">
                  <c:v>4.4683300000000002E-2</c:v>
                </c:pt>
                <c:pt idx="1117">
                  <c:v>4.4723300000000001E-2</c:v>
                </c:pt>
                <c:pt idx="1118">
                  <c:v>4.4763299999999999E-2</c:v>
                </c:pt>
                <c:pt idx="1119">
                  <c:v>4.4803299999999997E-2</c:v>
                </c:pt>
                <c:pt idx="1120">
                  <c:v>4.4843300000000003E-2</c:v>
                </c:pt>
                <c:pt idx="1121">
                  <c:v>4.4883300000000001E-2</c:v>
                </c:pt>
                <c:pt idx="1122">
                  <c:v>4.4923299999999999E-2</c:v>
                </c:pt>
                <c:pt idx="1123">
                  <c:v>4.4963299999999998E-2</c:v>
                </c:pt>
                <c:pt idx="1124">
                  <c:v>4.5003300000000003E-2</c:v>
                </c:pt>
                <c:pt idx="1125">
                  <c:v>4.5043300000000001E-2</c:v>
                </c:pt>
                <c:pt idx="1126">
                  <c:v>4.50833E-2</c:v>
                </c:pt>
                <c:pt idx="1127">
                  <c:v>4.5123299999999998E-2</c:v>
                </c:pt>
                <c:pt idx="1128">
                  <c:v>4.5163300000000003E-2</c:v>
                </c:pt>
                <c:pt idx="1129">
                  <c:v>4.5203300000000002E-2</c:v>
                </c:pt>
                <c:pt idx="1130">
                  <c:v>4.52433E-2</c:v>
                </c:pt>
                <c:pt idx="1131">
                  <c:v>4.5283299999999999E-2</c:v>
                </c:pt>
                <c:pt idx="1132">
                  <c:v>4.5323299999999997E-2</c:v>
                </c:pt>
                <c:pt idx="1133">
                  <c:v>4.5363300000000002E-2</c:v>
                </c:pt>
                <c:pt idx="1134">
                  <c:v>4.5403300000000001E-2</c:v>
                </c:pt>
                <c:pt idx="1135">
                  <c:v>4.5443299999999999E-2</c:v>
                </c:pt>
                <c:pt idx="1136">
                  <c:v>4.5483299999999997E-2</c:v>
                </c:pt>
                <c:pt idx="1137">
                  <c:v>4.5523300000000003E-2</c:v>
                </c:pt>
                <c:pt idx="1138">
                  <c:v>4.5563300000000001E-2</c:v>
                </c:pt>
                <c:pt idx="1139">
                  <c:v>4.5603299999999999E-2</c:v>
                </c:pt>
                <c:pt idx="1140">
                  <c:v>4.5643299999999998E-2</c:v>
                </c:pt>
                <c:pt idx="1141">
                  <c:v>4.5683300000000003E-2</c:v>
                </c:pt>
                <c:pt idx="1142">
                  <c:v>4.5723300000000001E-2</c:v>
                </c:pt>
                <c:pt idx="1143">
                  <c:v>4.57633E-2</c:v>
                </c:pt>
                <c:pt idx="1144">
                  <c:v>4.5803299999999998E-2</c:v>
                </c:pt>
                <c:pt idx="1145">
                  <c:v>4.5843299999999997E-2</c:v>
                </c:pt>
                <c:pt idx="1146">
                  <c:v>4.5883300000000002E-2</c:v>
                </c:pt>
                <c:pt idx="1147">
                  <c:v>4.59233E-2</c:v>
                </c:pt>
                <c:pt idx="1148">
                  <c:v>4.5963299999999999E-2</c:v>
                </c:pt>
                <c:pt idx="1149">
                  <c:v>4.6003299999999997E-2</c:v>
                </c:pt>
                <c:pt idx="1150">
                  <c:v>4.6043300000000002E-2</c:v>
                </c:pt>
                <c:pt idx="1151">
                  <c:v>4.6083300000000001E-2</c:v>
                </c:pt>
                <c:pt idx="1152">
                  <c:v>4.6123299999999999E-2</c:v>
                </c:pt>
                <c:pt idx="1153">
                  <c:v>4.6163299999999997E-2</c:v>
                </c:pt>
                <c:pt idx="1154">
                  <c:v>4.6203300000000003E-2</c:v>
                </c:pt>
                <c:pt idx="1155">
                  <c:v>4.6243300000000001E-2</c:v>
                </c:pt>
                <c:pt idx="1156">
                  <c:v>4.6283299999999999E-2</c:v>
                </c:pt>
                <c:pt idx="1157">
                  <c:v>4.6323299999999998E-2</c:v>
                </c:pt>
                <c:pt idx="1158">
                  <c:v>4.6363300000000003E-2</c:v>
                </c:pt>
                <c:pt idx="1159">
                  <c:v>4.6403300000000001E-2</c:v>
                </c:pt>
                <c:pt idx="1160">
                  <c:v>4.64433E-2</c:v>
                </c:pt>
                <c:pt idx="1161">
                  <c:v>4.6483299999999998E-2</c:v>
                </c:pt>
                <c:pt idx="1162">
                  <c:v>4.6523299999999997E-2</c:v>
                </c:pt>
                <c:pt idx="1163">
                  <c:v>4.6563300000000002E-2</c:v>
                </c:pt>
                <c:pt idx="1164">
                  <c:v>4.66033E-2</c:v>
                </c:pt>
                <c:pt idx="1165">
                  <c:v>4.6643299999999999E-2</c:v>
                </c:pt>
                <c:pt idx="1166">
                  <c:v>4.6683299999999997E-2</c:v>
                </c:pt>
                <c:pt idx="1167">
                  <c:v>4.6723300000000002E-2</c:v>
                </c:pt>
                <c:pt idx="1168">
                  <c:v>4.6763300000000001E-2</c:v>
                </c:pt>
                <c:pt idx="1169">
                  <c:v>4.6803299999999999E-2</c:v>
                </c:pt>
                <c:pt idx="1170">
                  <c:v>4.6843299999999997E-2</c:v>
                </c:pt>
                <c:pt idx="1171">
                  <c:v>4.6883300000000003E-2</c:v>
                </c:pt>
                <c:pt idx="1172">
                  <c:v>4.6923300000000001E-2</c:v>
                </c:pt>
                <c:pt idx="1173">
                  <c:v>4.6963299999999999E-2</c:v>
                </c:pt>
                <c:pt idx="1174">
                  <c:v>4.7003299999999998E-2</c:v>
                </c:pt>
                <c:pt idx="1175">
                  <c:v>4.7043300000000003E-2</c:v>
                </c:pt>
                <c:pt idx="1176">
                  <c:v>4.7083300000000002E-2</c:v>
                </c:pt>
                <c:pt idx="1177">
                  <c:v>4.71233E-2</c:v>
                </c:pt>
                <c:pt idx="1178">
                  <c:v>4.7163299999999998E-2</c:v>
                </c:pt>
                <c:pt idx="1179">
                  <c:v>4.7203299999999997E-2</c:v>
                </c:pt>
                <c:pt idx="1180">
                  <c:v>4.7243300000000002E-2</c:v>
                </c:pt>
                <c:pt idx="1181">
                  <c:v>4.72833E-2</c:v>
                </c:pt>
                <c:pt idx="1182">
                  <c:v>4.7323299999999999E-2</c:v>
                </c:pt>
                <c:pt idx="1183">
                  <c:v>4.7363299999999997E-2</c:v>
                </c:pt>
                <c:pt idx="1184">
                  <c:v>4.7403300000000002E-2</c:v>
                </c:pt>
                <c:pt idx="1185">
                  <c:v>4.7443300000000001E-2</c:v>
                </c:pt>
                <c:pt idx="1186">
                  <c:v>4.7483299999999999E-2</c:v>
                </c:pt>
                <c:pt idx="1187">
                  <c:v>4.7523299999999997E-2</c:v>
                </c:pt>
                <c:pt idx="1188">
                  <c:v>4.7563300000000003E-2</c:v>
                </c:pt>
                <c:pt idx="1189">
                  <c:v>4.7603300000000001E-2</c:v>
                </c:pt>
                <c:pt idx="1190">
                  <c:v>4.76433E-2</c:v>
                </c:pt>
                <c:pt idx="1191">
                  <c:v>4.7683299999999998E-2</c:v>
                </c:pt>
                <c:pt idx="1192">
                  <c:v>4.7723300000000003E-2</c:v>
                </c:pt>
                <c:pt idx="1193">
                  <c:v>4.7763300000000002E-2</c:v>
                </c:pt>
                <c:pt idx="1194">
                  <c:v>4.78033E-2</c:v>
                </c:pt>
                <c:pt idx="1195">
                  <c:v>4.7843299999999998E-2</c:v>
                </c:pt>
                <c:pt idx="1196">
                  <c:v>4.7883299999999997E-2</c:v>
                </c:pt>
                <c:pt idx="1197">
                  <c:v>4.7923300000000002E-2</c:v>
                </c:pt>
                <c:pt idx="1198">
                  <c:v>4.79633E-2</c:v>
                </c:pt>
                <c:pt idx="1199">
                  <c:v>4.8003299999999999E-2</c:v>
                </c:pt>
                <c:pt idx="1200">
                  <c:v>4.8043299999999997E-2</c:v>
                </c:pt>
                <c:pt idx="1201">
                  <c:v>4.8083300000000002E-2</c:v>
                </c:pt>
                <c:pt idx="1202">
                  <c:v>4.8123300000000001E-2</c:v>
                </c:pt>
                <c:pt idx="1203">
                  <c:v>4.8163299999999999E-2</c:v>
                </c:pt>
                <c:pt idx="1204">
                  <c:v>4.8203299999999998E-2</c:v>
                </c:pt>
                <c:pt idx="1205">
                  <c:v>4.8243300000000003E-2</c:v>
                </c:pt>
                <c:pt idx="1206">
                  <c:v>4.8283300000000001E-2</c:v>
                </c:pt>
                <c:pt idx="1207">
                  <c:v>4.83233E-2</c:v>
                </c:pt>
                <c:pt idx="1208">
                  <c:v>4.8363299999999998E-2</c:v>
                </c:pt>
                <c:pt idx="1209">
                  <c:v>4.8403300000000003E-2</c:v>
                </c:pt>
                <c:pt idx="1210">
                  <c:v>4.8443300000000002E-2</c:v>
                </c:pt>
                <c:pt idx="1211">
                  <c:v>4.84833E-2</c:v>
                </c:pt>
                <c:pt idx="1212">
                  <c:v>4.8523299999999998E-2</c:v>
                </c:pt>
                <c:pt idx="1213">
                  <c:v>4.8563299999999997E-2</c:v>
                </c:pt>
                <c:pt idx="1214">
                  <c:v>4.8603300000000002E-2</c:v>
                </c:pt>
                <c:pt idx="1215">
                  <c:v>4.86433E-2</c:v>
                </c:pt>
                <c:pt idx="1216">
                  <c:v>4.8683299999999999E-2</c:v>
                </c:pt>
                <c:pt idx="1217">
                  <c:v>4.8723299999999997E-2</c:v>
                </c:pt>
                <c:pt idx="1218">
                  <c:v>4.8763300000000002E-2</c:v>
                </c:pt>
                <c:pt idx="1219">
                  <c:v>4.8803300000000001E-2</c:v>
                </c:pt>
                <c:pt idx="1220">
                  <c:v>4.8843299999999999E-2</c:v>
                </c:pt>
                <c:pt idx="1221">
                  <c:v>4.8883299999999998E-2</c:v>
                </c:pt>
                <c:pt idx="1222">
                  <c:v>4.8923300000000003E-2</c:v>
                </c:pt>
                <c:pt idx="1223">
                  <c:v>4.8963300000000001E-2</c:v>
                </c:pt>
                <c:pt idx="1224">
                  <c:v>4.90033E-2</c:v>
                </c:pt>
                <c:pt idx="1225">
                  <c:v>4.9043299999999998E-2</c:v>
                </c:pt>
                <c:pt idx="1226">
                  <c:v>4.9083300000000003E-2</c:v>
                </c:pt>
                <c:pt idx="1227">
                  <c:v>4.9123300000000002E-2</c:v>
                </c:pt>
                <c:pt idx="1228">
                  <c:v>4.91633E-2</c:v>
                </c:pt>
                <c:pt idx="1229">
                  <c:v>4.9203299999999998E-2</c:v>
                </c:pt>
                <c:pt idx="1230">
                  <c:v>4.9243299999999997E-2</c:v>
                </c:pt>
                <c:pt idx="1231">
                  <c:v>4.9283300000000002E-2</c:v>
                </c:pt>
                <c:pt idx="1232">
                  <c:v>4.93233E-2</c:v>
                </c:pt>
                <c:pt idx="1233">
                  <c:v>4.9363299999999999E-2</c:v>
                </c:pt>
                <c:pt idx="1234">
                  <c:v>4.9403299999999997E-2</c:v>
                </c:pt>
                <c:pt idx="1235">
                  <c:v>4.9443300000000003E-2</c:v>
                </c:pt>
                <c:pt idx="1236">
                  <c:v>4.9483300000000001E-2</c:v>
                </c:pt>
                <c:pt idx="1237">
                  <c:v>4.9523299999999999E-2</c:v>
                </c:pt>
                <c:pt idx="1238">
                  <c:v>4.9563299999999998E-2</c:v>
                </c:pt>
                <c:pt idx="1239">
                  <c:v>4.9603300000000003E-2</c:v>
                </c:pt>
                <c:pt idx="1240">
                  <c:v>4.9643300000000001E-2</c:v>
                </c:pt>
                <c:pt idx="1241">
                  <c:v>4.96833E-2</c:v>
                </c:pt>
                <c:pt idx="1242">
                  <c:v>4.9723299999999998E-2</c:v>
                </c:pt>
                <c:pt idx="1243">
                  <c:v>4.9763300000000003E-2</c:v>
                </c:pt>
                <c:pt idx="1244">
                  <c:v>4.9803300000000002E-2</c:v>
                </c:pt>
                <c:pt idx="1245">
                  <c:v>4.98433E-2</c:v>
                </c:pt>
                <c:pt idx="1246">
                  <c:v>4.9883299999999998E-2</c:v>
                </c:pt>
                <c:pt idx="1247">
                  <c:v>4.9923299999999997E-2</c:v>
                </c:pt>
                <c:pt idx="1248">
                  <c:v>4.9963300000000002E-2</c:v>
                </c:pt>
                <c:pt idx="1249">
                  <c:v>5.0003300000000001E-2</c:v>
                </c:pt>
                <c:pt idx="1250">
                  <c:v>5.0043299999999999E-2</c:v>
                </c:pt>
                <c:pt idx="1251">
                  <c:v>5.0083299999999997E-2</c:v>
                </c:pt>
                <c:pt idx="1252">
                  <c:v>5.0123300000000003E-2</c:v>
                </c:pt>
                <c:pt idx="1253">
                  <c:v>5.0163300000000001E-2</c:v>
                </c:pt>
                <c:pt idx="1254">
                  <c:v>5.0203299999999999E-2</c:v>
                </c:pt>
                <c:pt idx="1255">
                  <c:v>5.0243299999999998E-2</c:v>
                </c:pt>
                <c:pt idx="1256">
                  <c:v>5.0283300000000003E-2</c:v>
                </c:pt>
                <c:pt idx="1257">
                  <c:v>5.0323300000000001E-2</c:v>
                </c:pt>
                <c:pt idx="1258">
                  <c:v>5.03633E-2</c:v>
                </c:pt>
                <c:pt idx="1259">
                  <c:v>5.0403299999999998E-2</c:v>
                </c:pt>
                <c:pt idx="1260">
                  <c:v>5.0443300000000003E-2</c:v>
                </c:pt>
                <c:pt idx="1261">
                  <c:v>5.0483300000000002E-2</c:v>
                </c:pt>
                <c:pt idx="1262">
                  <c:v>5.05233E-2</c:v>
                </c:pt>
                <c:pt idx="1263">
                  <c:v>5.0563299999999999E-2</c:v>
                </c:pt>
                <c:pt idx="1264">
                  <c:v>5.0603299999999997E-2</c:v>
                </c:pt>
                <c:pt idx="1265">
                  <c:v>5.0643300000000002E-2</c:v>
                </c:pt>
                <c:pt idx="1266">
                  <c:v>5.0683300000000001E-2</c:v>
                </c:pt>
                <c:pt idx="1267">
                  <c:v>5.0723299999999999E-2</c:v>
                </c:pt>
                <c:pt idx="1268">
                  <c:v>5.0763299999999997E-2</c:v>
                </c:pt>
                <c:pt idx="1269">
                  <c:v>5.0803300000000003E-2</c:v>
                </c:pt>
                <c:pt idx="1270">
                  <c:v>5.0843300000000001E-2</c:v>
                </c:pt>
                <c:pt idx="1271">
                  <c:v>5.0883299999999999E-2</c:v>
                </c:pt>
                <c:pt idx="1272">
                  <c:v>5.0923299999999998E-2</c:v>
                </c:pt>
                <c:pt idx="1273">
                  <c:v>5.0963300000000003E-2</c:v>
                </c:pt>
                <c:pt idx="1274">
                  <c:v>5.1003300000000001E-2</c:v>
                </c:pt>
                <c:pt idx="1275">
                  <c:v>5.10433E-2</c:v>
                </c:pt>
                <c:pt idx="1276">
                  <c:v>5.1083299999999998E-2</c:v>
                </c:pt>
                <c:pt idx="1277">
                  <c:v>5.1123300000000003E-2</c:v>
                </c:pt>
                <c:pt idx="1278">
                  <c:v>5.1163300000000002E-2</c:v>
                </c:pt>
                <c:pt idx="1279">
                  <c:v>5.12033E-2</c:v>
                </c:pt>
                <c:pt idx="1280">
                  <c:v>5.1243299999999999E-2</c:v>
                </c:pt>
                <c:pt idx="1281">
                  <c:v>5.1283299999999997E-2</c:v>
                </c:pt>
                <c:pt idx="1282">
                  <c:v>5.1323300000000002E-2</c:v>
                </c:pt>
                <c:pt idx="1283">
                  <c:v>5.1363300000000001E-2</c:v>
                </c:pt>
                <c:pt idx="1284">
                  <c:v>5.1403299999999999E-2</c:v>
                </c:pt>
                <c:pt idx="1285">
                  <c:v>5.1443299999999997E-2</c:v>
                </c:pt>
                <c:pt idx="1286">
                  <c:v>5.1483300000000003E-2</c:v>
                </c:pt>
                <c:pt idx="1287">
                  <c:v>5.1523300000000001E-2</c:v>
                </c:pt>
                <c:pt idx="1288">
                  <c:v>5.1563299999999999E-2</c:v>
                </c:pt>
                <c:pt idx="1289">
                  <c:v>5.1603299999999998E-2</c:v>
                </c:pt>
                <c:pt idx="1290">
                  <c:v>5.1643300000000003E-2</c:v>
                </c:pt>
                <c:pt idx="1291">
                  <c:v>5.1683300000000001E-2</c:v>
                </c:pt>
                <c:pt idx="1292">
                  <c:v>5.17233E-2</c:v>
                </c:pt>
                <c:pt idx="1293">
                  <c:v>5.1763299999999998E-2</c:v>
                </c:pt>
                <c:pt idx="1294">
                  <c:v>5.1803299999999997E-2</c:v>
                </c:pt>
                <c:pt idx="1295">
                  <c:v>5.1843300000000002E-2</c:v>
                </c:pt>
                <c:pt idx="1296">
                  <c:v>5.18833E-2</c:v>
                </c:pt>
                <c:pt idx="1297">
                  <c:v>5.1923299999999999E-2</c:v>
                </c:pt>
                <c:pt idx="1298">
                  <c:v>5.1963299999999997E-2</c:v>
                </c:pt>
                <c:pt idx="1299">
                  <c:v>5.2003300000000002E-2</c:v>
                </c:pt>
                <c:pt idx="1300">
                  <c:v>5.2043300000000001E-2</c:v>
                </c:pt>
                <c:pt idx="1301">
                  <c:v>5.2083299999999999E-2</c:v>
                </c:pt>
                <c:pt idx="1302">
                  <c:v>5.2123299999999997E-2</c:v>
                </c:pt>
                <c:pt idx="1303">
                  <c:v>5.2163300000000003E-2</c:v>
                </c:pt>
                <c:pt idx="1304">
                  <c:v>5.2203300000000001E-2</c:v>
                </c:pt>
                <c:pt idx="1305">
                  <c:v>5.2243299999999999E-2</c:v>
                </c:pt>
                <c:pt idx="1306">
                  <c:v>5.2283299999999998E-2</c:v>
                </c:pt>
                <c:pt idx="1307">
                  <c:v>5.2323300000000003E-2</c:v>
                </c:pt>
                <c:pt idx="1308">
                  <c:v>5.2363300000000002E-2</c:v>
                </c:pt>
                <c:pt idx="1309">
                  <c:v>5.24033E-2</c:v>
                </c:pt>
                <c:pt idx="1310">
                  <c:v>5.2443299999999998E-2</c:v>
                </c:pt>
                <c:pt idx="1311">
                  <c:v>5.2483299999999997E-2</c:v>
                </c:pt>
                <c:pt idx="1312">
                  <c:v>5.2523300000000002E-2</c:v>
                </c:pt>
                <c:pt idx="1313">
                  <c:v>5.25633E-2</c:v>
                </c:pt>
                <c:pt idx="1314">
                  <c:v>5.2603299999999999E-2</c:v>
                </c:pt>
                <c:pt idx="1315">
                  <c:v>5.2643299999999997E-2</c:v>
                </c:pt>
                <c:pt idx="1316">
                  <c:v>5.2683300000000002E-2</c:v>
                </c:pt>
                <c:pt idx="1317">
                  <c:v>5.2723300000000001E-2</c:v>
                </c:pt>
                <c:pt idx="1318">
                  <c:v>5.2763299999999999E-2</c:v>
                </c:pt>
                <c:pt idx="1319">
                  <c:v>5.2803299999999997E-2</c:v>
                </c:pt>
                <c:pt idx="1320">
                  <c:v>5.2843300000000003E-2</c:v>
                </c:pt>
                <c:pt idx="1321">
                  <c:v>5.2883300000000001E-2</c:v>
                </c:pt>
                <c:pt idx="1322">
                  <c:v>5.29233E-2</c:v>
                </c:pt>
                <c:pt idx="1323">
                  <c:v>5.2963299999999998E-2</c:v>
                </c:pt>
                <c:pt idx="1324">
                  <c:v>5.3003300000000003E-2</c:v>
                </c:pt>
                <c:pt idx="1325">
                  <c:v>5.3043300000000002E-2</c:v>
                </c:pt>
                <c:pt idx="1326">
                  <c:v>5.30833E-2</c:v>
                </c:pt>
                <c:pt idx="1327">
                  <c:v>5.3123299999999998E-2</c:v>
                </c:pt>
                <c:pt idx="1328">
                  <c:v>5.3163299999999997E-2</c:v>
                </c:pt>
                <c:pt idx="1329">
                  <c:v>5.3203300000000002E-2</c:v>
                </c:pt>
                <c:pt idx="1330">
                  <c:v>5.32433E-2</c:v>
                </c:pt>
                <c:pt idx="1331">
                  <c:v>5.3283299999999999E-2</c:v>
                </c:pt>
                <c:pt idx="1332">
                  <c:v>5.3323299999999997E-2</c:v>
                </c:pt>
                <c:pt idx="1333">
                  <c:v>5.3363300000000002E-2</c:v>
                </c:pt>
                <c:pt idx="1334">
                  <c:v>5.3403300000000001E-2</c:v>
                </c:pt>
                <c:pt idx="1335">
                  <c:v>5.3443299999999999E-2</c:v>
                </c:pt>
                <c:pt idx="1336">
                  <c:v>5.3483299999999998E-2</c:v>
                </c:pt>
                <c:pt idx="1337">
                  <c:v>5.3523300000000003E-2</c:v>
                </c:pt>
                <c:pt idx="1338">
                  <c:v>5.3563300000000001E-2</c:v>
                </c:pt>
                <c:pt idx="1339">
                  <c:v>5.36033E-2</c:v>
                </c:pt>
                <c:pt idx="1340">
                  <c:v>5.3643299999999998E-2</c:v>
                </c:pt>
                <c:pt idx="1341">
                  <c:v>5.3683300000000003E-2</c:v>
                </c:pt>
                <c:pt idx="1342">
                  <c:v>5.3723300000000002E-2</c:v>
                </c:pt>
                <c:pt idx="1343">
                  <c:v>5.37633E-2</c:v>
                </c:pt>
                <c:pt idx="1344">
                  <c:v>5.3803299999999998E-2</c:v>
                </c:pt>
                <c:pt idx="1345">
                  <c:v>5.3843299999999997E-2</c:v>
                </c:pt>
                <c:pt idx="1346">
                  <c:v>5.3883300000000002E-2</c:v>
                </c:pt>
                <c:pt idx="1347">
                  <c:v>5.39233E-2</c:v>
                </c:pt>
                <c:pt idx="1348">
                  <c:v>5.3963299999999999E-2</c:v>
                </c:pt>
                <c:pt idx="1349">
                  <c:v>5.4003299999999997E-2</c:v>
                </c:pt>
                <c:pt idx="1350">
                  <c:v>5.4043300000000002E-2</c:v>
                </c:pt>
                <c:pt idx="1351">
                  <c:v>5.4083300000000001E-2</c:v>
                </c:pt>
                <c:pt idx="1352">
                  <c:v>5.4123299999999999E-2</c:v>
                </c:pt>
                <c:pt idx="1353">
                  <c:v>5.4163299999999998E-2</c:v>
                </c:pt>
                <c:pt idx="1354">
                  <c:v>5.4203300000000003E-2</c:v>
                </c:pt>
                <c:pt idx="1355">
                  <c:v>5.4243300000000001E-2</c:v>
                </c:pt>
                <c:pt idx="1356">
                  <c:v>5.42833E-2</c:v>
                </c:pt>
                <c:pt idx="1357">
                  <c:v>5.4323299999999998E-2</c:v>
                </c:pt>
                <c:pt idx="1358">
                  <c:v>5.4363300000000003E-2</c:v>
                </c:pt>
                <c:pt idx="1359">
                  <c:v>5.4403300000000002E-2</c:v>
                </c:pt>
                <c:pt idx="1360">
                  <c:v>5.44433E-2</c:v>
                </c:pt>
                <c:pt idx="1361">
                  <c:v>5.4483299999999998E-2</c:v>
                </c:pt>
                <c:pt idx="1362">
                  <c:v>5.4523299999999997E-2</c:v>
                </c:pt>
                <c:pt idx="1363">
                  <c:v>5.4563300000000002E-2</c:v>
                </c:pt>
                <c:pt idx="1364">
                  <c:v>5.46033E-2</c:v>
                </c:pt>
                <c:pt idx="1365">
                  <c:v>5.4643299999999999E-2</c:v>
                </c:pt>
                <c:pt idx="1366">
                  <c:v>5.4683299999999997E-2</c:v>
                </c:pt>
                <c:pt idx="1367">
                  <c:v>5.4723300000000002E-2</c:v>
                </c:pt>
                <c:pt idx="1368">
                  <c:v>5.4763300000000001E-2</c:v>
                </c:pt>
                <c:pt idx="1369">
                  <c:v>5.4803299999999999E-2</c:v>
                </c:pt>
                <c:pt idx="1370">
                  <c:v>5.4843299999999998E-2</c:v>
                </c:pt>
                <c:pt idx="1371">
                  <c:v>5.4883300000000003E-2</c:v>
                </c:pt>
                <c:pt idx="1372">
                  <c:v>5.4923300000000001E-2</c:v>
                </c:pt>
                <c:pt idx="1373">
                  <c:v>5.49633E-2</c:v>
                </c:pt>
                <c:pt idx="1374">
                  <c:v>5.5003299999999998E-2</c:v>
                </c:pt>
                <c:pt idx="1375">
                  <c:v>5.5043300000000003E-2</c:v>
                </c:pt>
                <c:pt idx="1376">
                  <c:v>5.5083300000000002E-2</c:v>
                </c:pt>
                <c:pt idx="1377">
                  <c:v>5.51233E-2</c:v>
                </c:pt>
                <c:pt idx="1378">
                  <c:v>5.5163299999999998E-2</c:v>
                </c:pt>
                <c:pt idx="1379">
                  <c:v>5.5203299999999997E-2</c:v>
                </c:pt>
                <c:pt idx="1380">
                  <c:v>5.5243300000000002E-2</c:v>
                </c:pt>
                <c:pt idx="1381">
                  <c:v>5.52833E-2</c:v>
                </c:pt>
                <c:pt idx="1382">
                  <c:v>5.5323299999999999E-2</c:v>
                </c:pt>
                <c:pt idx="1383">
                  <c:v>5.5363299999999997E-2</c:v>
                </c:pt>
                <c:pt idx="1384">
                  <c:v>5.5403300000000003E-2</c:v>
                </c:pt>
                <c:pt idx="1385">
                  <c:v>5.5443300000000001E-2</c:v>
                </c:pt>
                <c:pt idx="1386">
                  <c:v>5.5483299999999999E-2</c:v>
                </c:pt>
                <c:pt idx="1387">
                  <c:v>5.5523299999999998E-2</c:v>
                </c:pt>
                <c:pt idx="1388">
                  <c:v>5.5563300000000003E-2</c:v>
                </c:pt>
                <c:pt idx="1389">
                  <c:v>5.5603300000000001E-2</c:v>
                </c:pt>
                <c:pt idx="1390">
                  <c:v>5.56433E-2</c:v>
                </c:pt>
                <c:pt idx="1391">
                  <c:v>5.5683299999999998E-2</c:v>
                </c:pt>
                <c:pt idx="1392">
                  <c:v>5.5723300000000003E-2</c:v>
                </c:pt>
                <c:pt idx="1393">
                  <c:v>5.5763300000000002E-2</c:v>
                </c:pt>
                <c:pt idx="1394">
                  <c:v>5.58033E-2</c:v>
                </c:pt>
                <c:pt idx="1395">
                  <c:v>5.5843299999999998E-2</c:v>
                </c:pt>
                <c:pt idx="1396">
                  <c:v>5.5883299999999997E-2</c:v>
                </c:pt>
                <c:pt idx="1397">
                  <c:v>5.5923300000000002E-2</c:v>
                </c:pt>
                <c:pt idx="1398">
                  <c:v>5.5963300000000001E-2</c:v>
                </c:pt>
                <c:pt idx="1399">
                  <c:v>5.6003299999999999E-2</c:v>
                </c:pt>
                <c:pt idx="1400">
                  <c:v>5.6043299999999997E-2</c:v>
                </c:pt>
                <c:pt idx="1401">
                  <c:v>5.6083300000000003E-2</c:v>
                </c:pt>
                <c:pt idx="1402">
                  <c:v>5.6123300000000001E-2</c:v>
                </c:pt>
                <c:pt idx="1403">
                  <c:v>5.6163299999999999E-2</c:v>
                </c:pt>
                <c:pt idx="1404">
                  <c:v>5.6203299999999998E-2</c:v>
                </c:pt>
                <c:pt idx="1405">
                  <c:v>5.6243300000000003E-2</c:v>
                </c:pt>
                <c:pt idx="1406">
                  <c:v>5.6283300000000001E-2</c:v>
                </c:pt>
                <c:pt idx="1407">
                  <c:v>5.63233E-2</c:v>
                </c:pt>
                <c:pt idx="1408">
                  <c:v>5.6363299999999998E-2</c:v>
                </c:pt>
                <c:pt idx="1409">
                  <c:v>5.6403300000000003E-2</c:v>
                </c:pt>
                <c:pt idx="1410">
                  <c:v>5.6443300000000002E-2</c:v>
                </c:pt>
                <c:pt idx="1411">
                  <c:v>5.64833E-2</c:v>
                </c:pt>
                <c:pt idx="1412">
                  <c:v>5.6523299999999999E-2</c:v>
                </c:pt>
                <c:pt idx="1413">
                  <c:v>5.6563299999999997E-2</c:v>
                </c:pt>
                <c:pt idx="1414">
                  <c:v>5.6603300000000002E-2</c:v>
                </c:pt>
                <c:pt idx="1415">
                  <c:v>5.6643300000000001E-2</c:v>
                </c:pt>
                <c:pt idx="1416">
                  <c:v>5.6683299999999999E-2</c:v>
                </c:pt>
                <c:pt idx="1417">
                  <c:v>5.6723299999999997E-2</c:v>
                </c:pt>
                <c:pt idx="1418">
                  <c:v>5.6763300000000003E-2</c:v>
                </c:pt>
                <c:pt idx="1419">
                  <c:v>5.6803300000000001E-2</c:v>
                </c:pt>
                <c:pt idx="1420">
                  <c:v>5.6843299999999999E-2</c:v>
                </c:pt>
                <c:pt idx="1421">
                  <c:v>5.6883299999999998E-2</c:v>
                </c:pt>
                <c:pt idx="1422">
                  <c:v>5.6923300000000003E-2</c:v>
                </c:pt>
                <c:pt idx="1423">
                  <c:v>5.6963300000000001E-2</c:v>
                </c:pt>
                <c:pt idx="1424">
                  <c:v>5.70033E-2</c:v>
                </c:pt>
                <c:pt idx="1425">
                  <c:v>5.7043299999999998E-2</c:v>
                </c:pt>
                <c:pt idx="1426">
                  <c:v>5.7083299999999997E-2</c:v>
                </c:pt>
                <c:pt idx="1427">
                  <c:v>5.7123300000000002E-2</c:v>
                </c:pt>
                <c:pt idx="1428">
                  <c:v>5.71633E-2</c:v>
                </c:pt>
                <c:pt idx="1429">
                  <c:v>5.7203299999999999E-2</c:v>
                </c:pt>
                <c:pt idx="1430">
                  <c:v>5.7243299999999997E-2</c:v>
                </c:pt>
                <c:pt idx="1431">
                  <c:v>5.7283300000000002E-2</c:v>
                </c:pt>
                <c:pt idx="1432">
                  <c:v>5.7323300000000001E-2</c:v>
                </c:pt>
                <c:pt idx="1433">
                  <c:v>5.7363299999999999E-2</c:v>
                </c:pt>
                <c:pt idx="1434">
                  <c:v>5.7403299999999997E-2</c:v>
                </c:pt>
                <c:pt idx="1435">
                  <c:v>5.7443300000000003E-2</c:v>
                </c:pt>
                <c:pt idx="1436">
                  <c:v>5.7483300000000001E-2</c:v>
                </c:pt>
                <c:pt idx="1437">
                  <c:v>5.7523299999999999E-2</c:v>
                </c:pt>
                <c:pt idx="1438">
                  <c:v>5.7563299999999998E-2</c:v>
                </c:pt>
                <c:pt idx="1439">
                  <c:v>5.7603300000000003E-2</c:v>
                </c:pt>
                <c:pt idx="1440">
                  <c:v>5.7643300000000001E-2</c:v>
                </c:pt>
                <c:pt idx="1441">
                  <c:v>5.76833E-2</c:v>
                </c:pt>
                <c:pt idx="1442">
                  <c:v>5.7723299999999998E-2</c:v>
                </c:pt>
                <c:pt idx="1443">
                  <c:v>5.7763299999999997E-2</c:v>
                </c:pt>
                <c:pt idx="1444">
                  <c:v>5.7803300000000002E-2</c:v>
                </c:pt>
                <c:pt idx="1445">
                  <c:v>5.78433E-2</c:v>
                </c:pt>
                <c:pt idx="1446">
                  <c:v>5.7883299999999999E-2</c:v>
                </c:pt>
                <c:pt idx="1447">
                  <c:v>5.7923299999999997E-2</c:v>
                </c:pt>
                <c:pt idx="1448">
                  <c:v>5.7963300000000002E-2</c:v>
                </c:pt>
                <c:pt idx="1449">
                  <c:v>5.8003300000000001E-2</c:v>
                </c:pt>
                <c:pt idx="1450">
                  <c:v>5.8043299999999999E-2</c:v>
                </c:pt>
                <c:pt idx="1451">
                  <c:v>5.8083299999999997E-2</c:v>
                </c:pt>
                <c:pt idx="1452">
                  <c:v>5.8123300000000003E-2</c:v>
                </c:pt>
                <c:pt idx="1453">
                  <c:v>5.8163300000000001E-2</c:v>
                </c:pt>
                <c:pt idx="1454">
                  <c:v>5.8203299999999999E-2</c:v>
                </c:pt>
                <c:pt idx="1455">
                  <c:v>5.8243299999999998E-2</c:v>
                </c:pt>
                <c:pt idx="1456">
                  <c:v>5.8283300000000003E-2</c:v>
                </c:pt>
                <c:pt idx="1457">
                  <c:v>5.8323300000000002E-2</c:v>
                </c:pt>
                <c:pt idx="1458">
                  <c:v>5.83633E-2</c:v>
                </c:pt>
                <c:pt idx="1459">
                  <c:v>5.8403299999999998E-2</c:v>
                </c:pt>
                <c:pt idx="1460">
                  <c:v>5.8443299999999997E-2</c:v>
                </c:pt>
                <c:pt idx="1461">
                  <c:v>5.8483300000000002E-2</c:v>
                </c:pt>
                <c:pt idx="1462">
                  <c:v>5.85233E-2</c:v>
                </c:pt>
                <c:pt idx="1463">
                  <c:v>5.8563299999999999E-2</c:v>
                </c:pt>
                <c:pt idx="1464">
                  <c:v>5.8603299999999997E-2</c:v>
                </c:pt>
                <c:pt idx="1465">
                  <c:v>5.8643300000000002E-2</c:v>
                </c:pt>
                <c:pt idx="1466">
                  <c:v>5.8683300000000001E-2</c:v>
                </c:pt>
                <c:pt idx="1467">
                  <c:v>5.8723299999999999E-2</c:v>
                </c:pt>
                <c:pt idx="1468">
                  <c:v>5.8763299999999997E-2</c:v>
                </c:pt>
                <c:pt idx="1469">
                  <c:v>5.8803300000000003E-2</c:v>
                </c:pt>
                <c:pt idx="1470">
                  <c:v>5.8843300000000001E-2</c:v>
                </c:pt>
                <c:pt idx="1471">
                  <c:v>5.88833E-2</c:v>
                </c:pt>
                <c:pt idx="1472">
                  <c:v>5.8923299999999998E-2</c:v>
                </c:pt>
                <c:pt idx="1473">
                  <c:v>5.8963300000000003E-2</c:v>
                </c:pt>
                <c:pt idx="1474">
                  <c:v>5.9003300000000002E-2</c:v>
                </c:pt>
                <c:pt idx="1475">
                  <c:v>5.90433E-2</c:v>
                </c:pt>
                <c:pt idx="1476">
                  <c:v>5.9083299999999998E-2</c:v>
                </c:pt>
                <c:pt idx="1477">
                  <c:v>5.9123299999999997E-2</c:v>
                </c:pt>
                <c:pt idx="1478">
                  <c:v>5.9163300000000002E-2</c:v>
                </c:pt>
                <c:pt idx="1479">
                  <c:v>5.92033E-2</c:v>
                </c:pt>
                <c:pt idx="1480">
                  <c:v>5.9243299999999999E-2</c:v>
                </c:pt>
                <c:pt idx="1481">
                  <c:v>5.9283299999999997E-2</c:v>
                </c:pt>
                <c:pt idx="1482">
                  <c:v>5.9323300000000002E-2</c:v>
                </c:pt>
                <c:pt idx="1483">
                  <c:v>5.9363300000000001E-2</c:v>
                </c:pt>
                <c:pt idx="1484">
                  <c:v>5.9403299999999999E-2</c:v>
                </c:pt>
                <c:pt idx="1485">
                  <c:v>5.9443299999999998E-2</c:v>
                </c:pt>
                <c:pt idx="1486">
                  <c:v>5.9483300000000003E-2</c:v>
                </c:pt>
                <c:pt idx="1487">
                  <c:v>5.9523300000000001E-2</c:v>
                </c:pt>
                <c:pt idx="1488">
                  <c:v>5.95633E-2</c:v>
                </c:pt>
                <c:pt idx="1489">
                  <c:v>5.9603299999999998E-2</c:v>
                </c:pt>
                <c:pt idx="1490">
                  <c:v>5.9643300000000003E-2</c:v>
                </c:pt>
                <c:pt idx="1491">
                  <c:v>5.9683300000000002E-2</c:v>
                </c:pt>
                <c:pt idx="1492">
                  <c:v>5.97233E-2</c:v>
                </c:pt>
                <c:pt idx="1493">
                  <c:v>5.9763299999999998E-2</c:v>
                </c:pt>
                <c:pt idx="1494">
                  <c:v>5.9803299999999997E-2</c:v>
                </c:pt>
                <c:pt idx="1495">
                  <c:v>5.9843300000000002E-2</c:v>
                </c:pt>
                <c:pt idx="1496">
                  <c:v>5.98833E-2</c:v>
                </c:pt>
                <c:pt idx="1497">
                  <c:v>5.9923299999999999E-2</c:v>
                </c:pt>
                <c:pt idx="1498">
                  <c:v>5.9963299999999997E-2</c:v>
                </c:pt>
                <c:pt idx="1499">
                  <c:v>6.0003300000000002E-2</c:v>
                </c:pt>
                <c:pt idx="1500">
                  <c:v>6.0043300000000001E-2</c:v>
                </c:pt>
                <c:pt idx="1501">
                  <c:v>6.0083299999999999E-2</c:v>
                </c:pt>
                <c:pt idx="1502">
                  <c:v>6.0123299999999998E-2</c:v>
                </c:pt>
                <c:pt idx="1503">
                  <c:v>6.0163300000000003E-2</c:v>
                </c:pt>
                <c:pt idx="1504">
                  <c:v>6.0203300000000001E-2</c:v>
                </c:pt>
                <c:pt idx="1505">
                  <c:v>6.02433E-2</c:v>
                </c:pt>
                <c:pt idx="1506">
                  <c:v>6.0283299999999998E-2</c:v>
                </c:pt>
                <c:pt idx="1507">
                  <c:v>6.0323300000000003E-2</c:v>
                </c:pt>
                <c:pt idx="1508">
                  <c:v>6.0363300000000002E-2</c:v>
                </c:pt>
                <c:pt idx="1509">
                  <c:v>6.04033E-2</c:v>
                </c:pt>
                <c:pt idx="1510">
                  <c:v>6.0443299999999998E-2</c:v>
                </c:pt>
                <c:pt idx="1511">
                  <c:v>6.0483299999999997E-2</c:v>
                </c:pt>
                <c:pt idx="1512">
                  <c:v>6.0523300000000002E-2</c:v>
                </c:pt>
                <c:pt idx="1513">
                  <c:v>6.05633E-2</c:v>
                </c:pt>
                <c:pt idx="1514">
                  <c:v>6.0603299999999999E-2</c:v>
                </c:pt>
                <c:pt idx="1515">
                  <c:v>6.0643299999999997E-2</c:v>
                </c:pt>
                <c:pt idx="1516">
                  <c:v>6.0683300000000003E-2</c:v>
                </c:pt>
                <c:pt idx="1517">
                  <c:v>6.0723300000000001E-2</c:v>
                </c:pt>
                <c:pt idx="1518">
                  <c:v>6.0763299999999999E-2</c:v>
                </c:pt>
                <c:pt idx="1519">
                  <c:v>6.0803299999999998E-2</c:v>
                </c:pt>
                <c:pt idx="1520">
                  <c:v>6.0843300000000003E-2</c:v>
                </c:pt>
                <c:pt idx="1521">
                  <c:v>6.0883300000000001E-2</c:v>
                </c:pt>
                <c:pt idx="1522">
                  <c:v>6.09233E-2</c:v>
                </c:pt>
                <c:pt idx="1523">
                  <c:v>6.0963299999999998E-2</c:v>
                </c:pt>
                <c:pt idx="1524">
                  <c:v>6.1003300000000003E-2</c:v>
                </c:pt>
                <c:pt idx="1525">
                  <c:v>6.1043300000000002E-2</c:v>
                </c:pt>
                <c:pt idx="1526">
                  <c:v>6.10833E-2</c:v>
                </c:pt>
                <c:pt idx="1527">
                  <c:v>6.1123299999999998E-2</c:v>
                </c:pt>
                <c:pt idx="1528">
                  <c:v>6.1163299999999997E-2</c:v>
                </c:pt>
                <c:pt idx="1529">
                  <c:v>6.1203300000000002E-2</c:v>
                </c:pt>
                <c:pt idx="1530">
                  <c:v>6.1243300000000001E-2</c:v>
                </c:pt>
                <c:pt idx="1531">
                  <c:v>6.1283299999999999E-2</c:v>
                </c:pt>
                <c:pt idx="1532">
                  <c:v>6.1323299999999997E-2</c:v>
                </c:pt>
                <c:pt idx="1533">
                  <c:v>6.1363300000000003E-2</c:v>
                </c:pt>
                <c:pt idx="1534">
                  <c:v>6.1403300000000001E-2</c:v>
                </c:pt>
                <c:pt idx="1535">
                  <c:v>6.1443299999999999E-2</c:v>
                </c:pt>
                <c:pt idx="1536">
                  <c:v>6.1483299999999998E-2</c:v>
                </c:pt>
                <c:pt idx="1537">
                  <c:v>6.1523300000000003E-2</c:v>
                </c:pt>
                <c:pt idx="1538">
                  <c:v>6.1563300000000001E-2</c:v>
                </c:pt>
                <c:pt idx="1539">
                  <c:v>6.16033E-2</c:v>
                </c:pt>
                <c:pt idx="1540">
                  <c:v>6.1643299999999998E-2</c:v>
                </c:pt>
                <c:pt idx="1541">
                  <c:v>6.1683300000000003E-2</c:v>
                </c:pt>
                <c:pt idx="1542">
                  <c:v>6.1723300000000002E-2</c:v>
                </c:pt>
                <c:pt idx="1543">
                  <c:v>6.17633E-2</c:v>
                </c:pt>
                <c:pt idx="1544">
                  <c:v>6.1803299999999999E-2</c:v>
                </c:pt>
                <c:pt idx="1545">
                  <c:v>6.1843299999999997E-2</c:v>
                </c:pt>
                <c:pt idx="1546">
                  <c:v>6.1883300000000002E-2</c:v>
                </c:pt>
                <c:pt idx="1547">
                  <c:v>6.1923300000000001E-2</c:v>
                </c:pt>
                <c:pt idx="1548">
                  <c:v>6.1963299999999999E-2</c:v>
                </c:pt>
                <c:pt idx="1549">
                  <c:v>6.2003299999999997E-2</c:v>
                </c:pt>
                <c:pt idx="1550">
                  <c:v>6.2043300000000003E-2</c:v>
                </c:pt>
                <c:pt idx="1551">
                  <c:v>6.2083300000000001E-2</c:v>
                </c:pt>
                <c:pt idx="1552">
                  <c:v>6.2123299999999999E-2</c:v>
                </c:pt>
                <c:pt idx="1553">
                  <c:v>6.2163299999999998E-2</c:v>
                </c:pt>
                <c:pt idx="1554">
                  <c:v>6.2203300000000003E-2</c:v>
                </c:pt>
                <c:pt idx="1555">
                  <c:v>6.2243300000000001E-2</c:v>
                </c:pt>
                <c:pt idx="1556">
                  <c:v>6.22833E-2</c:v>
                </c:pt>
                <c:pt idx="1557">
                  <c:v>6.2323299999999998E-2</c:v>
                </c:pt>
                <c:pt idx="1558">
                  <c:v>6.2363300000000003E-2</c:v>
                </c:pt>
                <c:pt idx="1559">
                  <c:v>6.2403300000000002E-2</c:v>
                </c:pt>
                <c:pt idx="1560">
                  <c:v>6.24433E-2</c:v>
                </c:pt>
                <c:pt idx="1561">
                  <c:v>6.2483299999999999E-2</c:v>
                </c:pt>
                <c:pt idx="1562">
                  <c:v>6.2523300000000004E-2</c:v>
                </c:pt>
                <c:pt idx="1563">
                  <c:v>6.2563300000000002E-2</c:v>
                </c:pt>
                <c:pt idx="1564">
                  <c:v>6.2603300000000001E-2</c:v>
                </c:pt>
                <c:pt idx="1565">
                  <c:v>6.2643299999999999E-2</c:v>
                </c:pt>
                <c:pt idx="1566">
                  <c:v>6.2683299999999997E-2</c:v>
                </c:pt>
                <c:pt idx="1567">
                  <c:v>6.2723299999999996E-2</c:v>
                </c:pt>
                <c:pt idx="1568">
                  <c:v>6.2763299999999994E-2</c:v>
                </c:pt>
                <c:pt idx="1569">
                  <c:v>6.2803300000000006E-2</c:v>
                </c:pt>
                <c:pt idx="1570">
                  <c:v>6.2843300000000005E-2</c:v>
                </c:pt>
                <c:pt idx="1571">
                  <c:v>6.2883300000000003E-2</c:v>
                </c:pt>
                <c:pt idx="1572">
                  <c:v>6.2923300000000001E-2</c:v>
                </c:pt>
                <c:pt idx="1573">
                  <c:v>6.29633E-2</c:v>
                </c:pt>
                <c:pt idx="1574">
                  <c:v>6.3003299999999998E-2</c:v>
                </c:pt>
                <c:pt idx="1575">
                  <c:v>6.3043299999999997E-2</c:v>
                </c:pt>
                <c:pt idx="1576">
                  <c:v>6.3083299999999995E-2</c:v>
                </c:pt>
                <c:pt idx="1577">
                  <c:v>6.3123299999999993E-2</c:v>
                </c:pt>
                <c:pt idx="1578">
                  <c:v>6.3163300000000006E-2</c:v>
                </c:pt>
                <c:pt idx="1579">
                  <c:v>6.3203300000000004E-2</c:v>
                </c:pt>
                <c:pt idx="1580">
                  <c:v>6.3243300000000002E-2</c:v>
                </c:pt>
                <c:pt idx="1581">
                  <c:v>6.3283300000000001E-2</c:v>
                </c:pt>
                <c:pt idx="1582">
                  <c:v>6.3323299999999999E-2</c:v>
                </c:pt>
                <c:pt idx="1583">
                  <c:v>6.3363299999999997E-2</c:v>
                </c:pt>
                <c:pt idx="1584">
                  <c:v>6.3403299999999996E-2</c:v>
                </c:pt>
                <c:pt idx="1585">
                  <c:v>6.3443299999999994E-2</c:v>
                </c:pt>
                <c:pt idx="1586">
                  <c:v>6.3483300000000006E-2</c:v>
                </c:pt>
                <c:pt idx="1587">
                  <c:v>6.3523300000000005E-2</c:v>
                </c:pt>
                <c:pt idx="1588">
                  <c:v>6.3563300000000003E-2</c:v>
                </c:pt>
                <c:pt idx="1589">
                  <c:v>6.3603300000000002E-2</c:v>
                </c:pt>
                <c:pt idx="1590">
                  <c:v>6.36433E-2</c:v>
                </c:pt>
                <c:pt idx="1591">
                  <c:v>6.3683299999999998E-2</c:v>
                </c:pt>
                <c:pt idx="1592">
                  <c:v>6.3723299999999997E-2</c:v>
                </c:pt>
                <c:pt idx="1593">
                  <c:v>6.3763299999999995E-2</c:v>
                </c:pt>
                <c:pt idx="1594">
                  <c:v>6.3803299999999993E-2</c:v>
                </c:pt>
                <c:pt idx="1595">
                  <c:v>6.3843300000000006E-2</c:v>
                </c:pt>
                <c:pt idx="1596">
                  <c:v>6.3883300000000004E-2</c:v>
                </c:pt>
                <c:pt idx="1597">
                  <c:v>6.3923300000000002E-2</c:v>
                </c:pt>
                <c:pt idx="1598">
                  <c:v>6.3963300000000001E-2</c:v>
                </c:pt>
                <c:pt idx="1599">
                  <c:v>6.4003299999999999E-2</c:v>
                </c:pt>
                <c:pt idx="1600">
                  <c:v>6.4043299999999997E-2</c:v>
                </c:pt>
                <c:pt idx="1601">
                  <c:v>6.4083299999999996E-2</c:v>
                </c:pt>
                <c:pt idx="1602">
                  <c:v>6.4123299999999994E-2</c:v>
                </c:pt>
                <c:pt idx="1603">
                  <c:v>6.4163300000000006E-2</c:v>
                </c:pt>
                <c:pt idx="1604">
                  <c:v>6.4203300000000005E-2</c:v>
                </c:pt>
                <c:pt idx="1605">
                  <c:v>6.4243300000000003E-2</c:v>
                </c:pt>
                <c:pt idx="1606">
                  <c:v>6.4283300000000002E-2</c:v>
                </c:pt>
                <c:pt idx="1607">
                  <c:v>6.43233E-2</c:v>
                </c:pt>
                <c:pt idx="1608">
                  <c:v>6.4363299999999998E-2</c:v>
                </c:pt>
                <c:pt idx="1609">
                  <c:v>6.4403299999999997E-2</c:v>
                </c:pt>
                <c:pt idx="1610">
                  <c:v>6.4443299999999995E-2</c:v>
                </c:pt>
                <c:pt idx="1611">
                  <c:v>6.4483299999999993E-2</c:v>
                </c:pt>
                <c:pt idx="1612">
                  <c:v>6.4523300000000006E-2</c:v>
                </c:pt>
                <c:pt idx="1613">
                  <c:v>6.4563300000000004E-2</c:v>
                </c:pt>
                <c:pt idx="1614">
                  <c:v>6.4603300000000002E-2</c:v>
                </c:pt>
                <c:pt idx="1615">
                  <c:v>6.4643300000000001E-2</c:v>
                </c:pt>
                <c:pt idx="1616">
                  <c:v>6.4683299999999999E-2</c:v>
                </c:pt>
                <c:pt idx="1617">
                  <c:v>6.4723299999999998E-2</c:v>
                </c:pt>
                <c:pt idx="1618">
                  <c:v>6.4763299999999996E-2</c:v>
                </c:pt>
                <c:pt idx="1619">
                  <c:v>6.4803299999999994E-2</c:v>
                </c:pt>
                <c:pt idx="1620">
                  <c:v>6.4843300000000006E-2</c:v>
                </c:pt>
                <c:pt idx="1621">
                  <c:v>6.4883300000000005E-2</c:v>
                </c:pt>
                <c:pt idx="1622">
                  <c:v>6.4923300000000003E-2</c:v>
                </c:pt>
                <c:pt idx="1623">
                  <c:v>6.4963300000000002E-2</c:v>
                </c:pt>
                <c:pt idx="1624">
                  <c:v>6.50033E-2</c:v>
                </c:pt>
                <c:pt idx="1625">
                  <c:v>6.5043299999999998E-2</c:v>
                </c:pt>
                <c:pt idx="1626">
                  <c:v>6.5083299999999997E-2</c:v>
                </c:pt>
                <c:pt idx="1627">
                  <c:v>6.5123299999999995E-2</c:v>
                </c:pt>
                <c:pt idx="1628">
                  <c:v>6.5163299999999993E-2</c:v>
                </c:pt>
                <c:pt idx="1629">
                  <c:v>6.5203300000000006E-2</c:v>
                </c:pt>
                <c:pt idx="1630">
                  <c:v>6.5243300000000004E-2</c:v>
                </c:pt>
                <c:pt idx="1631">
                  <c:v>6.5283300000000002E-2</c:v>
                </c:pt>
                <c:pt idx="1632">
                  <c:v>6.5323300000000001E-2</c:v>
                </c:pt>
                <c:pt idx="1633">
                  <c:v>6.5363299999999999E-2</c:v>
                </c:pt>
                <c:pt idx="1634">
                  <c:v>6.5403299999999998E-2</c:v>
                </c:pt>
                <c:pt idx="1635">
                  <c:v>6.5443299999999996E-2</c:v>
                </c:pt>
                <c:pt idx="1636">
                  <c:v>6.5483299999999994E-2</c:v>
                </c:pt>
                <c:pt idx="1637">
                  <c:v>6.5523300000000007E-2</c:v>
                </c:pt>
                <c:pt idx="1638">
                  <c:v>6.5563300000000005E-2</c:v>
                </c:pt>
                <c:pt idx="1639">
                  <c:v>6.5603300000000003E-2</c:v>
                </c:pt>
                <c:pt idx="1640">
                  <c:v>6.5643300000000002E-2</c:v>
                </c:pt>
                <c:pt idx="1641">
                  <c:v>6.56833E-2</c:v>
                </c:pt>
                <c:pt idx="1642">
                  <c:v>6.5723299999999998E-2</c:v>
                </c:pt>
                <c:pt idx="1643">
                  <c:v>6.5763299999999997E-2</c:v>
                </c:pt>
                <c:pt idx="1644">
                  <c:v>6.5803299999999995E-2</c:v>
                </c:pt>
                <c:pt idx="1645">
                  <c:v>6.5843299999999993E-2</c:v>
                </c:pt>
                <c:pt idx="1646">
                  <c:v>6.5883300000000006E-2</c:v>
                </c:pt>
                <c:pt idx="1647">
                  <c:v>6.5923300000000004E-2</c:v>
                </c:pt>
                <c:pt idx="1648">
                  <c:v>6.5963300000000002E-2</c:v>
                </c:pt>
                <c:pt idx="1649">
                  <c:v>6.6003300000000001E-2</c:v>
                </c:pt>
                <c:pt idx="1650">
                  <c:v>6.6043299999999999E-2</c:v>
                </c:pt>
                <c:pt idx="1651">
                  <c:v>6.6083299999999998E-2</c:v>
                </c:pt>
                <c:pt idx="1652">
                  <c:v>6.6123299999999996E-2</c:v>
                </c:pt>
                <c:pt idx="1653">
                  <c:v>6.6163299999999994E-2</c:v>
                </c:pt>
                <c:pt idx="1654">
                  <c:v>6.6203300000000007E-2</c:v>
                </c:pt>
                <c:pt idx="1655">
                  <c:v>6.6243300000000005E-2</c:v>
                </c:pt>
                <c:pt idx="1656">
                  <c:v>6.6283300000000003E-2</c:v>
                </c:pt>
                <c:pt idx="1657">
                  <c:v>6.6323300000000002E-2</c:v>
                </c:pt>
                <c:pt idx="1658">
                  <c:v>6.63633E-2</c:v>
                </c:pt>
                <c:pt idx="1659">
                  <c:v>6.6403299999999998E-2</c:v>
                </c:pt>
                <c:pt idx="1660">
                  <c:v>6.6443299999999997E-2</c:v>
                </c:pt>
                <c:pt idx="1661">
                  <c:v>6.6483299999999995E-2</c:v>
                </c:pt>
                <c:pt idx="1662">
                  <c:v>6.6523299999999994E-2</c:v>
                </c:pt>
                <c:pt idx="1663">
                  <c:v>6.6563300000000006E-2</c:v>
                </c:pt>
                <c:pt idx="1664">
                  <c:v>6.6603300000000004E-2</c:v>
                </c:pt>
                <c:pt idx="1665">
                  <c:v>6.6643300000000003E-2</c:v>
                </c:pt>
                <c:pt idx="1666">
                  <c:v>6.6683300000000001E-2</c:v>
                </c:pt>
                <c:pt idx="1667">
                  <c:v>6.6723299999999999E-2</c:v>
                </c:pt>
                <c:pt idx="1668">
                  <c:v>6.6763299999999998E-2</c:v>
                </c:pt>
                <c:pt idx="1669">
                  <c:v>6.6803299999999996E-2</c:v>
                </c:pt>
                <c:pt idx="1670">
                  <c:v>6.6843299999999994E-2</c:v>
                </c:pt>
                <c:pt idx="1671">
                  <c:v>6.6883300000000007E-2</c:v>
                </c:pt>
                <c:pt idx="1672">
                  <c:v>6.6923300000000005E-2</c:v>
                </c:pt>
                <c:pt idx="1673">
                  <c:v>6.6963300000000003E-2</c:v>
                </c:pt>
                <c:pt idx="1674">
                  <c:v>6.7003300000000002E-2</c:v>
                </c:pt>
                <c:pt idx="1675">
                  <c:v>6.70433E-2</c:v>
                </c:pt>
                <c:pt idx="1676">
                  <c:v>6.7083299999999998E-2</c:v>
                </c:pt>
                <c:pt idx="1677">
                  <c:v>6.7123299999999997E-2</c:v>
                </c:pt>
                <c:pt idx="1678">
                  <c:v>6.7163299999999995E-2</c:v>
                </c:pt>
                <c:pt idx="1679">
                  <c:v>6.7203299999999994E-2</c:v>
                </c:pt>
                <c:pt idx="1680">
                  <c:v>6.7243300000000006E-2</c:v>
                </c:pt>
                <c:pt idx="1681">
                  <c:v>6.7283300000000004E-2</c:v>
                </c:pt>
                <c:pt idx="1682">
                  <c:v>6.7323300000000003E-2</c:v>
                </c:pt>
                <c:pt idx="1683">
                  <c:v>6.7363300000000001E-2</c:v>
                </c:pt>
                <c:pt idx="1684">
                  <c:v>6.7403299999999999E-2</c:v>
                </c:pt>
                <c:pt idx="1685">
                  <c:v>6.7443299999999998E-2</c:v>
                </c:pt>
                <c:pt idx="1686">
                  <c:v>6.7483299999999996E-2</c:v>
                </c:pt>
                <c:pt idx="1687">
                  <c:v>6.7523299999999994E-2</c:v>
                </c:pt>
                <c:pt idx="1688">
                  <c:v>6.7563300000000007E-2</c:v>
                </c:pt>
                <c:pt idx="1689">
                  <c:v>6.7603300000000005E-2</c:v>
                </c:pt>
                <c:pt idx="1690">
                  <c:v>6.7643300000000003E-2</c:v>
                </c:pt>
                <c:pt idx="1691">
                  <c:v>6.7683300000000002E-2</c:v>
                </c:pt>
                <c:pt idx="1692">
                  <c:v>6.77233E-2</c:v>
                </c:pt>
                <c:pt idx="1693">
                  <c:v>6.7763299999999999E-2</c:v>
                </c:pt>
                <c:pt idx="1694">
                  <c:v>6.7803299999999997E-2</c:v>
                </c:pt>
                <c:pt idx="1695">
                  <c:v>6.7843299999999995E-2</c:v>
                </c:pt>
                <c:pt idx="1696">
                  <c:v>6.7883299999999994E-2</c:v>
                </c:pt>
                <c:pt idx="1697">
                  <c:v>6.7923300000000006E-2</c:v>
                </c:pt>
                <c:pt idx="1698">
                  <c:v>6.7963300000000004E-2</c:v>
                </c:pt>
                <c:pt idx="1699">
                  <c:v>6.8003300000000003E-2</c:v>
                </c:pt>
                <c:pt idx="1700">
                  <c:v>6.8043300000000001E-2</c:v>
                </c:pt>
                <c:pt idx="1701">
                  <c:v>6.8083299999999999E-2</c:v>
                </c:pt>
                <c:pt idx="1702">
                  <c:v>6.8123299999999998E-2</c:v>
                </c:pt>
                <c:pt idx="1703">
                  <c:v>6.8163299999999996E-2</c:v>
                </c:pt>
                <c:pt idx="1704">
                  <c:v>6.8203299999999994E-2</c:v>
                </c:pt>
                <c:pt idx="1705">
                  <c:v>6.8243300000000007E-2</c:v>
                </c:pt>
                <c:pt idx="1706">
                  <c:v>6.8283300000000005E-2</c:v>
                </c:pt>
                <c:pt idx="1707">
                  <c:v>6.8323300000000003E-2</c:v>
                </c:pt>
                <c:pt idx="1708">
                  <c:v>6.8363300000000002E-2</c:v>
                </c:pt>
                <c:pt idx="1709">
                  <c:v>6.84033E-2</c:v>
                </c:pt>
                <c:pt idx="1710">
                  <c:v>6.8443299999999999E-2</c:v>
                </c:pt>
                <c:pt idx="1711">
                  <c:v>6.8483299999999997E-2</c:v>
                </c:pt>
                <c:pt idx="1712">
                  <c:v>6.8523299999999995E-2</c:v>
                </c:pt>
                <c:pt idx="1713">
                  <c:v>6.8563299999999994E-2</c:v>
                </c:pt>
                <c:pt idx="1714">
                  <c:v>6.8603300000000006E-2</c:v>
                </c:pt>
                <c:pt idx="1715">
                  <c:v>6.8643300000000004E-2</c:v>
                </c:pt>
                <c:pt idx="1716">
                  <c:v>6.8683300000000003E-2</c:v>
                </c:pt>
                <c:pt idx="1717">
                  <c:v>6.8723300000000001E-2</c:v>
                </c:pt>
                <c:pt idx="1718">
                  <c:v>6.8763299999999999E-2</c:v>
                </c:pt>
                <c:pt idx="1719">
                  <c:v>6.8803299999999998E-2</c:v>
                </c:pt>
                <c:pt idx="1720">
                  <c:v>6.8843299999999996E-2</c:v>
                </c:pt>
                <c:pt idx="1721">
                  <c:v>6.8883299999999995E-2</c:v>
                </c:pt>
                <c:pt idx="1722">
                  <c:v>6.8923300000000007E-2</c:v>
                </c:pt>
                <c:pt idx="1723">
                  <c:v>6.8963300000000005E-2</c:v>
                </c:pt>
                <c:pt idx="1724">
                  <c:v>6.9003300000000004E-2</c:v>
                </c:pt>
                <c:pt idx="1725">
                  <c:v>6.9043300000000002E-2</c:v>
                </c:pt>
                <c:pt idx="1726">
                  <c:v>6.90833E-2</c:v>
                </c:pt>
                <c:pt idx="1727">
                  <c:v>6.9123299999999999E-2</c:v>
                </c:pt>
                <c:pt idx="1728">
                  <c:v>6.9163299999999997E-2</c:v>
                </c:pt>
                <c:pt idx="1729">
                  <c:v>6.9203299999999995E-2</c:v>
                </c:pt>
                <c:pt idx="1730">
                  <c:v>6.9243299999999994E-2</c:v>
                </c:pt>
                <c:pt idx="1731">
                  <c:v>6.9283300000000006E-2</c:v>
                </c:pt>
                <c:pt idx="1732">
                  <c:v>6.9323300000000004E-2</c:v>
                </c:pt>
                <c:pt idx="1733">
                  <c:v>6.9363300000000003E-2</c:v>
                </c:pt>
                <c:pt idx="1734">
                  <c:v>6.9403300000000001E-2</c:v>
                </c:pt>
                <c:pt idx="1735">
                  <c:v>6.9443299999999999E-2</c:v>
                </c:pt>
                <c:pt idx="1736">
                  <c:v>6.9483299999999998E-2</c:v>
                </c:pt>
                <c:pt idx="1737">
                  <c:v>6.9523299999999996E-2</c:v>
                </c:pt>
                <c:pt idx="1738">
                  <c:v>6.9563299999999995E-2</c:v>
                </c:pt>
                <c:pt idx="1739">
                  <c:v>6.9603300000000007E-2</c:v>
                </c:pt>
                <c:pt idx="1740">
                  <c:v>6.9643300000000005E-2</c:v>
                </c:pt>
                <c:pt idx="1741">
                  <c:v>6.9683300000000004E-2</c:v>
                </c:pt>
                <c:pt idx="1742">
                  <c:v>6.9723300000000002E-2</c:v>
                </c:pt>
                <c:pt idx="1743">
                  <c:v>6.97633E-2</c:v>
                </c:pt>
                <c:pt idx="1744">
                  <c:v>6.9803299999999999E-2</c:v>
                </c:pt>
                <c:pt idx="1745">
                  <c:v>6.9843299999999997E-2</c:v>
                </c:pt>
                <c:pt idx="1746">
                  <c:v>6.9883299999999995E-2</c:v>
                </c:pt>
                <c:pt idx="1747">
                  <c:v>6.9923299999999994E-2</c:v>
                </c:pt>
                <c:pt idx="1748">
                  <c:v>6.9963300000000006E-2</c:v>
                </c:pt>
                <c:pt idx="1749">
                  <c:v>7.0003300000000004E-2</c:v>
                </c:pt>
                <c:pt idx="1750">
                  <c:v>7.0043300000000003E-2</c:v>
                </c:pt>
                <c:pt idx="1751">
                  <c:v>7.0083300000000001E-2</c:v>
                </c:pt>
                <c:pt idx="1752">
                  <c:v>7.01233E-2</c:v>
                </c:pt>
                <c:pt idx="1753">
                  <c:v>7.0163299999999998E-2</c:v>
                </c:pt>
                <c:pt idx="1754">
                  <c:v>7.0203299999999996E-2</c:v>
                </c:pt>
                <c:pt idx="1755">
                  <c:v>7.0243299999999995E-2</c:v>
                </c:pt>
                <c:pt idx="1756">
                  <c:v>7.0283300000000007E-2</c:v>
                </c:pt>
                <c:pt idx="1757">
                  <c:v>7.0323300000000005E-2</c:v>
                </c:pt>
                <c:pt idx="1758">
                  <c:v>7.0363300000000004E-2</c:v>
                </c:pt>
                <c:pt idx="1759">
                  <c:v>7.0403300000000002E-2</c:v>
                </c:pt>
                <c:pt idx="1760">
                  <c:v>7.04433E-2</c:v>
                </c:pt>
                <c:pt idx="1761">
                  <c:v>7.0483299999999999E-2</c:v>
                </c:pt>
                <c:pt idx="1762">
                  <c:v>7.0523299999999997E-2</c:v>
                </c:pt>
                <c:pt idx="1763">
                  <c:v>7.0563299999999995E-2</c:v>
                </c:pt>
                <c:pt idx="1764">
                  <c:v>7.0603299999999994E-2</c:v>
                </c:pt>
                <c:pt idx="1765">
                  <c:v>7.0643300000000006E-2</c:v>
                </c:pt>
                <c:pt idx="1766">
                  <c:v>7.0683300000000004E-2</c:v>
                </c:pt>
                <c:pt idx="1767">
                  <c:v>7.0723300000000003E-2</c:v>
                </c:pt>
                <c:pt idx="1768">
                  <c:v>7.0763300000000001E-2</c:v>
                </c:pt>
                <c:pt idx="1769">
                  <c:v>7.08033E-2</c:v>
                </c:pt>
                <c:pt idx="1770">
                  <c:v>7.0843299999999998E-2</c:v>
                </c:pt>
                <c:pt idx="1771">
                  <c:v>7.0883299999999996E-2</c:v>
                </c:pt>
                <c:pt idx="1772">
                  <c:v>7.0923299999999995E-2</c:v>
                </c:pt>
                <c:pt idx="1773">
                  <c:v>7.0963300000000007E-2</c:v>
                </c:pt>
                <c:pt idx="1774">
                  <c:v>7.1003300000000005E-2</c:v>
                </c:pt>
                <c:pt idx="1775">
                  <c:v>7.1043300000000004E-2</c:v>
                </c:pt>
                <c:pt idx="1776">
                  <c:v>7.1083300000000002E-2</c:v>
                </c:pt>
                <c:pt idx="1777">
                  <c:v>7.11233E-2</c:v>
                </c:pt>
                <c:pt idx="1778">
                  <c:v>7.1163299999999999E-2</c:v>
                </c:pt>
                <c:pt idx="1779">
                  <c:v>7.1203299999999997E-2</c:v>
                </c:pt>
                <c:pt idx="1780">
                  <c:v>7.1243299999999996E-2</c:v>
                </c:pt>
                <c:pt idx="1781">
                  <c:v>7.1283299999999994E-2</c:v>
                </c:pt>
                <c:pt idx="1782">
                  <c:v>7.1323300000000006E-2</c:v>
                </c:pt>
                <c:pt idx="1783">
                  <c:v>7.1363300000000005E-2</c:v>
                </c:pt>
                <c:pt idx="1784">
                  <c:v>7.1403300000000003E-2</c:v>
                </c:pt>
                <c:pt idx="1785">
                  <c:v>7.1443300000000001E-2</c:v>
                </c:pt>
                <c:pt idx="1786">
                  <c:v>7.14833E-2</c:v>
                </c:pt>
                <c:pt idx="1787">
                  <c:v>7.1523299999999998E-2</c:v>
                </c:pt>
                <c:pt idx="1788">
                  <c:v>7.1563299999999996E-2</c:v>
                </c:pt>
                <c:pt idx="1789">
                  <c:v>7.1603299999999995E-2</c:v>
                </c:pt>
                <c:pt idx="1790">
                  <c:v>7.1643299999999993E-2</c:v>
                </c:pt>
                <c:pt idx="1791">
                  <c:v>7.1683300000000005E-2</c:v>
                </c:pt>
                <c:pt idx="1792">
                  <c:v>7.1723300000000004E-2</c:v>
                </c:pt>
                <c:pt idx="1793">
                  <c:v>7.1763300000000002E-2</c:v>
                </c:pt>
                <c:pt idx="1794">
                  <c:v>7.18033E-2</c:v>
                </c:pt>
                <c:pt idx="1795">
                  <c:v>7.1843299999999999E-2</c:v>
                </c:pt>
                <c:pt idx="1796">
                  <c:v>7.1883299999999997E-2</c:v>
                </c:pt>
                <c:pt idx="1797">
                  <c:v>7.1923299999999996E-2</c:v>
                </c:pt>
                <c:pt idx="1798">
                  <c:v>7.1963299999999994E-2</c:v>
                </c:pt>
                <c:pt idx="1799">
                  <c:v>7.2003300000000006E-2</c:v>
                </c:pt>
                <c:pt idx="1800">
                  <c:v>7.2043300000000005E-2</c:v>
                </c:pt>
                <c:pt idx="1801">
                  <c:v>7.2083300000000003E-2</c:v>
                </c:pt>
                <c:pt idx="1802">
                  <c:v>7.2123300000000001E-2</c:v>
                </c:pt>
                <c:pt idx="1803">
                  <c:v>7.21633E-2</c:v>
                </c:pt>
                <c:pt idx="1804">
                  <c:v>7.2203299999999998E-2</c:v>
                </c:pt>
                <c:pt idx="1805">
                  <c:v>7.2243299999999996E-2</c:v>
                </c:pt>
                <c:pt idx="1806">
                  <c:v>7.2283299999999995E-2</c:v>
                </c:pt>
                <c:pt idx="1807">
                  <c:v>7.2323299999999993E-2</c:v>
                </c:pt>
                <c:pt idx="1808">
                  <c:v>7.2363300000000005E-2</c:v>
                </c:pt>
                <c:pt idx="1809">
                  <c:v>7.2403300000000004E-2</c:v>
                </c:pt>
                <c:pt idx="1810">
                  <c:v>7.2443300000000002E-2</c:v>
                </c:pt>
                <c:pt idx="1811">
                  <c:v>7.2483300000000001E-2</c:v>
                </c:pt>
                <c:pt idx="1812">
                  <c:v>7.2523299999999999E-2</c:v>
                </c:pt>
                <c:pt idx="1813">
                  <c:v>7.2563299999999997E-2</c:v>
                </c:pt>
                <c:pt idx="1814">
                  <c:v>7.2603299999999996E-2</c:v>
                </c:pt>
                <c:pt idx="1815">
                  <c:v>7.2643299999999994E-2</c:v>
                </c:pt>
                <c:pt idx="1816">
                  <c:v>7.2683300000000006E-2</c:v>
                </c:pt>
                <c:pt idx="1817">
                  <c:v>7.2723300000000005E-2</c:v>
                </c:pt>
                <c:pt idx="1818">
                  <c:v>7.2763300000000003E-2</c:v>
                </c:pt>
                <c:pt idx="1819">
                  <c:v>7.2803300000000001E-2</c:v>
                </c:pt>
                <c:pt idx="1820">
                  <c:v>7.28433E-2</c:v>
                </c:pt>
                <c:pt idx="1821">
                  <c:v>7.2883299999999998E-2</c:v>
                </c:pt>
                <c:pt idx="1822">
                  <c:v>7.2923299999999996E-2</c:v>
                </c:pt>
                <c:pt idx="1823">
                  <c:v>7.2963299999999995E-2</c:v>
                </c:pt>
                <c:pt idx="1824">
                  <c:v>7.3003299999999993E-2</c:v>
                </c:pt>
                <c:pt idx="1825">
                  <c:v>7.3043300000000005E-2</c:v>
                </c:pt>
                <c:pt idx="1826">
                  <c:v>7.3083300000000004E-2</c:v>
                </c:pt>
                <c:pt idx="1827">
                  <c:v>7.3123300000000002E-2</c:v>
                </c:pt>
                <c:pt idx="1828">
                  <c:v>7.3163300000000001E-2</c:v>
                </c:pt>
                <c:pt idx="1829">
                  <c:v>7.3203299999999999E-2</c:v>
                </c:pt>
                <c:pt idx="1830">
                  <c:v>7.3243299999999997E-2</c:v>
                </c:pt>
                <c:pt idx="1831">
                  <c:v>7.3283299999999996E-2</c:v>
                </c:pt>
                <c:pt idx="1832">
                  <c:v>7.3323299999999994E-2</c:v>
                </c:pt>
                <c:pt idx="1833">
                  <c:v>7.3363300000000006E-2</c:v>
                </c:pt>
                <c:pt idx="1834">
                  <c:v>7.3403300000000005E-2</c:v>
                </c:pt>
                <c:pt idx="1835">
                  <c:v>7.3443300000000003E-2</c:v>
                </c:pt>
                <c:pt idx="1836">
                  <c:v>7.3483300000000001E-2</c:v>
                </c:pt>
                <c:pt idx="1837">
                  <c:v>7.35233E-2</c:v>
                </c:pt>
                <c:pt idx="1838">
                  <c:v>7.3563299999999998E-2</c:v>
                </c:pt>
                <c:pt idx="1839">
                  <c:v>7.3603299999999997E-2</c:v>
                </c:pt>
                <c:pt idx="1840">
                  <c:v>7.3643299999999995E-2</c:v>
                </c:pt>
                <c:pt idx="1841">
                  <c:v>7.3683299999999993E-2</c:v>
                </c:pt>
                <c:pt idx="1842">
                  <c:v>7.3723300000000005E-2</c:v>
                </c:pt>
                <c:pt idx="1843">
                  <c:v>7.3763300000000004E-2</c:v>
                </c:pt>
                <c:pt idx="1844">
                  <c:v>7.3803300000000002E-2</c:v>
                </c:pt>
                <c:pt idx="1845">
                  <c:v>7.3843300000000001E-2</c:v>
                </c:pt>
                <c:pt idx="1846">
                  <c:v>7.3883299999999999E-2</c:v>
                </c:pt>
                <c:pt idx="1847">
                  <c:v>7.3923299999999997E-2</c:v>
                </c:pt>
                <c:pt idx="1848">
                  <c:v>7.3963299999999996E-2</c:v>
                </c:pt>
                <c:pt idx="1849">
                  <c:v>7.4003299999999994E-2</c:v>
                </c:pt>
                <c:pt idx="1850">
                  <c:v>7.4043300000000006E-2</c:v>
                </c:pt>
                <c:pt idx="1851">
                  <c:v>7.4083300000000005E-2</c:v>
                </c:pt>
                <c:pt idx="1852">
                  <c:v>7.4123300000000003E-2</c:v>
                </c:pt>
                <c:pt idx="1853">
                  <c:v>7.4163300000000001E-2</c:v>
                </c:pt>
                <c:pt idx="1854">
                  <c:v>7.42033E-2</c:v>
                </c:pt>
                <c:pt idx="1855">
                  <c:v>7.4243299999999998E-2</c:v>
                </c:pt>
                <c:pt idx="1856">
                  <c:v>7.4283299999999997E-2</c:v>
                </c:pt>
                <c:pt idx="1857">
                  <c:v>7.4323299999999995E-2</c:v>
                </c:pt>
                <c:pt idx="1858">
                  <c:v>7.4363299999999993E-2</c:v>
                </c:pt>
                <c:pt idx="1859">
                  <c:v>7.4403300000000006E-2</c:v>
                </c:pt>
                <c:pt idx="1860">
                  <c:v>7.4443300000000004E-2</c:v>
                </c:pt>
                <c:pt idx="1861">
                  <c:v>7.4483300000000002E-2</c:v>
                </c:pt>
                <c:pt idx="1862">
                  <c:v>7.4523300000000001E-2</c:v>
                </c:pt>
                <c:pt idx="1863">
                  <c:v>7.4563299999999999E-2</c:v>
                </c:pt>
                <c:pt idx="1864">
                  <c:v>7.4603299999999997E-2</c:v>
                </c:pt>
                <c:pt idx="1865">
                  <c:v>7.4643299999999996E-2</c:v>
                </c:pt>
                <c:pt idx="1866">
                  <c:v>7.4683299999999994E-2</c:v>
                </c:pt>
                <c:pt idx="1867">
                  <c:v>7.4723300000000006E-2</c:v>
                </c:pt>
                <c:pt idx="1868">
                  <c:v>7.4763300000000005E-2</c:v>
                </c:pt>
                <c:pt idx="1869">
                  <c:v>7.4803300000000003E-2</c:v>
                </c:pt>
                <c:pt idx="1870">
                  <c:v>7.4843300000000001E-2</c:v>
                </c:pt>
                <c:pt idx="1871">
                  <c:v>7.48833E-2</c:v>
                </c:pt>
                <c:pt idx="1872">
                  <c:v>7.4923299999999998E-2</c:v>
                </c:pt>
                <c:pt idx="1873">
                  <c:v>7.4963299999999997E-2</c:v>
                </c:pt>
                <c:pt idx="1874">
                  <c:v>7.5003299999999995E-2</c:v>
                </c:pt>
                <c:pt idx="1875">
                  <c:v>7.5043299999999993E-2</c:v>
                </c:pt>
                <c:pt idx="1876">
                  <c:v>7.5083300000000006E-2</c:v>
                </c:pt>
                <c:pt idx="1877">
                  <c:v>7.5123300000000004E-2</c:v>
                </c:pt>
                <c:pt idx="1878">
                  <c:v>7.5163300000000002E-2</c:v>
                </c:pt>
                <c:pt idx="1879">
                  <c:v>7.5203300000000001E-2</c:v>
                </c:pt>
                <c:pt idx="1880">
                  <c:v>7.5243299999999999E-2</c:v>
                </c:pt>
                <c:pt idx="1881">
                  <c:v>7.5283299999999997E-2</c:v>
                </c:pt>
                <c:pt idx="1882">
                  <c:v>7.5323299999999996E-2</c:v>
                </c:pt>
                <c:pt idx="1883">
                  <c:v>7.5363299999999994E-2</c:v>
                </c:pt>
                <c:pt idx="1884">
                  <c:v>7.5403300000000006E-2</c:v>
                </c:pt>
                <c:pt idx="1885">
                  <c:v>7.5443300000000005E-2</c:v>
                </c:pt>
                <c:pt idx="1886">
                  <c:v>7.5483300000000003E-2</c:v>
                </c:pt>
                <c:pt idx="1887">
                  <c:v>7.5523300000000002E-2</c:v>
                </c:pt>
                <c:pt idx="1888">
                  <c:v>7.55633E-2</c:v>
                </c:pt>
                <c:pt idx="1889">
                  <c:v>7.5603299999999998E-2</c:v>
                </c:pt>
                <c:pt idx="1890">
                  <c:v>7.5643299999999997E-2</c:v>
                </c:pt>
                <c:pt idx="1891">
                  <c:v>7.5683299999999995E-2</c:v>
                </c:pt>
                <c:pt idx="1892">
                  <c:v>7.5723299999999993E-2</c:v>
                </c:pt>
                <c:pt idx="1893">
                  <c:v>7.5763300000000006E-2</c:v>
                </c:pt>
                <c:pt idx="1894">
                  <c:v>7.5803300000000004E-2</c:v>
                </c:pt>
                <c:pt idx="1895">
                  <c:v>7.5843300000000002E-2</c:v>
                </c:pt>
                <c:pt idx="1896">
                  <c:v>7.5883300000000001E-2</c:v>
                </c:pt>
                <c:pt idx="1897">
                  <c:v>7.5923299999999999E-2</c:v>
                </c:pt>
                <c:pt idx="1898">
                  <c:v>7.5963299999999997E-2</c:v>
                </c:pt>
                <c:pt idx="1899">
                  <c:v>7.6003299999999996E-2</c:v>
                </c:pt>
                <c:pt idx="1900">
                  <c:v>7.6043299999999994E-2</c:v>
                </c:pt>
                <c:pt idx="1901">
                  <c:v>7.6083300000000006E-2</c:v>
                </c:pt>
                <c:pt idx="1902">
                  <c:v>7.6123300000000005E-2</c:v>
                </c:pt>
                <c:pt idx="1903">
                  <c:v>7.6163300000000003E-2</c:v>
                </c:pt>
                <c:pt idx="1904">
                  <c:v>7.6203300000000002E-2</c:v>
                </c:pt>
                <c:pt idx="1905">
                  <c:v>7.62433E-2</c:v>
                </c:pt>
                <c:pt idx="1906">
                  <c:v>7.6283299999999998E-2</c:v>
                </c:pt>
                <c:pt idx="1907">
                  <c:v>7.6323299999999997E-2</c:v>
                </c:pt>
                <c:pt idx="1908">
                  <c:v>7.6363299999999995E-2</c:v>
                </c:pt>
                <c:pt idx="1909">
                  <c:v>7.6403299999999993E-2</c:v>
                </c:pt>
                <c:pt idx="1910">
                  <c:v>7.6443300000000006E-2</c:v>
                </c:pt>
                <c:pt idx="1911">
                  <c:v>7.6483300000000004E-2</c:v>
                </c:pt>
                <c:pt idx="1912">
                  <c:v>7.6523300000000002E-2</c:v>
                </c:pt>
                <c:pt idx="1913">
                  <c:v>7.6563300000000001E-2</c:v>
                </c:pt>
                <c:pt idx="1914">
                  <c:v>7.6603299999999999E-2</c:v>
                </c:pt>
                <c:pt idx="1915">
                  <c:v>7.6643299999999998E-2</c:v>
                </c:pt>
                <c:pt idx="1916">
                  <c:v>7.6683299999999996E-2</c:v>
                </c:pt>
                <c:pt idx="1917">
                  <c:v>7.6723299999999994E-2</c:v>
                </c:pt>
                <c:pt idx="1918">
                  <c:v>7.6763300000000007E-2</c:v>
                </c:pt>
                <c:pt idx="1919">
                  <c:v>7.6803300000000005E-2</c:v>
                </c:pt>
                <c:pt idx="1920">
                  <c:v>7.6843300000000003E-2</c:v>
                </c:pt>
                <c:pt idx="1921">
                  <c:v>7.6883300000000002E-2</c:v>
                </c:pt>
                <c:pt idx="1922">
                  <c:v>7.69233E-2</c:v>
                </c:pt>
                <c:pt idx="1923">
                  <c:v>7.6963299999999998E-2</c:v>
                </c:pt>
                <c:pt idx="1924">
                  <c:v>7.7003299999999997E-2</c:v>
                </c:pt>
                <c:pt idx="1925">
                  <c:v>7.7043299999999995E-2</c:v>
                </c:pt>
                <c:pt idx="1926">
                  <c:v>7.7083299999999993E-2</c:v>
                </c:pt>
                <c:pt idx="1927">
                  <c:v>7.7123300000000006E-2</c:v>
                </c:pt>
                <c:pt idx="1928">
                  <c:v>7.7163300000000004E-2</c:v>
                </c:pt>
                <c:pt idx="1929">
                  <c:v>7.7203300000000002E-2</c:v>
                </c:pt>
                <c:pt idx="1930">
                  <c:v>7.7243300000000001E-2</c:v>
                </c:pt>
                <c:pt idx="1931">
                  <c:v>7.7283299999999999E-2</c:v>
                </c:pt>
                <c:pt idx="1932">
                  <c:v>7.7323299999999998E-2</c:v>
                </c:pt>
                <c:pt idx="1933">
                  <c:v>7.7363299999999996E-2</c:v>
                </c:pt>
                <c:pt idx="1934">
                  <c:v>7.7403299999999994E-2</c:v>
                </c:pt>
                <c:pt idx="1935">
                  <c:v>7.7443300000000007E-2</c:v>
                </c:pt>
                <c:pt idx="1936">
                  <c:v>7.7483300000000005E-2</c:v>
                </c:pt>
                <c:pt idx="1937">
                  <c:v>7.7523300000000003E-2</c:v>
                </c:pt>
                <c:pt idx="1938">
                  <c:v>7.7563300000000002E-2</c:v>
                </c:pt>
                <c:pt idx="1939">
                  <c:v>7.76033E-2</c:v>
                </c:pt>
                <c:pt idx="1940">
                  <c:v>7.7643299999999998E-2</c:v>
                </c:pt>
                <c:pt idx="1941">
                  <c:v>7.7683299999999997E-2</c:v>
                </c:pt>
                <c:pt idx="1942">
                  <c:v>7.7723299999999995E-2</c:v>
                </c:pt>
                <c:pt idx="1943">
                  <c:v>7.7763299999999994E-2</c:v>
                </c:pt>
                <c:pt idx="1944">
                  <c:v>7.7803300000000006E-2</c:v>
                </c:pt>
                <c:pt idx="1945">
                  <c:v>7.7843300000000004E-2</c:v>
                </c:pt>
                <c:pt idx="1946">
                  <c:v>7.7883300000000003E-2</c:v>
                </c:pt>
                <c:pt idx="1947">
                  <c:v>7.7923300000000001E-2</c:v>
                </c:pt>
                <c:pt idx="1948">
                  <c:v>7.7963299999999999E-2</c:v>
                </c:pt>
                <c:pt idx="1949">
                  <c:v>7.8003299999999998E-2</c:v>
                </c:pt>
                <c:pt idx="1950">
                  <c:v>7.8043299999999996E-2</c:v>
                </c:pt>
                <c:pt idx="1951">
                  <c:v>7.8083299999999994E-2</c:v>
                </c:pt>
                <c:pt idx="1952">
                  <c:v>7.8123300000000007E-2</c:v>
                </c:pt>
                <c:pt idx="1953">
                  <c:v>7.8163300000000005E-2</c:v>
                </c:pt>
                <c:pt idx="1954">
                  <c:v>7.8203300000000003E-2</c:v>
                </c:pt>
                <c:pt idx="1955">
                  <c:v>7.8243300000000002E-2</c:v>
                </c:pt>
                <c:pt idx="1956">
                  <c:v>7.82833E-2</c:v>
                </c:pt>
                <c:pt idx="1957">
                  <c:v>7.8323299999999998E-2</c:v>
                </c:pt>
                <c:pt idx="1958">
                  <c:v>7.8363299999999997E-2</c:v>
                </c:pt>
                <c:pt idx="1959">
                  <c:v>7.8403299999999995E-2</c:v>
                </c:pt>
                <c:pt idx="1960">
                  <c:v>7.8443299999999994E-2</c:v>
                </c:pt>
                <c:pt idx="1961">
                  <c:v>7.8483300000000006E-2</c:v>
                </c:pt>
                <c:pt idx="1962">
                  <c:v>7.8523300000000004E-2</c:v>
                </c:pt>
                <c:pt idx="1963">
                  <c:v>7.8563300000000003E-2</c:v>
                </c:pt>
                <c:pt idx="1964">
                  <c:v>7.8603300000000001E-2</c:v>
                </c:pt>
                <c:pt idx="1965">
                  <c:v>7.8643299999999999E-2</c:v>
                </c:pt>
                <c:pt idx="1966">
                  <c:v>7.8683299999999998E-2</c:v>
                </c:pt>
                <c:pt idx="1967">
                  <c:v>7.8723299999999996E-2</c:v>
                </c:pt>
                <c:pt idx="1968">
                  <c:v>7.8763299999999994E-2</c:v>
                </c:pt>
                <c:pt idx="1969">
                  <c:v>7.8803300000000007E-2</c:v>
                </c:pt>
                <c:pt idx="1970">
                  <c:v>7.8843300000000005E-2</c:v>
                </c:pt>
                <c:pt idx="1971">
                  <c:v>7.8883300000000003E-2</c:v>
                </c:pt>
                <c:pt idx="1972">
                  <c:v>7.8923300000000002E-2</c:v>
                </c:pt>
                <c:pt idx="1973">
                  <c:v>7.89633E-2</c:v>
                </c:pt>
                <c:pt idx="1974">
                  <c:v>7.9003299999999999E-2</c:v>
                </c:pt>
                <c:pt idx="1975">
                  <c:v>7.9043299999999997E-2</c:v>
                </c:pt>
                <c:pt idx="1976">
                  <c:v>7.9083299999999995E-2</c:v>
                </c:pt>
                <c:pt idx="1977">
                  <c:v>7.9123299999999994E-2</c:v>
                </c:pt>
                <c:pt idx="1978">
                  <c:v>7.9163300000000006E-2</c:v>
                </c:pt>
                <c:pt idx="1979">
                  <c:v>7.9203300000000004E-2</c:v>
                </c:pt>
                <c:pt idx="1980">
                  <c:v>7.9243300000000003E-2</c:v>
                </c:pt>
                <c:pt idx="1981">
                  <c:v>7.9283300000000001E-2</c:v>
                </c:pt>
                <c:pt idx="1982">
                  <c:v>7.9323299999999999E-2</c:v>
                </c:pt>
                <c:pt idx="1983">
                  <c:v>7.9363299999999998E-2</c:v>
                </c:pt>
                <c:pt idx="1984">
                  <c:v>7.9403299999999996E-2</c:v>
                </c:pt>
                <c:pt idx="1985">
                  <c:v>7.9443299999999994E-2</c:v>
                </c:pt>
                <c:pt idx="1986">
                  <c:v>7.9483300000000007E-2</c:v>
                </c:pt>
                <c:pt idx="1987">
                  <c:v>7.9523300000000005E-2</c:v>
                </c:pt>
                <c:pt idx="1988">
                  <c:v>7.9563300000000003E-2</c:v>
                </c:pt>
                <c:pt idx="1989">
                  <c:v>7.9603300000000002E-2</c:v>
                </c:pt>
                <c:pt idx="1990">
                  <c:v>7.96433E-2</c:v>
                </c:pt>
                <c:pt idx="1991">
                  <c:v>7.9683299999999999E-2</c:v>
                </c:pt>
                <c:pt idx="1992">
                  <c:v>7.9723299999999997E-2</c:v>
                </c:pt>
                <c:pt idx="1993">
                  <c:v>7.9763299999999995E-2</c:v>
                </c:pt>
                <c:pt idx="1994">
                  <c:v>7.9803299999999994E-2</c:v>
                </c:pt>
                <c:pt idx="1995">
                  <c:v>7.9843300000000006E-2</c:v>
                </c:pt>
                <c:pt idx="1996">
                  <c:v>7.9883300000000004E-2</c:v>
                </c:pt>
                <c:pt idx="1997">
                  <c:v>7.9923300000000003E-2</c:v>
                </c:pt>
                <c:pt idx="1998">
                  <c:v>7.9963300000000001E-2</c:v>
                </c:pt>
                <c:pt idx="1999">
                  <c:v>8.0003299999999999E-2</c:v>
                </c:pt>
                <c:pt idx="2000">
                  <c:v>8.0043299999999998E-2</c:v>
                </c:pt>
                <c:pt idx="2001">
                  <c:v>8.0083299999999996E-2</c:v>
                </c:pt>
                <c:pt idx="2002">
                  <c:v>8.0123299999999995E-2</c:v>
                </c:pt>
                <c:pt idx="2003">
                  <c:v>8.0163300000000007E-2</c:v>
                </c:pt>
                <c:pt idx="2004">
                  <c:v>8.0203300000000005E-2</c:v>
                </c:pt>
                <c:pt idx="2005">
                  <c:v>8.0243300000000004E-2</c:v>
                </c:pt>
                <c:pt idx="2006">
                  <c:v>8.0283300000000002E-2</c:v>
                </c:pt>
                <c:pt idx="2007">
                  <c:v>8.03233E-2</c:v>
                </c:pt>
                <c:pt idx="2008">
                  <c:v>8.0363299999999999E-2</c:v>
                </c:pt>
                <c:pt idx="2009">
                  <c:v>8.0403299999999997E-2</c:v>
                </c:pt>
                <c:pt idx="2010">
                  <c:v>8.0443299999999995E-2</c:v>
                </c:pt>
                <c:pt idx="2011">
                  <c:v>8.0483299999999994E-2</c:v>
                </c:pt>
                <c:pt idx="2012">
                  <c:v>8.0523300000000006E-2</c:v>
                </c:pt>
                <c:pt idx="2013">
                  <c:v>8.0563300000000004E-2</c:v>
                </c:pt>
                <c:pt idx="2014">
                  <c:v>8.0603300000000003E-2</c:v>
                </c:pt>
                <c:pt idx="2015">
                  <c:v>8.0643300000000001E-2</c:v>
                </c:pt>
                <c:pt idx="2016">
                  <c:v>8.0683299999999999E-2</c:v>
                </c:pt>
                <c:pt idx="2017">
                  <c:v>8.0723299999999998E-2</c:v>
                </c:pt>
                <c:pt idx="2018">
                  <c:v>8.0763299999999996E-2</c:v>
                </c:pt>
                <c:pt idx="2019">
                  <c:v>8.0803299999999995E-2</c:v>
                </c:pt>
                <c:pt idx="2020">
                  <c:v>8.0843300000000007E-2</c:v>
                </c:pt>
                <c:pt idx="2021">
                  <c:v>8.0883300000000005E-2</c:v>
                </c:pt>
                <c:pt idx="2022">
                  <c:v>8.0923300000000004E-2</c:v>
                </c:pt>
                <c:pt idx="2023">
                  <c:v>8.0963300000000002E-2</c:v>
                </c:pt>
                <c:pt idx="2024">
                  <c:v>8.10033E-2</c:v>
                </c:pt>
                <c:pt idx="2025">
                  <c:v>8.1043299999999999E-2</c:v>
                </c:pt>
                <c:pt idx="2026">
                  <c:v>8.1083299999999997E-2</c:v>
                </c:pt>
                <c:pt idx="2027">
                  <c:v>8.1123299999999995E-2</c:v>
                </c:pt>
                <c:pt idx="2028">
                  <c:v>8.1163299999999994E-2</c:v>
                </c:pt>
                <c:pt idx="2029">
                  <c:v>8.1203300000000006E-2</c:v>
                </c:pt>
                <c:pt idx="2030">
                  <c:v>8.1243300000000004E-2</c:v>
                </c:pt>
                <c:pt idx="2031">
                  <c:v>8.1283300000000003E-2</c:v>
                </c:pt>
                <c:pt idx="2032">
                  <c:v>8.1323300000000001E-2</c:v>
                </c:pt>
                <c:pt idx="2033">
                  <c:v>8.13633E-2</c:v>
                </c:pt>
                <c:pt idx="2034">
                  <c:v>8.1403299999999998E-2</c:v>
                </c:pt>
                <c:pt idx="2035">
                  <c:v>8.1443299999999996E-2</c:v>
                </c:pt>
                <c:pt idx="2036">
                  <c:v>8.1483299999999995E-2</c:v>
                </c:pt>
                <c:pt idx="2037">
                  <c:v>8.1523300000000007E-2</c:v>
                </c:pt>
                <c:pt idx="2038">
                  <c:v>8.1563300000000005E-2</c:v>
                </c:pt>
                <c:pt idx="2039">
                  <c:v>8.1603300000000004E-2</c:v>
                </c:pt>
                <c:pt idx="2040">
                  <c:v>8.1643300000000002E-2</c:v>
                </c:pt>
                <c:pt idx="2041">
                  <c:v>8.16833E-2</c:v>
                </c:pt>
                <c:pt idx="2042">
                  <c:v>8.1723299999999999E-2</c:v>
                </c:pt>
                <c:pt idx="2043">
                  <c:v>8.1763299999999997E-2</c:v>
                </c:pt>
                <c:pt idx="2044">
                  <c:v>8.1803299999999995E-2</c:v>
                </c:pt>
                <c:pt idx="2045">
                  <c:v>8.1843299999999994E-2</c:v>
                </c:pt>
                <c:pt idx="2046">
                  <c:v>8.1883300000000006E-2</c:v>
                </c:pt>
                <c:pt idx="2047">
                  <c:v>8.1923300000000004E-2</c:v>
                </c:pt>
                <c:pt idx="2048">
                  <c:v>8.1963300000000003E-2</c:v>
                </c:pt>
                <c:pt idx="2049">
                  <c:v>8.2003300000000001E-2</c:v>
                </c:pt>
                <c:pt idx="2050">
                  <c:v>8.20433E-2</c:v>
                </c:pt>
                <c:pt idx="2051">
                  <c:v>8.2083299999999998E-2</c:v>
                </c:pt>
                <c:pt idx="2052">
                  <c:v>8.2123299999999996E-2</c:v>
                </c:pt>
                <c:pt idx="2053">
                  <c:v>8.2163299999999995E-2</c:v>
                </c:pt>
                <c:pt idx="2054">
                  <c:v>8.2203300000000007E-2</c:v>
                </c:pt>
                <c:pt idx="2055">
                  <c:v>8.2243300000000005E-2</c:v>
                </c:pt>
                <c:pt idx="2056">
                  <c:v>8.2283300000000004E-2</c:v>
                </c:pt>
                <c:pt idx="2057">
                  <c:v>8.2323300000000002E-2</c:v>
                </c:pt>
                <c:pt idx="2058">
                  <c:v>8.23633E-2</c:v>
                </c:pt>
                <c:pt idx="2059">
                  <c:v>8.2403299999999999E-2</c:v>
                </c:pt>
                <c:pt idx="2060">
                  <c:v>8.2443299999999997E-2</c:v>
                </c:pt>
                <c:pt idx="2061">
                  <c:v>8.2483299999999996E-2</c:v>
                </c:pt>
                <c:pt idx="2062">
                  <c:v>8.2523299999999994E-2</c:v>
                </c:pt>
                <c:pt idx="2063">
                  <c:v>8.2563300000000006E-2</c:v>
                </c:pt>
                <c:pt idx="2064">
                  <c:v>8.2603300000000004E-2</c:v>
                </c:pt>
                <c:pt idx="2065">
                  <c:v>8.2643300000000003E-2</c:v>
                </c:pt>
                <c:pt idx="2066">
                  <c:v>8.2683300000000001E-2</c:v>
                </c:pt>
                <c:pt idx="2067">
                  <c:v>8.27233E-2</c:v>
                </c:pt>
                <c:pt idx="2068">
                  <c:v>8.2763299999999998E-2</c:v>
                </c:pt>
                <c:pt idx="2069">
                  <c:v>8.2803299999999996E-2</c:v>
                </c:pt>
                <c:pt idx="2070">
                  <c:v>8.2843299999999995E-2</c:v>
                </c:pt>
                <c:pt idx="2071">
                  <c:v>8.2883299999999993E-2</c:v>
                </c:pt>
                <c:pt idx="2072">
                  <c:v>8.2923300000000005E-2</c:v>
                </c:pt>
                <c:pt idx="2073">
                  <c:v>8.2963300000000004E-2</c:v>
                </c:pt>
                <c:pt idx="2074">
                  <c:v>8.3003300000000002E-2</c:v>
                </c:pt>
                <c:pt idx="2075">
                  <c:v>8.30433E-2</c:v>
                </c:pt>
                <c:pt idx="2076">
                  <c:v>8.3083299999999999E-2</c:v>
                </c:pt>
                <c:pt idx="2077">
                  <c:v>8.3123299999999997E-2</c:v>
                </c:pt>
                <c:pt idx="2078">
                  <c:v>8.3163299999999996E-2</c:v>
                </c:pt>
                <c:pt idx="2079">
                  <c:v>8.3203299999999994E-2</c:v>
                </c:pt>
                <c:pt idx="2080">
                  <c:v>8.3243300000000006E-2</c:v>
                </c:pt>
                <c:pt idx="2081">
                  <c:v>8.3283300000000005E-2</c:v>
                </c:pt>
                <c:pt idx="2082">
                  <c:v>8.3323300000000003E-2</c:v>
                </c:pt>
                <c:pt idx="2083">
                  <c:v>8.3363300000000001E-2</c:v>
                </c:pt>
                <c:pt idx="2084">
                  <c:v>8.34033E-2</c:v>
                </c:pt>
                <c:pt idx="2085">
                  <c:v>8.3443299999999998E-2</c:v>
                </c:pt>
                <c:pt idx="2086">
                  <c:v>8.3483299999999996E-2</c:v>
                </c:pt>
                <c:pt idx="2087">
                  <c:v>8.3523299999999995E-2</c:v>
                </c:pt>
                <c:pt idx="2088">
                  <c:v>8.3563299999999993E-2</c:v>
                </c:pt>
                <c:pt idx="2089">
                  <c:v>8.3603300000000005E-2</c:v>
                </c:pt>
                <c:pt idx="2090">
                  <c:v>8.3643300000000004E-2</c:v>
                </c:pt>
                <c:pt idx="2091">
                  <c:v>8.3683300000000002E-2</c:v>
                </c:pt>
                <c:pt idx="2092">
                  <c:v>8.37233E-2</c:v>
                </c:pt>
                <c:pt idx="2093">
                  <c:v>8.3763299999999999E-2</c:v>
                </c:pt>
                <c:pt idx="2094">
                  <c:v>8.3803299999999997E-2</c:v>
                </c:pt>
                <c:pt idx="2095">
                  <c:v>8.3843299999999996E-2</c:v>
                </c:pt>
                <c:pt idx="2096">
                  <c:v>8.3883299999999994E-2</c:v>
                </c:pt>
                <c:pt idx="2097">
                  <c:v>8.3923300000000006E-2</c:v>
                </c:pt>
                <c:pt idx="2098">
                  <c:v>8.3963300000000005E-2</c:v>
                </c:pt>
                <c:pt idx="2099">
                  <c:v>8.4003300000000003E-2</c:v>
                </c:pt>
                <c:pt idx="2100">
                  <c:v>8.4043300000000001E-2</c:v>
                </c:pt>
                <c:pt idx="2101">
                  <c:v>8.40833E-2</c:v>
                </c:pt>
                <c:pt idx="2102">
                  <c:v>8.4123299999999998E-2</c:v>
                </c:pt>
                <c:pt idx="2103">
                  <c:v>8.4163299999999996E-2</c:v>
                </c:pt>
                <c:pt idx="2104">
                  <c:v>8.4203299999999995E-2</c:v>
                </c:pt>
                <c:pt idx="2105">
                  <c:v>8.4243299999999993E-2</c:v>
                </c:pt>
                <c:pt idx="2106">
                  <c:v>8.4283300000000005E-2</c:v>
                </c:pt>
                <c:pt idx="2107">
                  <c:v>8.4323300000000004E-2</c:v>
                </c:pt>
                <c:pt idx="2108">
                  <c:v>8.4363300000000002E-2</c:v>
                </c:pt>
                <c:pt idx="2109">
                  <c:v>8.4403300000000001E-2</c:v>
                </c:pt>
                <c:pt idx="2110">
                  <c:v>8.4443299999999999E-2</c:v>
                </c:pt>
                <c:pt idx="2111">
                  <c:v>8.4483299999999997E-2</c:v>
                </c:pt>
                <c:pt idx="2112">
                  <c:v>8.4523299999999996E-2</c:v>
                </c:pt>
                <c:pt idx="2113">
                  <c:v>8.4563299999999994E-2</c:v>
                </c:pt>
                <c:pt idx="2114">
                  <c:v>8.4603300000000006E-2</c:v>
                </c:pt>
                <c:pt idx="2115">
                  <c:v>8.4643300000000005E-2</c:v>
                </c:pt>
                <c:pt idx="2116">
                  <c:v>8.4683300000000003E-2</c:v>
                </c:pt>
                <c:pt idx="2117">
                  <c:v>8.4723300000000001E-2</c:v>
                </c:pt>
                <c:pt idx="2118">
                  <c:v>8.47633E-2</c:v>
                </c:pt>
                <c:pt idx="2119">
                  <c:v>8.4803299999999998E-2</c:v>
                </c:pt>
                <c:pt idx="2120">
                  <c:v>8.4843299999999996E-2</c:v>
                </c:pt>
                <c:pt idx="2121">
                  <c:v>8.4883299999999995E-2</c:v>
                </c:pt>
                <c:pt idx="2122">
                  <c:v>8.4923299999999993E-2</c:v>
                </c:pt>
                <c:pt idx="2123">
                  <c:v>8.4963300000000005E-2</c:v>
                </c:pt>
                <c:pt idx="2124">
                  <c:v>8.5003300000000004E-2</c:v>
                </c:pt>
                <c:pt idx="2125">
                  <c:v>8.5043300000000002E-2</c:v>
                </c:pt>
                <c:pt idx="2126">
                  <c:v>8.5083300000000001E-2</c:v>
                </c:pt>
                <c:pt idx="2127">
                  <c:v>8.5123299999999999E-2</c:v>
                </c:pt>
                <c:pt idx="2128">
                  <c:v>8.5163299999999997E-2</c:v>
                </c:pt>
                <c:pt idx="2129">
                  <c:v>8.5203299999999996E-2</c:v>
                </c:pt>
                <c:pt idx="2130">
                  <c:v>8.5243299999999994E-2</c:v>
                </c:pt>
                <c:pt idx="2131">
                  <c:v>8.5283300000000006E-2</c:v>
                </c:pt>
                <c:pt idx="2132">
                  <c:v>8.5323300000000005E-2</c:v>
                </c:pt>
                <c:pt idx="2133">
                  <c:v>8.5363300000000003E-2</c:v>
                </c:pt>
                <c:pt idx="2134">
                  <c:v>8.5403300000000001E-2</c:v>
                </c:pt>
                <c:pt idx="2135">
                  <c:v>8.54433E-2</c:v>
                </c:pt>
                <c:pt idx="2136">
                  <c:v>8.5483299999999998E-2</c:v>
                </c:pt>
                <c:pt idx="2137">
                  <c:v>8.5523299999999997E-2</c:v>
                </c:pt>
                <c:pt idx="2138">
                  <c:v>8.5563299999999995E-2</c:v>
                </c:pt>
                <c:pt idx="2139">
                  <c:v>8.5603299999999993E-2</c:v>
                </c:pt>
                <c:pt idx="2140">
                  <c:v>8.5643300000000006E-2</c:v>
                </c:pt>
                <c:pt idx="2141">
                  <c:v>8.5683300000000004E-2</c:v>
                </c:pt>
                <c:pt idx="2142">
                  <c:v>8.5723300000000002E-2</c:v>
                </c:pt>
                <c:pt idx="2143">
                  <c:v>8.5763300000000001E-2</c:v>
                </c:pt>
                <c:pt idx="2144">
                  <c:v>8.5803299999999999E-2</c:v>
                </c:pt>
                <c:pt idx="2145">
                  <c:v>8.5843299999999997E-2</c:v>
                </c:pt>
                <c:pt idx="2146">
                  <c:v>8.5883299999999996E-2</c:v>
                </c:pt>
                <c:pt idx="2147">
                  <c:v>8.5923299999999994E-2</c:v>
                </c:pt>
                <c:pt idx="2148">
                  <c:v>8.5963300000000006E-2</c:v>
                </c:pt>
                <c:pt idx="2149">
                  <c:v>8.6003300000000005E-2</c:v>
                </c:pt>
                <c:pt idx="2150">
                  <c:v>8.6043300000000003E-2</c:v>
                </c:pt>
                <c:pt idx="2151">
                  <c:v>8.6083300000000001E-2</c:v>
                </c:pt>
                <c:pt idx="2152">
                  <c:v>8.61233E-2</c:v>
                </c:pt>
                <c:pt idx="2153">
                  <c:v>8.6163299999999998E-2</c:v>
                </c:pt>
                <c:pt idx="2154">
                  <c:v>8.6203299999999997E-2</c:v>
                </c:pt>
                <c:pt idx="2155">
                  <c:v>8.6243299999999995E-2</c:v>
                </c:pt>
                <c:pt idx="2156">
                  <c:v>8.6283299999999993E-2</c:v>
                </c:pt>
                <c:pt idx="2157">
                  <c:v>8.6323300000000006E-2</c:v>
                </c:pt>
                <c:pt idx="2158">
                  <c:v>8.6363300000000004E-2</c:v>
                </c:pt>
                <c:pt idx="2159">
                  <c:v>8.6403300000000002E-2</c:v>
                </c:pt>
                <c:pt idx="2160">
                  <c:v>8.6443300000000001E-2</c:v>
                </c:pt>
                <c:pt idx="2161">
                  <c:v>8.6483299999999999E-2</c:v>
                </c:pt>
                <c:pt idx="2162">
                  <c:v>8.6523299999999997E-2</c:v>
                </c:pt>
                <c:pt idx="2163">
                  <c:v>8.6563299999999996E-2</c:v>
                </c:pt>
                <c:pt idx="2164">
                  <c:v>8.6603299999999994E-2</c:v>
                </c:pt>
                <c:pt idx="2165">
                  <c:v>8.6643300000000006E-2</c:v>
                </c:pt>
                <c:pt idx="2166">
                  <c:v>8.6683300000000005E-2</c:v>
                </c:pt>
                <c:pt idx="2167">
                  <c:v>8.6723300000000003E-2</c:v>
                </c:pt>
                <c:pt idx="2168">
                  <c:v>8.6763300000000002E-2</c:v>
                </c:pt>
                <c:pt idx="2169">
                  <c:v>8.68033E-2</c:v>
                </c:pt>
                <c:pt idx="2170">
                  <c:v>8.6843299999999998E-2</c:v>
                </c:pt>
                <c:pt idx="2171">
                  <c:v>8.6883299999999997E-2</c:v>
                </c:pt>
                <c:pt idx="2172">
                  <c:v>8.6923299999999995E-2</c:v>
                </c:pt>
                <c:pt idx="2173">
                  <c:v>8.6963299999999993E-2</c:v>
                </c:pt>
                <c:pt idx="2174">
                  <c:v>8.7003300000000006E-2</c:v>
                </c:pt>
                <c:pt idx="2175">
                  <c:v>8.7043300000000004E-2</c:v>
                </c:pt>
                <c:pt idx="2176">
                  <c:v>8.7083300000000002E-2</c:v>
                </c:pt>
                <c:pt idx="2177">
                  <c:v>8.7123300000000001E-2</c:v>
                </c:pt>
                <c:pt idx="2178">
                  <c:v>8.7163299999999999E-2</c:v>
                </c:pt>
                <c:pt idx="2179">
                  <c:v>8.7203299999999997E-2</c:v>
                </c:pt>
                <c:pt idx="2180">
                  <c:v>8.7243299999999996E-2</c:v>
                </c:pt>
                <c:pt idx="2181">
                  <c:v>8.7283299999999994E-2</c:v>
                </c:pt>
                <c:pt idx="2182">
                  <c:v>8.7323300000000006E-2</c:v>
                </c:pt>
                <c:pt idx="2183">
                  <c:v>8.7363300000000005E-2</c:v>
                </c:pt>
                <c:pt idx="2184">
                  <c:v>8.7403300000000003E-2</c:v>
                </c:pt>
                <c:pt idx="2185">
                  <c:v>8.7443300000000002E-2</c:v>
                </c:pt>
                <c:pt idx="2186">
                  <c:v>8.74833E-2</c:v>
                </c:pt>
                <c:pt idx="2187">
                  <c:v>8.7523299999999998E-2</c:v>
                </c:pt>
                <c:pt idx="2188">
                  <c:v>8.7563299999999997E-2</c:v>
                </c:pt>
                <c:pt idx="2189">
                  <c:v>8.7603299999999995E-2</c:v>
                </c:pt>
                <c:pt idx="2190">
                  <c:v>8.7643299999999993E-2</c:v>
                </c:pt>
                <c:pt idx="2191">
                  <c:v>8.7683300000000006E-2</c:v>
                </c:pt>
                <c:pt idx="2192">
                  <c:v>8.7723300000000004E-2</c:v>
                </c:pt>
                <c:pt idx="2193">
                  <c:v>8.7763300000000002E-2</c:v>
                </c:pt>
                <c:pt idx="2194">
                  <c:v>8.7803300000000001E-2</c:v>
                </c:pt>
                <c:pt idx="2195">
                  <c:v>8.7843299999999999E-2</c:v>
                </c:pt>
                <c:pt idx="2196">
                  <c:v>8.7883299999999998E-2</c:v>
                </c:pt>
                <c:pt idx="2197">
                  <c:v>8.7923299999999996E-2</c:v>
                </c:pt>
                <c:pt idx="2198">
                  <c:v>8.7963299999999994E-2</c:v>
                </c:pt>
                <c:pt idx="2199">
                  <c:v>8.8003300000000007E-2</c:v>
                </c:pt>
                <c:pt idx="2200">
                  <c:v>8.8043300000000005E-2</c:v>
                </c:pt>
                <c:pt idx="2201">
                  <c:v>8.8083300000000003E-2</c:v>
                </c:pt>
                <c:pt idx="2202">
                  <c:v>8.8123300000000002E-2</c:v>
                </c:pt>
                <c:pt idx="2203">
                  <c:v>8.81633E-2</c:v>
                </c:pt>
                <c:pt idx="2204">
                  <c:v>8.8203299999999998E-2</c:v>
                </c:pt>
                <c:pt idx="2205">
                  <c:v>8.8243299999999997E-2</c:v>
                </c:pt>
                <c:pt idx="2206">
                  <c:v>8.8283299999999995E-2</c:v>
                </c:pt>
                <c:pt idx="2207">
                  <c:v>8.8323299999999993E-2</c:v>
                </c:pt>
                <c:pt idx="2208">
                  <c:v>8.8363300000000006E-2</c:v>
                </c:pt>
                <c:pt idx="2209">
                  <c:v>8.8403300000000004E-2</c:v>
                </c:pt>
                <c:pt idx="2210">
                  <c:v>8.8443300000000002E-2</c:v>
                </c:pt>
                <c:pt idx="2211">
                  <c:v>8.8483300000000001E-2</c:v>
                </c:pt>
                <c:pt idx="2212">
                  <c:v>8.8523299999999999E-2</c:v>
                </c:pt>
                <c:pt idx="2213">
                  <c:v>8.8563299999999998E-2</c:v>
                </c:pt>
                <c:pt idx="2214">
                  <c:v>8.8603299999999996E-2</c:v>
                </c:pt>
                <c:pt idx="2215">
                  <c:v>8.8643299999999994E-2</c:v>
                </c:pt>
                <c:pt idx="2216">
                  <c:v>8.8683300000000007E-2</c:v>
                </c:pt>
                <c:pt idx="2217">
                  <c:v>8.8723300000000005E-2</c:v>
                </c:pt>
                <c:pt idx="2218">
                  <c:v>8.8763300000000003E-2</c:v>
                </c:pt>
                <c:pt idx="2219">
                  <c:v>8.8803300000000002E-2</c:v>
                </c:pt>
                <c:pt idx="2220">
                  <c:v>8.88433E-2</c:v>
                </c:pt>
                <c:pt idx="2221">
                  <c:v>8.8883299999999998E-2</c:v>
                </c:pt>
                <c:pt idx="2222">
                  <c:v>8.8923299999999997E-2</c:v>
                </c:pt>
                <c:pt idx="2223">
                  <c:v>8.8963299999999995E-2</c:v>
                </c:pt>
                <c:pt idx="2224">
                  <c:v>8.9003299999999994E-2</c:v>
                </c:pt>
                <c:pt idx="2225">
                  <c:v>8.9043300000000006E-2</c:v>
                </c:pt>
                <c:pt idx="2226">
                  <c:v>8.9083300000000004E-2</c:v>
                </c:pt>
                <c:pt idx="2227">
                  <c:v>8.9123300000000003E-2</c:v>
                </c:pt>
                <c:pt idx="2228">
                  <c:v>8.9163300000000001E-2</c:v>
                </c:pt>
                <c:pt idx="2229">
                  <c:v>8.9203299999999999E-2</c:v>
                </c:pt>
                <c:pt idx="2230">
                  <c:v>8.9243299999999998E-2</c:v>
                </c:pt>
                <c:pt idx="2231">
                  <c:v>8.9283299999999996E-2</c:v>
                </c:pt>
                <c:pt idx="2232">
                  <c:v>8.9323299999999994E-2</c:v>
                </c:pt>
                <c:pt idx="2233">
                  <c:v>8.9363300000000007E-2</c:v>
                </c:pt>
                <c:pt idx="2234">
                  <c:v>8.9403300000000005E-2</c:v>
                </c:pt>
                <c:pt idx="2235">
                  <c:v>8.9443300000000003E-2</c:v>
                </c:pt>
                <c:pt idx="2236">
                  <c:v>8.9483300000000002E-2</c:v>
                </c:pt>
                <c:pt idx="2237">
                  <c:v>8.95233E-2</c:v>
                </c:pt>
                <c:pt idx="2238">
                  <c:v>8.9563299999999998E-2</c:v>
                </c:pt>
                <c:pt idx="2239">
                  <c:v>8.9603299999999997E-2</c:v>
                </c:pt>
                <c:pt idx="2240">
                  <c:v>8.9643299999999995E-2</c:v>
                </c:pt>
                <c:pt idx="2241">
                  <c:v>8.9683299999999994E-2</c:v>
                </c:pt>
                <c:pt idx="2242">
                  <c:v>8.9723300000000006E-2</c:v>
                </c:pt>
                <c:pt idx="2243">
                  <c:v>8.9763300000000004E-2</c:v>
                </c:pt>
                <c:pt idx="2244">
                  <c:v>8.9803300000000003E-2</c:v>
                </c:pt>
                <c:pt idx="2245">
                  <c:v>8.9843300000000001E-2</c:v>
                </c:pt>
                <c:pt idx="2246">
                  <c:v>8.9883299999999999E-2</c:v>
                </c:pt>
                <c:pt idx="2247">
                  <c:v>8.9923299999999998E-2</c:v>
                </c:pt>
                <c:pt idx="2248">
                  <c:v>8.9963299999999996E-2</c:v>
                </c:pt>
                <c:pt idx="2249">
                  <c:v>9.0003299999999994E-2</c:v>
                </c:pt>
                <c:pt idx="2250">
                  <c:v>9.0043300000000007E-2</c:v>
                </c:pt>
                <c:pt idx="2251">
                  <c:v>9.0083300000000005E-2</c:v>
                </c:pt>
                <c:pt idx="2252">
                  <c:v>9.0123300000000003E-2</c:v>
                </c:pt>
                <c:pt idx="2253">
                  <c:v>9.0163300000000002E-2</c:v>
                </c:pt>
                <c:pt idx="2254">
                  <c:v>9.02033E-2</c:v>
                </c:pt>
                <c:pt idx="2255">
                  <c:v>9.0243299999999999E-2</c:v>
                </c:pt>
                <c:pt idx="2256">
                  <c:v>9.0283299999999997E-2</c:v>
                </c:pt>
                <c:pt idx="2257">
                  <c:v>9.0323299999999995E-2</c:v>
                </c:pt>
                <c:pt idx="2258">
                  <c:v>9.0363299999999994E-2</c:v>
                </c:pt>
                <c:pt idx="2259">
                  <c:v>9.0403300000000006E-2</c:v>
                </c:pt>
                <c:pt idx="2260">
                  <c:v>9.0443300000000004E-2</c:v>
                </c:pt>
                <c:pt idx="2261">
                  <c:v>9.0483300000000003E-2</c:v>
                </c:pt>
                <c:pt idx="2262">
                  <c:v>9.0523300000000001E-2</c:v>
                </c:pt>
                <c:pt idx="2263">
                  <c:v>9.0563299999999999E-2</c:v>
                </c:pt>
                <c:pt idx="2264">
                  <c:v>9.0603299999999998E-2</c:v>
                </c:pt>
                <c:pt idx="2265">
                  <c:v>9.0643299999999996E-2</c:v>
                </c:pt>
                <c:pt idx="2266">
                  <c:v>9.0683299999999994E-2</c:v>
                </c:pt>
                <c:pt idx="2267">
                  <c:v>9.0723300000000007E-2</c:v>
                </c:pt>
                <c:pt idx="2268">
                  <c:v>9.0763300000000005E-2</c:v>
                </c:pt>
                <c:pt idx="2269">
                  <c:v>9.0803300000000003E-2</c:v>
                </c:pt>
                <c:pt idx="2270">
                  <c:v>9.0843300000000002E-2</c:v>
                </c:pt>
                <c:pt idx="2271">
                  <c:v>9.08833E-2</c:v>
                </c:pt>
                <c:pt idx="2272">
                  <c:v>9.0923299999999999E-2</c:v>
                </c:pt>
                <c:pt idx="2273">
                  <c:v>9.0963299999999997E-2</c:v>
                </c:pt>
                <c:pt idx="2274">
                  <c:v>9.1003299999999995E-2</c:v>
                </c:pt>
                <c:pt idx="2275">
                  <c:v>9.1043299999999994E-2</c:v>
                </c:pt>
                <c:pt idx="2276">
                  <c:v>9.1083300000000006E-2</c:v>
                </c:pt>
                <c:pt idx="2277">
                  <c:v>9.1123300000000004E-2</c:v>
                </c:pt>
                <c:pt idx="2278">
                  <c:v>9.1163300000000003E-2</c:v>
                </c:pt>
                <c:pt idx="2279">
                  <c:v>9.1203300000000001E-2</c:v>
                </c:pt>
                <c:pt idx="2280">
                  <c:v>9.1243299999999999E-2</c:v>
                </c:pt>
                <c:pt idx="2281">
                  <c:v>9.1283299999999998E-2</c:v>
                </c:pt>
                <c:pt idx="2282">
                  <c:v>9.1323299999999996E-2</c:v>
                </c:pt>
                <c:pt idx="2283">
                  <c:v>9.1363299999999995E-2</c:v>
                </c:pt>
                <c:pt idx="2284">
                  <c:v>9.1403300000000007E-2</c:v>
                </c:pt>
                <c:pt idx="2285">
                  <c:v>9.1443300000000005E-2</c:v>
                </c:pt>
                <c:pt idx="2286">
                  <c:v>9.1483300000000004E-2</c:v>
                </c:pt>
                <c:pt idx="2287">
                  <c:v>9.1523300000000002E-2</c:v>
                </c:pt>
                <c:pt idx="2288">
                  <c:v>9.15633E-2</c:v>
                </c:pt>
                <c:pt idx="2289">
                  <c:v>9.1603299999999999E-2</c:v>
                </c:pt>
                <c:pt idx="2290">
                  <c:v>9.1643299999999997E-2</c:v>
                </c:pt>
                <c:pt idx="2291">
                  <c:v>9.1683299999999995E-2</c:v>
                </c:pt>
                <c:pt idx="2292">
                  <c:v>9.1723299999999994E-2</c:v>
                </c:pt>
                <c:pt idx="2293">
                  <c:v>9.1763300000000006E-2</c:v>
                </c:pt>
                <c:pt idx="2294">
                  <c:v>9.1803300000000004E-2</c:v>
                </c:pt>
                <c:pt idx="2295">
                  <c:v>9.1843300000000003E-2</c:v>
                </c:pt>
                <c:pt idx="2296">
                  <c:v>9.1883300000000001E-2</c:v>
                </c:pt>
                <c:pt idx="2297">
                  <c:v>9.1923299999999999E-2</c:v>
                </c:pt>
                <c:pt idx="2298">
                  <c:v>9.1963299999999998E-2</c:v>
                </c:pt>
                <c:pt idx="2299">
                  <c:v>9.2003299999999996E-2</c:v>
                </c:pt>
                <c:pt idx="2300">
                  <c:v>9.2043299999999995E-2</c:v>
                </c:pt>
                <c:pt idx="2301">
                  <c:v>9.2083300000000007E-2</c:v>
                </c:pt>
                <c:pt idx="2302">
                  <c:v>9.2123300000000005E-2</c:v>
                </c:pt>
                <c:pt idx="2303">
                  <c:v>9.2163300000000004E-2</c:v>
                </c:pt>
                <c:pt idx="2304">
                  <c:v>9.2203300000000002E-2</c:v>
                </c:pt>
                <c:pt idx="2305">
                  <c:v>9.22433E-2</c:v>
                </c:pt>
                <c:pt idx="2306">
                  <c:v>9.2283299999999999E-2</c:v>
                </c:pt>
                <c:pt idx="2307">
                  <c:v>9.2323299999999997E-2</c:v>
                </c:pt>
                <c:pt idx="2308">
                  <c:v>9.2363299999999995E-2</c:v>
                </c:pt>
                <c:pt idx="2309">
                  <c:v>9.2403299999999994E-2</c:v>
                </c:pt>
                <c:pt idx="2310">
                  <c:v>9.2443300000000006E-2</c:v>
                </c:pt>
                <c:pt idx="2311">
                  <c:v>9.2483300000000004E-2</c:v>
                </c:pt>
                <c:pt idx="2312">
                  <c:v>9.2523300000000003E-2</c:v>
                </c:pt>
                <c:pt idx="2313">
                  <c:v>9.2563300000000001E-2</c:v>
                </c:pt>
                <c:pt idx="2314">
                  <c:v>9.26033E-2</c:v>
                </c:pt>
                <c:pt idx="2315">
                  <c:v>9.2643299999999998E-2</c:v>
                </c:pt>
                <c:pt idx="2316">
                  <c:v>9.2683299999999996E-2</c:v>
                </c:pt>
                <c:pt idx="2317">
                  <c:v>9.2723299999999995E-2</c:v>
                </c:pt>
                <c:pt idx="2318">
                  <c:v>9.2763300000000007E-2</c:v>
                </c:pt>
                <c:pt idx="2319">
                  <c:v>9.2803300000000005E-2</c:v>
                </c:pt>
                <c:pt idx="2320">
                  <c:v>9.2843300000000004E-2</c:v>
                </c:pt>
                <c:pt idx="2321">
                  <c:v>9.2883300000000002E-2</c:v>
                </c:pt>
                <c:pt idx="2322">
                  <c:v>9.29233E-2</c:v>
                </c:pt>
                <c:pt idx="2323">
                  <c:v>9.2963299999999999E-2</c:v>
                </c:pt>
                <c:pt idx="2324">
                  <c:v>9.3003299999999997E-2</c:v>
                </c:pt>
                <c:pt idx="2325">
                  <c:v>9.3043299999999995E-2</c:v>
                </c:pt>
                <c:pt idx="2326">
                  <c:v>9.3083299999999994E-2</c:v>
                </c:pt>
                <c:pt idx="2327">
                  <c:v>9.3123300000000006E-2</c:v>
                </c:pt>
                <c:pt idx="2328">
                  <c:v>9.3163300000000004E-2</c:v>
                </c:pt>
                <c:pt idx="2329">
                  <c:v>9.3203300000000003E-2</c:v>
                </c:pt>
                <c:pt idx="2330">
                  <c:v>9.3243300000000001E-2</c:v>
                </c:pt>
                <c:pt idx="2331">
                  <c:v>9.32833E-2</c:v>
                </c:pt>
                <c:pt idx="2332">
                  <c:v>9.3323299999999998E-2</c:v>
                </c:pt>
                <c:pt idx="2333">
                  <c:v>9.3363299999999996E-2</c:v>
                </c:pt>
                <c:pt idx="2334">
                  <c:v>9.3403299999999995E-2</c:v>
                </c:pt>
                <c:pt idx="2335">
                  <c:v>9.3443300000000007E-2</c:v>
                </c:pt>
                <c:pt idx="2336">
                  <c:v>9.3483300000000005E-2</c:v>
                </c:pt>
                <c:pt idx="2337">
                  <c:v>9.3523300000000004E-2</c:v>
                </c:pt>
                <c:pt idx="2338">
                  <c:v>9.3563300000000002E-2</c:v>
                </c:pt>
                <c:pt idx="2339">
                  <c:v>9.36033E-2</c:v>
                </c:pt>
                <c:pt idx="2340">
                  <c:v>9.3643299999999999E-2</c:v>
                </c:pt>
                <c:pt idx="2341">
                  <c:v>9.3683299999999997E-2</c:v>
                </c:pt>
                <c:pt idx="2342">
                  <c:v>9.3723299999999996E-2</c:v>
                </c:pt>
                <c:pt idx="2343">
                  <c:v>9.3763299999999994E-2</c:v>
                </c:pt>
                <c:pt idx="2344">
                  <c:v>9.3803300000000006E-2</c:v>
                </c:pt>
                <c:pt idx="2345">
                  <c:v>9.3843300000000004E-2</c:v>
                </c:pt>
                <c:pt idx="2346">
                  <c:v>9.3883300000000003E-2</c:v>
                </c:pt>
                <c:pt idx="2347">
                  <c:v>9.3923300000000001E-2</c:v>
                </c:pt>
                <c:pt idx="2348">
                  <c:v>9.39633E-2</c:v>
                </c:pt>
                <c:pt idx="2349">
                  <c:v>9.4003299999999998E-2</c:v>
                </c:pt>
                <c:pt idx="2350">
                  <c:v>9.4043299999999996E-2</c:v>
                </c:pt>
                <c:pt idx="2351">
                  <c:v>9.4083299999999995E-2</c:v>
                </c:pt>
                <c:pt idx="2352">
                  <c:v>9.4123299999999993E-2</c:v>
                </c:pt>
                <c:pt idx="2353">
                  <c:v>9.4163300000000005E-2</c:v>
                </c:pt>
                <c:pt idx="2354">
                  <c:v>9.4203300000000004E-2</c:v>
                </c:pt>
                <c:pt idx="2355">
                  <c:v>9.4243300000000002E-2</c:v>
                </c:pt>
                <c:pt idx="2356">
                  <c:v>9.42833E-2</c:v>
                </c:pt>
                <c:pt idx="2357">
                  <c:v>9.4323299999999999E-2</c:v>
                </c:pt>
                <c:pt idx="2358">
                  <c:v>9.4363299999999997E-2</c:v>
                </c:pt>
                <c:pt idx="2359">
                  <c:v>9.4403299999999996E-2</c:v>
                </c:pt>
                <c:pt idx="2360">
                  <c:v>9.4443299999999994E-2</c:v>
                </c:pt>
                <c:pt idx="2361">
                  <c:v>9.4483300000000006E-2</c:v>
                </c:pt>
                <c:pt idx="2362">
                  <c:v>9.4523300000000005E-2</c:v>
                </c:pt>
                <c:pt idx="2363">
                  <c:v>9.4563300000000003E-2</c:v>
                </c:pt>
                <c:pt idx="2364">
                  <c:v>9.4603300000000001E-2</c:v>
                </c:pt>
                <c:pt idx="2365">
                  <c:v>9.46433E-2</c:v>
                </c:pt>
                <c:pt idx="2366">
                  <c:v>9.4683299999999998E-2</c:v>
                </c:pt>
                <c:pt idx="2367">
                  <c:v>9.4723299999999996E-2</c:v>
                </c:pt>
                <c:pt idx="2368">
                  <c:v>9.4763299999999995E-2</c:v>
                </c:pt>
                <c:pt idx="2369">
                  <c:v>9.4803299999999993E-2</c:v>
                </c:pt>
                <c:pt idx="2370">
                  <c:v>9.4843300000000005E-2</c:v>
                </c:pt>
                <c:pt idx="2371">
                  <c:v>9.4883300000000004E-2</c:v>
                </c:pt>
                <c:pt idx="2372">
                  <c:v>9.4923300000000002E-2</c:v>
                </c:pt>
                <c:pt idx="2373">
                  <c:v>9.49633E-2</c:v>
                </c:pt>
                <c:pt idx="2374">
                  <c:v>9.5003299999999999E-2</c:v>
                </c:pt>
                <c:pt idx="2375">
                  <c:v>9.5043299999999997E-2</c:v>
                </c:pt>
                <c:pt idx="2376">
                  <c:v>9.5083299999999996E-2</c:v>
                </c:pt>
                <c:pt idx="2377">
                  <c:v>9.5123299999999994E-2</c:v>
                </c:pt>
                <c:pt idx="2378">
                  <c:v>9.5163300000000006E-2</c:v>
                </c:pt>
                <c:pt idx="2379">
                  <c:v>9.5203300000000005E-2</c:v>
                </c:pt>
                <c:pt idx="2380">
                  <c:v>9.5243300000000003E-2</c:v>
                </c:pt>
                <c:pt idx="2381">
                  <c:v>9.5283300000000001E-2</c:v>
                </c:pt>
                <c:pt idx="2382">
                  <c:v>9.53233E-2</c:v>
                </c:pt>
                <c:pt idx="2383">
                  <c:v>9.5363299999999998E-2</c:v>
                </c:pt>
                <c:pt idx="2384">
                  <c:v>9.5403299999999996E-2</c:v>
                </c:pt>
                <c:pt idx="2385">
                  <c:v>9.5443299999999995E-2</c:v>
                </c:pt>
                <c:pt idx="2386">
                  <c:v>9.5483299999999993E-2</c:v>
                </c:pt>
                <c:pt idx="2387">
                  <c:v>9.5523300000000005E-2</c:v>
                </c:pt>
                <c:pt idx="2388">
                  <c:v>9.5563300000000004E-2</c:v>
                </c:pt>
                <c:pt idx="2389">
                  <c:v>9.5603300000000002E-2</c:v>
                </c:pt>
                <c:pt idx="2390">
                  <c:v>9.5643300000000001E-2</c:v>
                </c:pt>
                <c:pt idx="2391">
                  <c:v>9.5683299999999999E-2</c:v>
                </c:pt>
                <c:pt idx="2392">
                  <c:v>9.5723299999999997E-2</c:v>
                </c:pt>
                <c:pt idx="2393">
                  <c:v>9.5763299999999996E-2</c:v>
                </c:pt>
                <c:pt idx="2394">
                  <c:v>9.5803299999999994E-2</c:v>
                </c:pt>
                <c:pt idx="2395">
                  <c:v>9.5843300000000006E-2</c:v>
                </c:pt>
                <c:pt idx="2396">
                  <c:v>9.5883300000000005E-2</c:v>
                </c:pt>
                <c:pt idx="2397">
                  <c:v>9.5923300000000003E-2</c:v>
                </c:pt>
                <c:pt idx="2398">
                  <c:v>9.5963300000000001E-2</c:v>
                </c:pt>
                <c:pt idx="2399">
                  <c:v>9.60033E-2</c:v>
                </c:pt>
                <c:pt idx="2400">
                  <c:v>9.6043299999999998E-2</c:v>
                </c:pt>
                <c:pt idx="2401">
                  <c:v>9.6083299999999996E-2</c:v>
                </c:pt>
                <c:pt idx="2402">
                  <c:v>9.6123299999999995E-2</c:v>
                </c:pt>
                <c:pt idx="2403">
                  <c:v>9.6163299999999993E-2</c:v>
                </c:pt>
                <c:pt idx="2404">
                  <c:v>9.6203300000000005E-2</c:v>
                </c:pt>
                <c:pt idx="2405">
                  <c:v>9.6243300000000004E-2</c:v>
                </c:pt>
                <c:pt idx="2406">
                  <c:v>9.6283300000000002E-2</c:v>
                </c:pt>
                <c:pt idx="2407">
                  <c:v>9.6323300000000001E-2</c:v>
                </c:pt>
                <c:pt idx="2408">
                  <c:v>9.6363299999999999E-2</c:v>
                </c:pt>
                <c:pt idx="2409">
                  <c:v>9.6403299999999997E-2</c:v>
                </c:pt>
                <c:pt idx="2410">
                  <c:v>9.6443299999999996E-2</c:v>
                </c:pt>
                <c:pt idx="2411">
                  <c:v>9.6483299999999994E-2</c:v>
                </c:pt>
                <c:pt idx="2412">
                  <c:v>9.6523300000000006E-2</c:v>
                </c:pt>
                <c:pt idx="2413">
                  <c:v>9.6563300000000005E-2</c:v>
                </c:pt>
                <c:pt idx="2414">
                  <c:v>9.6603300000000003E-2</c:v>
                </c:pt>
                <c:pt idx="2415">
                  <c:v>9.6643300000000001E-2</c:v>
                </c:pt>
                <c:pt idx="2416">
                  <c:v>9.66833E-2</c:v>
                </c:pt>
                <c:pt idx="2417">
                  <c:v>9.6723299999999998E-2</c:v>
                </c:pt>
                <c:pt idx="2418">
                  <c:v>9.6763299999999997E-2</c:v>
                </c:pt>
                <c:pt idx="2419">
                  <c:v>9.6803299999999995E-2</c:v>
                </c:pt>
                <c:pt idx="2420">
                  <c:v>9.6843299999999993E-2</c:v>
                </c:pt>
                <c:pt idx="2421">
                  <c:v>9.6883300000000006E-2</c:v>
                </c:pt>
                <c:pt idx="2422">
                  <c:v>9.6923300000000004E-2</c:v>
                </c:pt>
                <c:pt idx="2423">
                  <c:v>9.6963300000000002E-2</c:v>
                </c:pt>
                <c:pt idx="2424">
                  <c:v>9.7003300000000001E-2</c:v>
                </c:pt>
                <c:pt idx="2425">
                  <c:v>9.7043299999999999E-2</c:v>
                </c:pt>
                <c:pt idx="2426">
                  <c:v>9.7083299999999997E-2</c:v>
                </c:pt>
                <c:pt idx="2427">
                  <c:v>9.7123299999999996E-2</c:v>
                </c:pt>
                <c:pt idx="2428">
                  <c:v>9.7163299999999994E-2</c:v>
                </c:pt>
                <c:pt idx="2429">
                  <c:v>9.7203300000000006E-2</c:v>
                </c:pt>
                <c:pt idx="2430">
                  <c:v>9.7243300000000005E-2</c:v>
                </c:pt>
                <c:pt idx="2431">
                  <c:v>9.7283300000000003E-2</c:v>
                </c:pt>
                <c:pt idx="2432">
                  <c:v>9.7323300000000001E-2</c:v>
                </c:pt>
                <c:pt idx="2433">
                  <c:v>9.73633E-2</c:v>
                </c:pt>
                <c:pt idx="2434">
                  <c:v>9.7403299999999998E-2</c:v>
                </c:pt>
                <c:pt idx="2435">
                  <c:v>9.7443299999999997E-2</c:v>
                </c:pt>
                <c:pt idx="2436">
                  <c:v>9.7483299999999995E-2</c:v>
                </c:pt>
                <c:pt idx="2437">
                  <c:v>9.7523299999999993E-2</c:v>
                </c:pt>
                <c:pt idx="2438">
                  <c:v>9.7563300000000006E-2</c:v>
                </c:pt>
                <c:pt idx="2439">
                  <c:v>9.7603300000000004E-2</c:v>
                </c:pt>
                <c:pt idx="2440">
                  <c:v>9.7643300000000002E-2</c:v>
                </c:pt>
                <c:pt idx="2441">
                  <c:v>9.7683300000000001E-2</c:v>
                </c:pt>
                <c:pt idx="2442">
                  <c:v>9.7723299999999999E-2</c:v>
                </c:pt>
                <c:pt idx="2443">
                  <c:v>9.7763299999999997E-2</c:v>
                </c:pt>
                <c:pt idx="2444">
                  <c:v>9.7803299999999996E-2</c:v>
                </c:pt>
                <c:pt idx="2445">
                  <c:v>9.7843299999999994E-2</c:v>
                </c:pt>
                <c:pt idx="2446">
                  <c:v>9.7883300000000006E-2</c:v>
                </c:pt>
                <c:pt idx="2447">
                  <c:v>9.7923300000000005E-2</c:v>
                </c:pt>
                <c:pt idx="2448">
                  <c:v>9.7963300000000003E-2</c:v>
                </c:pt>
                <c:pt idx="2449">
                  <c:v>9.8003300000000002E-2</c:v>
                </c:pt>
                <c:pt idx="2450">
                  <c:v>9.80433E-2</c:v>
                </c:pt>
                <c:pt idx="2451">
                  <c:v>9.8083299999999998E-2</c:v>
                </c:pt>
                <c:pt idx="2452">
                  <c:v>9.8123299999999997E-2</c:v>
                </c:pt>
                <c:pt idx="2453">
                  <c:v>9.8163299999999995E-2</c:v>
                </c:pt>
                <c:pt idx="2454">
                  <c:v>9.8203299999999993E-2</c:v>
                </c:pt>
                <c:pt idx="2455">
                  <c:v>9.8243300000000006E-2</c:v>
                </c:pt>
                <c:pt idx="2456">
                  <c:v>9.8283300000000004E-2</c:v>
                </c:pt>
                <c:pt idx="2457">
                  <c:v>9.8323300000000002E-2</c:v>
                </c:pt>
                <c:pt idx="2458">
                  <c:v>9.8363300000000001E-2</c:v>
                </c:pt>
                <c:pt idx="2459">
                  <c:v>9.8403299999999999E-2</c:v>
                </c:pt>
                <c:pt idx="2460">
                  <c:v>9.8443299999999997E-2</c:v>
                </c:pt>
                <c:pt idx="2461">
                  <c:v>9.8483299999999996E-2</c:v>
                </c:pt>
                <c:pt idx="2462">
                  <c:v>9.8523299999999994E-2</c:v>
                </c:pt>
                <c:pt idx="2463">
                  <c:v>9.8563300000000006E-2</c:v>
                </c:pt>
                <c:pt idx="2464">
                  <c:v>9.8603300000000005E-2</c:v>
                </c:pt>
                <c:pt idx="2465">
                  <c:v>9.8643300000000003E-2</c:v>
                </c:pt>
                <c:pt idx="2466">
                  <c:v>9.8683300000000002E-2</c:v>
                </c:pt>
                <c:pt idx="2467">
                  <c:v>9.87233E-2</c:v>
                </c:pt>
                <c:pt idx="2468">
                  <c:v>9.8763299999999998E-2</c:v>
                </c:pt>
                <c:pt idx="2469">
                  <c:v>9.8803299999999997E-2</c:v>
                </c:pt>
                <c:pt idx="2470">
                  <c:v>9.8843299999999995E-2</c:v>
                </c:pt>
                <c:pt idx="2471">
                  <c:v>9.8883299999999993E-2</c:v>
                </c:pt>
                <c:pt idx="2472">
                  <c:v>9.8923300000000006E-2</c:v>
                </c:pt>
                <c:pt idx="2473">
                  <c:v>9.8963300000000004E-2</c:v>
                </c:pt>
                <c:pt idx="2474">
                  <c:v>9.9003300000000002E-2</c:v>
                </c:pt>
                <c:pt idx="2475">
                  <c:v>9.9043300000000001E-2</c:v>
                </c:pt>
                <c:pt idx="2476">
                  <c:v>9.9083299999999999E-2</c:v>
                </c:pt>
                <c:pt idx="2477">
                  <c:v>9.9123299999999998E-2</c:v>
                </c:pt>
                <c:pt idx="2478">
                  <c:v>9.9163299999999996E-2</c:v>
                </c:pt>
                <c:pt idx="2479">
                  <c:v>9.9203299999999994E-2</c:v>
                </c:pt>
                <c:pt idx="2480">
                  <c:v>9.9243300000000007E-2</c:v>
                </c:pt>
                <c:pt idx="2481">
                  <c:v>9.9283300000000005E-2</c:v>
                </c:pt>
                <c:pt idx="2482">
                  <c:v>9.9323300000000003E-2</c:v>
                </c:pt>
                <c:pt idx="2483">
                  <c:v>9.9363300000000002E-2</c:v>
                </c:pt>
                <c:pt idx="2484">
                  <c:v>9.94033E-2</c:v>
                </c:pt>
                <c:pt idx="2485">
                  <c:v>9.9443299999999998E-2</c:v>
                </c:pt>
                <c:pt idx="2486">
                  <c:v>9.9483299999999997E-2</c:v>
                </c:pt>
                <c:pt idx="2487">
                  <c:v>9.9523299999999995E-2</c:v>
                </c:pt>
                <c:pt idx="2488">
                  <c:v>9.9563299999999993E-2</c:v>
                </c:pt>
                <c:pt idx="2489">
                  <c:v>9.9603300000000006E-2</c:v>
                </c:pt>
                <c:pt idx="2490">
                  <c:v>9.9643300000000004E-2</c:v>
                </c:pt>
                <c:pt idx="2491">
                  <c:v>9.9683300000000002E-2</c:v>
                </c:pt>
                <c:pt idx="2492">
                  <c:v>9.9723300000000001E-2</c:v>
                </c:pt>
                <c:pt idx="2493">
                  <c:v>9.9763299999999999E-2</c:v>
                </c:pt>
                <c:pt idx="2494">
                  <c:v>9.9803299999999998E-2</c:v>
                </c:pt>
                <c:pt idx="2495">
                  <c:v>9.9843299999999996E-2</c:v>
                </c:pt>
                <c:pt idx="2496">
                  <c:v>9.9883299999999994E-2</c:v>
                </c:pt>
                <c:pt idx="2497">
                  <c:v>9.9923300000000007E-2</c:v>
                </c:pt>
                <c:pt idx="2498">
                  <c:v>9.9963300000000005E-2</c:v>
                </c:pt>
                <c:pt idx="2499">
                  <c:v>0.10000299999999999</c:v>
                </c:pt>
                <c:pt idx="2500">
                  <c:v>0.10004300000000001</c:v>
                </c:pt>
                <c:pt idx="2501">
                  <c:v>0.10008300000000001</c:v>
                </c:pt>
                <c:pt idx="2502">
                  <c:v>0.100123</c:v>
                </c:pt>
                <c:pt idx="2503">
                  <c:v>0.100163</c:v>
                </c:pt>
                <c:pt idx="2504">
                  <c:v>0.100203</c:v>
                </c:pt>
                <c:pt idx="2505">
                  <c:v>0.100243</c:v>
                </c:pt>
                <c:pt idx="2506">
                  <c:v>0.100283</c:v>
                </c:pt>
                <c:pt idx="2507">
                  <c:v>0.100323</c:v>
                </c:pt>
                <c:pt idx="2508">
                  <c:v>0.10036299999999999</c:v>
                </c:pt>
                <c:pt idx="2509">
                  <c:v>0.10040300000000001</c:v>
                </c:pt>
                <c:pt idx="2510">
                  <c:v>0.100443</c:v>
                </c:pt>
                <c:pt idx="2511">
                  <c:v>0.100483</c:v>
                </c:pt>
                <c:pt idx="2512">
                  <c:v>0.100523</c:v>
                </c:pt>
                <c:pt idx="2513">
                  <c:v>0.100563</c:v>
                </c:pt>
                <c:pt idx="2514">
                  <c:v>0.100603</c:v>
                </c:pt>
                <c:pt idx="2515">
                  <c:v>0.100643</c:v>
                </c:pt>
                <c:pt idx="2516">
                  <c:v>0.10068299999999999</c:v>
                </c:pt>
                <c:pt idx="2517">
                  <c:v>0.10072299999999999</c:v>
                </c:pt>
                <c:pt idx="2518">
                  <c:v>0.10076300000000001</c:v>
                </c:pt>
                <c:pt idx="2519">
                  <c:v>0.100803</c:v>
                </c:pt>
                <c:pt idx="2520">
                  <c:v>0.100843</c:v>
                </c:pt>
                <c:pt idx="2521">
                  <c:v>0.100883</c:v>
                </c:pt>
                <c:pt idx="2522">
                  <c:v>0.100923</c:v>
                </c:pt>
                <c:pt idx="2523">
                  <c:v>0.100963</c:v>
                </c:pt>
                <c:pt idx="2524">
                  <c:v>0.101003</c:v>
                </c:pt>
                <c:pt idx="2525">
                  <c:v>0.10104299999999999</c:v>
                </c:pt>
                <c:pt idx="2526">
                  <c:v>0.10108300000000001</c:v>
                </c:pt>
                <c:pt idx="2527">
                  <c:v>0.101123</c:v>
                </c:pt>
                <c:pt idx="2528">
                  <c:v>0.101163</c:v>
                </c:pt>
                <c:pt idx="2529">
                  <c:v>0.101203</c:v>
                </c:pt>
                <c:pt idx="2530">
                  <c:v>0.101243</c:v>
                </c:pt>
                <c:pt idx="2531">
                  <c:v>0.101283</c:v>
                </c:pt>
                <c:pt idx="2532">
                  <c:v>0.101323</c:v>
                </c:pt>
                <c:pt idx="2533">
                  <c:v>0.10136299999999999</c:v>
                </c:pt>
                <c:pt idx="2534">
                  <c:v>0.10140299999999999</c:v>
                </c:pt>
                <c:pt idx="2535">
                  <c:v>0.10144300000000001</c:v>
                </c:pt>
                <c:pt idx="2536">
                  <c:v>0.101483</c:v>
                </c:pt>
                <c:pt idx="2537">
                  <c:v>0.101523</c:v>
                </c:pt>
                <c:pt idx="2538">
                  <c:v>0.101563</c:v>
                </c:pt>
                <c:pt idx="2539">
                  <c:v>0.101603</c:v>
                </c:pt>
                <c:pt idx="2540">
                  <c:v>0.101643</c:v>
                </c:pt>
                <c:pt idx="2541">
                  <c:v>0.101683</c:v>
                </c:pt>
                <c:pt idx="2542">
                  <c:v>0.10172299999999999</c:v>
                </c:pt>
                <c:pt idx="2543">
                  <c:v>0.10176300000000001</c:v>
                </c:pt>
                <c:pt idx="2544">
                  <c:v>0.101803</c:v>
                </c:pt>
                <c:pt idx="2545">
                  <c:v>0.101843</c:v>
                </c:pt>
                <c:pt idx="2546">
                  <c:v>0.101883</c:v>
                </c:pt>
                <c:pt idx="2547">
                  <c:v>0.101923</c:v>
                </c:pt>
                <c:pt idx="2548">
                  <c:v>0.101963</c:v>
                </c:pt>
                <c:pt idx="2549">
                  <c:v>0.102003</c:v>
                </c:pt>
                <c:pt idx="2550">
                  <c:v>0.10204299999999999</c:v>
                </c:pt>
                <c:pt idx="2551">
                  <c:v>0.10208299999999999</c:v>
                </c:pt>
                <c:pt idx="2552">
                  <c:v>0.10212300000000001</c:v>
                </c:pt>
                <c:pt idx="2553">
                  <c:v>0.102163</c:v>
                </c:pt>
                <c:pt idx="2554">
                  <c:v>0.102203</c:v>
                </c:pt>
                <c:pt idx="2555">
                  <c:v>0.102243</c:v>
                </c:pt>
                <c:pt idx="2556">
                  <c:v>0.102283</c:v>
                </c:pt>
                <c:pt idx="2557">
                  <c:v>0.102323</c:v>
                </c:pt>
                <c:pt idx="2558">
                  <c:v>0.102363</c:v>
                </c:pt>
                <c:pt idx="2559">
                  <c:v>0.10240299999999999</c:v>
                </c:pt>
                <c:pt idx="2560">
                  <c:v>0.10244300000000001</c:v>
                </c:pt>
                <c:pt idx="2561">
                  <c:v>0.102483</c:v>
                </c:pt>
                <c:pt idx="2562">
                  <c:v>0.102523</c:v>
                </c:pt>
                <c:pt idx="2563">
                  <c:v>0.102563</c:v>
                </c:pt>
                <c:pt idx="2564">
                  <c:v>0.102603</c:v>
                </c:pt>
                <c:pt idx="2565">
                  <c:v>0.102643</c:v>
                </c:pt>
                <c:pt idx="2566">
                  <c:v>0.102683</c:v>
                </c:pt>
                <c:pt idx="2567">
                  <c:v>0.10272299999999999</c:v>
                </c:pt>
                <c:pt idx="2568">
                  <c:v>0.10276299999999999</c:v>
                </c:pt>
                <c:pt idx="2569">
                  <c:v>0.10280300000000001</c:v>
                </c:pt>
                <c:pt idx="2570">
                  <c:v>0.102843</c:v>
                </c:pt>
                <c:pt idx="2571">
                  <c:v>0.102883</c:v>
                </c:pt>
                <c:pt idx="2572">
                  <c:v>0.102923</c:v>
                </c:pt>
                <c:pt idx="2573">
                  <c:v>0.102963</c:v>
                </c:pt>
                <c:pt idx="2574">
                  <c:v>0.103003</c:v>
                </c:pt>
                <c:pt idx="2575">
                  <c:v>0.103043</c:v>
                </c:pt>
                <c:pt idx="2576">
                  <c:v>0.10308299999999999</c:v>
                </c:pt>
                <c:pt idx="2577">
                  <c:v>0.10312300000000001</c:v>
                </c:pt>
                <c:pt idx="2578">
                  <c:v>0.103163</c:v>
                </c:pt>
                <c:pt idx="2579">
                  <c:v>0.103203</c:v>
                </c:pt>
                <c:pt idx="2580">
                  <c:v>0.103243</c:v>
                </c:pt>
                <c:pt idx="2581">
                  <c:v>0.103283</c:v>
                </c:pt>
                <c:pt idx="2582">
                  <c:v>0.103323</c:v>
                </c:pt>
                <c:pt idx="2583">
                  <c:v>0.103363</c:v>
                </c:pt>
                <c:pt idx="2584">
                  <c:v>0.10340299999999999</c:v>
                </c:pt>
                <c:pt idx="2585">
                  <c:v>0.10344299999999999</c:v>
                </c:pt>
                <c:pt idx="2586">
                  <c:v>0.10348300000000001</c:v>
                </c:pt>
                <c:pt idx="2587">
                  <c:v>0.103523</c:v>
                </c:pt>
                <c:pt idx="2588">
                  <c:v>0.103563</c:v>
                </c:pt>
                <c:pt idx="2589">
                  <c:v>0.103603</c:v>
                </c:pt>
                <c:pt idx="2590">
                  <c:v>0.103643</c:v>
                </c:pt>
                <c:pt idx="2591">
                  <c:v>0.103683</c:v>
                </c:pt>
                <c:pt idx="2592">
                  <c:v>0.103723</c:v>
                </c:pt>
                <c:pt idx="2593">
                  <c:v>0.10376299999999999</c:v>
                </c:pt>
                <c:pt idx="2594">
                  <c:v>0.10380300000000001</c:v>
                </c:pt>
                <c:pt idx="2595">
                  <c:v>0.103843</c:v>
                </c:pt>
                <c:pt idx="2596">
                  <c:v>0.103883</c:v>
                </c:pt>
                <c:pt idx="2597">
                  <c:v>0.103923</c:v>
                </c:pt>
                <c:pt idx="2598">
                  <c:v>0.103963</c:v>
                </c:pt>
                <c:pt idx="2599">
                  <c:v>0.104003</c:v>
                </c:pt>
                <c:pt idx="2600">
                  <c:v>0.104043</c:v>
                </c:pt>
                <c:pt idx="2601">
                  <c:v>0.10408299999999999</c:v>
                </c:pt>
                <c:pt idx="2602">
                  <c:v>0.10412299999999999</c:v>
                </c:pt>
                <c:pt idx="2603">
                  <c:v>0.10416300000000001</c:v>
                </c:pt>
                <c:pt idx="2604">
                  <c:v>0.104203</c:v>
                </c:pt>
                <c:pt idx="2605">
                  <c:v>0.104243</c:v>
                </c:pt>
                <c:pt idx="2606">
                  <c:v>0.104283</c:v>
                </c:pt>
                <c:pt idx="2607">
                  <c:v>0.104323</c:v>
                </c:pt>
                <c:pt idx="2608">
                  <c:v>0.104363</c:v>
                </c:pt>
                <c:pt idx="2609">
                  <c:v>0.104403</c:v>
                </c:pt>
                <c:pt idx="2610">
                  <c:v>0.10444299999999999</c:v>
                </c:pt>
                <c:pt idx="2611">
                  <c:v>0.10448300000000001</c:v>
                </c:pt>
                <c:pt idx="2612">
                  <c:v>0.104523</c:v>
                </c:pt>
                <c:pt idx="2613">
                  <c:v>0.104563</c:v>
                </c:pt>
                <c:pt idx="2614">
                  <c:v>0.104603</c:v>
                </c:pt>
                <c:pt idx="2615">
                  <c:v>0.104643</c:v>
                </c:pt>
                <c:pt idx="2616">
                  <c:v>0.104683</c:v>
                </c:pt>
                <c:pt idx="2617">
                  <c:v>0.104723</c:v>
                </c:pt>
                <c:pt idx="2618">
                  <c:v>0.104763</c:v>
                </c:pt>
                <c:pt idx="2619">
                  <c:v>0.10480299999999999</c:v>
                </c:pt>
                <c:pt idx="2620">
                  <c:v>0.10484300000000001</c:v>
                </c:pt>
                <c:pt idx="2621">
                  <c:v>0.104883</c:v>
                </c:pt>
                <c:pt idx="2622">
                  <c:v>0.104923</c:v>
                </c:pt>
                <c:pt idx="2623">
                  <c:v>0.104963</c:v>
                </c:pt>
                <c:pt idx="2624">
                  <c:v>0.105003</c:v>
                </c:pt>
                <c:pt idx="2625">
                  <c:v>0.105043</c:v>
                </c:pt>
                <c:pt idx="2626">
                  <c:v>0.105083</c:v>
                </c:pt>
                <c:pt idx="2627">
                  <c:v>0.10512299999999999</c:v>
                </c:pt>
                <c:pt idx="2628">
                  <c:v>0.10516300000000001</c:v>
                </c:pt>
                <c:pt idx="2629">
                  <c:v>0.105203</c:v>
                </c:pt>
                <c:pt idx="2630">
                  <c:v>0.105243</c:v>
                </c:pt>
                <c:pt idx="2631">
                  <c:v>0.105283</c:v>
                </c:pt>
                <c:pt idx="2632">
                  <c:v>0.105323</c:v>
                </c:pt>
                <c:pt idx="2633">
                  <c:v>0.105363</c:v>
                </c:pt>
                <c:pt idx="2634">
                  <c:v>0.105403</c:v>
                </c:pt>
                <c:pt idx="2635">
                  <c:v>0.105443</c:v>
                </c:pt>
                <c:pt idx="2636">
                  <c:v>0.10548299999999999</c:v>
                </c:pt>
                <c:pt idx="2637">
                  <c:v>0.10552300000000001</c:v>
                </c:pt>
                <c:pt idx="2638">
                  <c:v>0.105563</c:v>
                </c:pt>
                <c:pt idx="2639">
                  <c:v>0.105603</c:v>
                </c:pt>
                <c:pt idx="2640">
                  <c:v>0.105643</c:v>
                </c:pt>
                <c:pt idx="2641">
                  <c:v>0.105683</c:v>
                </c:pt>
                <c:pt idx="2642">
                  <c:v>0.105723</c:v>
                </c:pt>
                <c:pt idx="2643">
                  <c:v>0.105763</c:v>
                </c:pt>
                <c:pt idx="2644">
                  <c:v>0.10580299999999999</c:v>
                </c:pt>
                <c:pt idx="2645">
                  <c:v>0.10584300000000001</c:v>
                </c:pt>
                <c:pt idx="2646">
                  <c:v>0.105883</c:v>
                </c:pt>
                <c:pt idx="2647">
                  <c:v>0.105923</c:v>
                </c:pt>
                <c:pt idx="2648">
                  <c:v>0.105963</c:v>
                </c:pt>
                <c:pt idx="2649">
                  <c:v>0.106003</c:v>
                </c:pt>
                <c:pt idx="2650">
                  <c:v>0.106043</c:v>
                </c:pt>
                <c:pt idx="2651">
                  <c:v>0.106083</c:v>
                </c:pt>
                <c:pt idx="2652">
                  <c:v>0.106123</c:v>
                </c:pt>
                <c:pt idx="2653">
                  <c:v>0.10616299999999999</c:v>
                </c:pt>
                <c:pt idx="2654">
                  <c:v>0.10620300000000001</c:v>
                </c:pt>
                <c:pt idx="2655">
                  <c:v>0.106243</c:v>
                </c:pt>
                <c:pt idx="2656">
                  <c:v>0.106283</c:v>
                </c:pt>
                <c:pt idx="2657">
                  <c:v>0.106323</c:v>
                </c:pt>
                <c:pt idx="2658">
                  <c:v>0.106363</c:v>
                </c:pt>
                <c:pt idx="2659">
                  <c:v>0.106403</c:v>
                </c:pt>
                <c:pt idx="2660">
                  <c:v>0.106443</c:v>
                </c:pt>
                <c:pt idx="2661">
                  <c:v>0.10648299999999999</c:v>
                </c:pt>
                <c:pt idx="2662">
                  <c:v>0.10652300000000001</c:v>
                </c:pt>
                <c:pt idx="2663">
                  <c:v>0.106563</c:v>
                </c:pt>
                <c:pt idx="2664">
                  <c:v>0.106603</c:v>
                </c:pt>
                <c:pt idx="2665">
                  <c:v>0.106643</c:v>
                </c:pt>
                <c:pt idx="2666">
                  <c:v>0.106683</c:v>
                </c:pt>
                <c:pt idx="2667">
                  <c:v>0.106723</c:v>
                </c:pt>
                <c:pt idx="2668">
                  <c:v>0.106763</c:v>
                </c:pt>
                <c:pt idx="2669">
                  <c:v>0.106803</c:v>
                </c:pt>
                <c:pt idx="2670">
                  <c:v>0.10684299999999999</c:v>
                </c:pt>
                <c:pt idx="2671">
                  <c:v>0.10688300000000001</c:v>
                </c:pt>
                <c:pt idx="2672">
                  <c:v>0.106923</c:v>
                </c:pt>
                <c:pt idx="2673">
                  <c:v>0.106963</c:v>
                </c:pt>
                <c:pt idx="2674">
                  <c:v>0.107003</c:v>
                </c:pt>
                <c:pt idx="2675">
                  <c:v>0.107043</c:v>
                </c:pt>
                <c:pt idx="2676">
                  <c:v>0.107083</c:v>
                </c:pt>
                <c:pt idx="2677">
                  <c:v>0.107123</c:v>
                </c:pt>
                <c:pt idx="2678">
                  <c:v>0.10716299999999999</c:v>
                </c:pt>
                <c:pt idx="2679">
                  <c:v>0.10720300000000001</c:v>
                </c:pt>
                <c:pt idx="2680">
                  <c:v>0.107243</c:v>
                </c:pt>
                <c:pt idx="2681">
                  <c:v>0.107283</c:v>
                </c:pt>
                <c:pt idx="2682">
                  <c:v>0.107323</c:v>
                </c:pt>
                <c:pt idx="2683">
                  <c:v>0.107363</c:v>
                </c:pt>
                <c:pt idx="2684">
                  <c:v>0.107403</c:v>
                </c:pt>
                <c:pt idx="2685">
                  <c:v>0.107443</c:v>
                </c:pt>
                <c:pt idx="2686">
                  <c:v>0.107483</c:v>
                </c:pt>
                <c:pt idx="2687">
                  <c:v>0.10752299999999999</c:v>
                </c:pt>
                <c:pt idx="2688">
                  <c:v>0.10756300000000001</c:v>
                </c:pt>
                <c:pt idx="2689">
                  <c:v>0.107603</c:v>
                </c:pt>
                <c:pt idx="2690">
                  <c:v>0.107643</c:v>
                </c:pt>
                <c:pt idx="2691">
                  <c:v>0.107683</c:v>
                </c:pt>
                <c:pt idx="2692">
                  <c:v>0.107723</c:v>
                </c:pt>
                <c:pt idx="2693">
                  <c:v>0.107763</c:v>
                </c:pt>
                <c:pt idx="2694">
                  <c:v>0.107803</c:v>
                </c:pt>
                <c:pt idx="2695">
                  <c:v>0.10784299999999999</c:v>
                </c:pt>
                <c:pt idx="2696">
                  <c:v>0.10788300000000001</c:v>
                </c:pt>
                <c:pt idx="2697">
                  <c:v>0.10792300000000001</c:v>
                </c:pt>
                <c:pt idx="2698">
                  <c:v>0.107963</c:v>
                </c:pt>
                <c:pt idx="2699">
                  <c:v>0.108003</c:v>
                </c:pt>
                <c:pt idx="2700">
                  <c:v>0.108043</c:v>
                </c:pt>
                <c:pt idx="2701">
                  <c:v>0.108083</c:v>
                </c:pt>
                <c:pt idx="2702">
                  <c:v>0.108123</c:v>
                </c:pt>
                <c:pt idx="2703">
                  <c:v>0.108163</c:v>
                </c:pt>
                <c:pt idx="2704">
                  <c:v>0.10820299999999999</c:v>
                </c:pt>
                <c:pt idx="2705">
                  <c:v>0.10824300000000001</c:v>
                </c:pt>
                <c:pt idx="2706">
                  <c:v>0.108283</c:v>
                </c:pt>
                <c:pt idx="2707">
                  <c:v>0.108323</c:v>
                </c:pt>
                <c:pt idx="2708">
                  <c:v>0.108363</c:v>
                </c:pt>
                <c:pt idx="2709">
                  <c:v>0.108403</c:v>
                </c:pt>
                <c:pt idx="2710">
                  <c:v>0.108443</c:v>
                </c:pt>
                <c:pt idx="2711">
                  <c:v>0.108483</c:v>
                </c:pt>
                <c:pt idx="2712">
                  <c:v>0.10852299999999999</c:v>
                </c:pt>
                <c:pt idx="2713">
                  <c:v>0.10856300000000001</c:v>
                </c:pt>
                <c:pt idx="2714">
                  <c:v>0.10860300000000001</c:v>
                </c:pt>
                <c:pt idx="2715">
                  <c:v>0.108643</c:v>
                </c:pt>
                <c:pt idx="2716">
                  <c:v>0.108683</c:v>
                </c:pt>
                <c:pt idx="2717">
                  <c:v>0.108723</c:v>
                </c:pt>
                <c:pt idx="2718">
                  <c:v>0.108763</c:v>
                </c:pt>
                <c:pt idx="2719">
                  <c:v>0.108803</c:v>
                </c:pt>
                <c:pt idx="2720">
                  <c:v>0.108843</c:v>
                </c:pt>
                <c:pt idx="2721">
                  <c:v>0.10888299999999999</c:v>
                </c:pt>
                <c:pt idx="2722">
                  <c:v>0.10892300000000001</c:v>
                </c:pt>
                <c:pt idx="2723">
                  <c:v>0.108963</c:v>
                </c:pt>
                <c:pt idx="2724">
                  <c:v>0.109003</c:v>
                </c:pt>
                <c:pt idx="2725">
                  <c:v>0.109043</c:v>
                </c:pt>
                <c:pt idx="2726">
                  <c:v>0.109083</c:v>
                </c:pt>
                <c:pt idx="2727">
                  <c:v>0.109123</c:v>
                </c:pt>
                <c:pt idx="2728">
                  <c:v>0.109163</c:v>
                </c:pt>
                <c:pt idx="2729">
                  <c:v>0.10920299999999999</c:v>
                </c:pt>
                <c:pt idx="2730">
                  <c:v>0.10924300000000001</c:v>
                </c:pt>
                <c:pt idx="2731">
                  <c:v>0.10928300000000001</c:v>
                </c:pt>
                <c:pt idx="2732">
                  <c:v>0.109323</c:v>
                </c:pt>
                <c:pt idx="2733">
                  <c:v>0.109363</c:v>
                </c:pt>
                <c:pt idx="2734">
                  <c:v>0.109403</c:v>
                </c:pt>
                <c:pt idx="2735">
                  <c:v>0.109443</c:v>
                </c:pt>
                <c:pt idx="2736">
                  <c:v>0.109483</c:v>
                </c:pt>
                <c:pt idx="2737">
                  <c:v>0.109523</c:v>
                </c:pt>
                <c:pt idx="2738">
                  <c:v>0.10956299999999999</c:v>
                </c:pt>
                <c:pt idx="2739">
                  <c:v>0.10960300000000001</c:v>
                </c:pt>
                <c:pt idx="2740">
                  <c:v>0.109643</c:v>
                </c:pt>
                <c:pt idx="2741">
                  <c:v>0.109683</c:v>
                </c:pt>
                <c:pt idx="2742">
                  <c:v>0.109723</c:v>
                </c:pt>
                <c:pt idx="2743">
                  <c:v>0.109763</c:v>
                </c:pt>
                <c:pt idx="2744">
                  <c:v>0.109803</c:v>
                </c:pt>
                <c:pt idx="2745">
                  <c:v>0.109843</c:v>
                </c:pt>
                <c:pt idx="2746">
                  <c:v>0.10988299999999999</c:v>
                </c:pt>
                <c:pt idx="2747">
                  <c:v>0.10992300000000001</c:v>
                </c:pt>
                <c:pt idx="2748">
                  <c:v>0.10996300000000001</c:v>
                </c:pt>
                <c:pt idx="2749">
                  <c:v>0.110003</c:v>
                </c:pt>
                <c:pt idx="2750">
                  <c:v>0.110043</c:v>
                </c:pt>
                <c:pt idx="2751">
                  <c:v>0.110083</c:v>
                </c:pt>
                <c:pt idx="2752">
                  <c:v>0.110123</c:v>
                </c:pt>
                <c:pt idx="2753">
                  <c:v>0.110163</c:v>
                </c:pt>
                <c:pt idx="2754">
                  <c:v>0.110203</c:v>
                </c:pt>
                <c:pt idx="2755">
                  <c:v>0.11024299999999999</c:v>
                </c:pt>
                <c:pt idx="2756">
                  <c:v>0.11028300000000001</c:v>
                </c:pt>
                <c:pt idx="2757">
                  <c:v>0.110323</c:v>
                </c:pt>
                <c:pt idx="2758">
                  <c:v>0.110363</c:v>
                </c:pt>
                <c:pt idx="2759">
                  <c:v>0.110403</c:v>
                </c:pt>
                <c:pt idx="2760">
                  <c:v>0.110443</c:v>
                </c:pt>
                <c:pt idx="2761">
                  <c:v>0.110483</c:v>
                </c:pt>
                <c:pt idx="2762">
                  <c:v>0.110523</c:v>
                </c:pt>
                <c:pt idx="2763">
                  <c:v>0.11056299999999999</c:v>
                </c:pt>
                <c:pt idx="2764">
                  <c:v>0.11060300000000001</c:v>
                </c:pt>
                <c:pt idx="2765">
                  <c:v>0.11064300000000001</c:v>
                </c:pt>
                <c:pt idx="2766">
                  <c:v>0.110683</c:v>
                </c:pt>
                <c:pt idx="2767">
                  <c:v>0.110723</c:v>
                </c:pt>
                <c:pt idx="2768">
                  <c:v>0.110763</c:v>
                </c:pt>
                <c:pt idx="2769">
                  <c:v>0.110803</c:v>
                </c:pt>
                <c:pt idx="2770">
                  <c:v>0.110843</c:v>
                </c:pt>
                <c:pt idx="2771">
                  <c:v>0.110883</c:v>
                </c:pt>
                <c:pt idx="2772">
                  <c:v>0.11092299999999999</c:v>
                </c:pt>
                <c:pt idx="2773">
                  <c:v>0.11096300000000001</c:v>
                </c:pt>
                <c:pt idx="2774">
                  <c:v>0.111003</c:v>
                </c:pt>
                <c:pt idx="2775">
                  <c:v>0.111043</c:v>
                </c:pt>
                <c:pt idx="2776">
                  <c:v>0.111083</c:v>
                </c:pt>
                <c:pt idx="2777">
                  <c:v>0.111123</c:v>
                </c:pt>
                <c:pt idx="2778">
                  <c:v>0.111163</c:v>
                </c:pt>
                <c:pt idx="2779">
                  <c:v>0.111203</c:v>
                </c:pt>
                <c:pt idx="2780">
                  <c:v>0.11124299999999999</c:v>
                </c:pt>
                <c:pt idx="2781">
                  <c:v>0.11128300000000001</c:v>
                </c:pt>
                <c:pt idx="2782">
                  <c:v>0.11132300000000001</c:v>
                </c:pt>
                <c:pt idx="2783">
                  <c:v>0.111363</c:v>
                </c:pt>
                <c:pt idx="2784">
                  <c:v>0.111403</c:v>
                </c:pt>
                <c:pt idx="2785">
                  <c:v>0.111443</c:v>
                </c:pt>
                <c:pt idx="2786">
                  <c:v>0.111483</c:v>
                </c:pt>
                <c:pt idx="2787">
                  <c:v>0.111523</c:v>
                </c:pt>
                <c:pt idx="2788">
                  <c:v>0.111563</c:v>
                </c:pt>
                <c:pt idx="2789">
                  <c:v>0.11160299999999999</c:v>
                </c:pt>
                <c:pt idx="2790">
                  <c:v>0.11164300000000001</c:v>
                </c:pt>
                <c:pt idx="2791">
                  <c:v>0.111683</c:v>
                </c:pt>
                <c:pt idx="2792">
                  <c:v>0.111723</c:v>
                </c:pt>
                <c:pt idx="2793">
                  <c:v>0.111763</c:v>
                </c:pt>
                <c:pt idx="2794">
                  <c:v>0.111803</c:v>
                </c:pt>
                <c:pt idx="2795">
                  <c:v>0.111843</c:v>
                </c:pt>
                <c:pt idx="2796">
                  <c:v>0.111883</c:v>
                </c:pt>
                <c:pt idx="2797">
                  <c:v>0.11192299999999999</c:v>
                </c:pt>
                <c:pt idx="2798">
                  <c:v>0.11196299999999999</c:v>
                </c:pt>
                <c:pt idx="2799">
                  <c:v>0.11200300000000001</c:v>
                </c:pt>
                <c:pt idx="2800">
                  <c:v>0.112043</c:v>
                </c:pt>
                <c:pt idx="2801">
                  <c:v>0.112083</c:v>
                </c:pt>
                <c:pt idx="2802">
                  <c:v>0.112123</c:v>
                </c:pt>
                <c:pt idx="2803">
                  <c:v>0.112163</c:v>
                </c:pt>
                <c:pt idx="2804">
                  <c:v>0.112203</c:v>
                </c:pt>
                <c:pt idx="2805">
                  <c:v>0.112243</c:v>
                </c:pt>
                <c:pt idx="2806">
                  <c:v>0.11228299999999999</c:v>
                </c:pt>
                <c:pt idx="2807">
                  <c:v>0.11232300000000001</c:v>
                </c:pt>
                <c:pt idx="2808">
                  <c:v>0.112363</c:v>
                </c:pt>
                <c:pt idx="2809">
                  <c:v>0.112403</c:v>
                </c:pt>
                <c:pt idx="2810">
                  <c:v>0.112443</c:v>
                </c:pt>
                <c:pt idx="2811">
                  <c:v>0.112483</c:v>
                </c:pt>
                <c:pt idx="2812">
                  <c:v>0.112523</c:v>
                </c:pt>
                <c:pt idx="2813">
                  <c:v>0.112563</c:v>
                </c:pt>
                <c:pt idx="2814">
                  <c:v>0.11260299999999999</c:v>
                </c:pt>
                <c:pt idx="2815">
                  <c:v>0.11264299999999999</c:v>
                </c:pt>
                <c:pt idx="2816">
                  <c:v>0.11268300000000001</c:v>
                </c:pt>
                <c:pt idx="2817">
                  <c:v>0.112723</c:v>
                </c:pt>
                <c:pt idx="2818">
                  <c:v>0.112763</c:v>
                </c:pt>
                <c:pt idx="2819">
                  <c:v>0.112803</c:v>
                </c:pt>
                <c:pt idx="2820">
                  <c:v>0.112843</c:v>
                </c:pt>
                <c:pt idx="2821">
                  <c:v>0.112883</c:v>
                </c:pt>
                <c:pt idx="2822">
                  <c:v>0.112923</c:v>
                </c:pt>
                <c:pt idx="2823">
                  <c:v>0.11296299999999999</c:v>
                </c:pt>
                <c:pt idx="2824">
                  <c:v>0.11300300000000001</c:v>
                </c:pt>
                <c:pt idx="2825">
                  <c:v>0.113043</c:v>
                </c:pt>
                <c:pt idx="2826">
                  <c:v>0.113083</c:v>
                </c:pt>
                <c:pt idx="2827">
                  <c:v>0.113123</c:v>
                </c:pt>
                <c:pt idx="2828">
                  <c:v>0.113163</c:v>
                </c:pt>
                <c:pt idx="2829">
                  <c:v>0.113203</c:v>
                </c:pt>
                <c:pt idx="2830">
                  <c:v>0.113243</c:v>
                </c:pt>
                <c:pt idx="2831">
                  <c:v>0.11328299999999999</c:v>
                </c:pt>
                <c:pt idx="2832">
                  <c:v>0.11332299999999999</c:v>
                </c:pt>
                <c:pt idx="2833">
                  <c:v>0.11336300000000001</c:v>
                </c:pt>
                <c:pt idx="2834">
                  <c:v>0.113403</c:v>
                </c:pt>
                <c:pt idx="2835">
                  <c:v>0.113443</c:v>
                </c:pt>
                <c:pt idx="2836">
                  <c:v>0.113483</c:v>
                </c:pt>
                <c:pt idx="2837">
                  <c:v>0.113523</c:v>
                </c:pt>
                <c:pt idx="2838">
                  <c:v>0.113563</c:v>
                </c:pt>
                <c:pt idx="2839">
                  <c:v>0.113603</c:v>
                </c:pt>
                <c:pt idx="2840">
                  <c:v>0.11364299999999999</c:v>
                </c:pt>
                <c:pt idx="2841">
                  <c:v>0.11368300000000001</c:v>
                </c:pt>
                <c:pt idx="2842">
                  <c:v>0.113723</c:v>
                </c:pt>
                <c:pt idx="2843">
                  <c:v>0.113763</c:v>
                </c:pt>
                <c:pt idx="2844">
                  <c:v>0.113803</c:v>
                </c:pt>
                <c:pt idx="2845">
                  <c:v>0.113843</c:v>
                </c:pt>
                <c:pt idx="2846">
                  <c:v>0.113883</c:v>
                </c:pt>
                <c:pt idx="2847">
                  <c:v>0.113923</c:v>
                </c:pt>
                <c:pt idx="2848">
                  <c:v>0.11396299999999999</c:v>
                </c:pt>
                <c:pt idx="2849">
                  <c:v>0.11400299999999999</c:v>
                </c:pt>
                <c:pt idx="2850">
                  <c:v>0.11404300000000001</c:v>
                </c:pt>
                <c:pt idx="2851">
                  <c:v>0.114083</c:v>
                </c:pt>
                <c:pt idx="2852">
                  <c:v>0.114123</c:v>
                </c:pt>
                <c:pt idx="2853">
                  <c:v>0.114163</c:v>
                </c:pt>
                <c:pt idx="2854">
                  <c:v>0.114203</c:v>
                </c:pt>
                <c:pt idx="2855">
                  <c:v>0.114243</c:v>
                </c:pt>
                <c:pt idx="2856">
                  <c:v>0.114283</c:v>
                </c:pt>
                <c:pt idx="2857">
                  <c:v>0.11432299999999999</c:v>
                </c:pt>
                <c:pt idx="2858">
                  <c:v>0.11436300000000001</c:v>
                </c:pt>
                <c:pt idx="2859">
                  <c:v>0.114403</c:v>
                </c:pt>
                <c:pt idx="2860">
                  <c:v>0.114443</c:v>
                </c:pt>
                <c:pt idx="2861">
                  <c:v>0.114483</c:v>
                </c:pt>
                <c:pt idx="2862">
                  <c:v>0.114523</c:v>
                </c:pt>
                <c:pt idx="2863">
                  <c:v>0.114563</c:v>
                </c:pt>
                <c:pt idx="2864">
                  <c:v>0.114603</c:v>
                </c:pt>
                <c:pt idx="2865">
                  <c:v>0.11464299999999999</c:v>
                </c:pt>
                <c:pt idx="2866">
                  <c:v>0.11468299999999999</c:v>
                </c:pt>
                <c:pt idx="2867">
                  <c:v>0.11472300000000001</c:v>
                </c:pt>
                <c:pt idx="2868">
                  <c:v>0.114763</c:v>
                </c:pt>
                <c:pt idx="2869">
                  <c:v>0.114803</c:v>
                </c:pt>
                <c:pt idx="2870">
                  <c:v>0.114843</c:v>
                </c:pt>
                <c:pt idx="2871">
                  <c:v>0.114883</c:v>
                </c:pt>
                <c:pt idx="2872">
                  <c:v>0.114923</c:v>
                </c:pt>
                <c:pt idx="2873">
                  <c:v>0.114963</c:v>
                </c:pt>
                <c:pt idx="2874">
                  <c:v>0.11500299999999999</c:v>
                </c:pt>
                <c:pt idx="2875">
                  <c:v>0.11504300000000001</c:v>
                </c:pt>
                <c:pt idx="2876">
                  <c:v>0.115083</c:v>
                </c:pt>
                <c:pt idx="2877">
                  <c:v>0.115123</c:v>
                </c:pt>
                <c:pt idx="2878">
                  <c:v>0.115163</c:v>
                </c:pt>
                <c:pt idx="2879">
                  <c:v>0.115203</c:v>
                </c:pt>
                <c:pt idx="2880">
                  <c:v>0.115243</c:v>
                </c:pt>
                <c:pt idx="2881">
                  <c:v>0.115283</c:v>
                </c:pt>
                <c:pt idx="2882">
                  <c:v>0.11532299999999999</c:v>
                </c:pt>
                <c:pt idx="2883">
                  <c:v>0.11536299999999999</c:v>
                </c:pt>
                <c:pt idx="2884">
                  <c:v>0.11540300000000001</c:v>
                </c:pt>
                <c:pt idx="2885">
                  <c:v>0.115443</c:v>
                </c:pt>
                <c:pt idx="2886">
                  <c:v>0.115483</c:v>
                </c:pt>
                <c:pt idx="2887">
                  <c:v>0.115523</c:v>
                </c:pt>
                <c:pt idx="2888">
                  <c:v>0.115563</c:v>
                </c:pt>
                <c:pt idx="2889">
                  <c:v>0.115603</c:v>
                </c:pt>
                <c:pt idx="2890">
                  <c:v>0.115643</c:v>
                </c:pt>
                <c:pt idx="2891">
                  <c:v>0.11568299999999999</c:v>
                </c:pt>
                <c:pt idx="2892">
                  <c:v>0.11572300000000001</c:v>
                </c:pt>
                <c:pt idx="2893">
                  <c:v>0.115763</c:v>
                </c:pt>
                <c:pt idx="2894">
                  <c:v>0.115803</c:v>
                </c:pt>
                <c:pt idx="2895">
                  <c:v>0.115843</c:v>
                </c:pt>
                <c:pt idx="2896">
                  <c:v>0.115883</c:v>
                </c:pt>
                <c:pt idx="2897">
                  <c:v>0.115923</c:v>
                </c:pt>
                <c:pt idx="2898">
                  <c:v>0.115963</c:v>
                </c:pt>
                <c:pt idx="2899">
                  <c:v>0.116003</c:v>
                </c:pt>
                <c:pt idx="2900">
                  <c:v>0.11604299999999999</c:v>
                </c:pt>
                <c:pt idx="2901">
                  <c:v>0.11608300000000001</c:v>
                </c:pt>
                <c:pt idx="2902">
                  <c:v>0.116123</c:v>
                </c:pt>
                <c:pt idx="2903">
                  <c:v>0.116163</c:v>
                </c:pt>
                <c:pt idx="2904">
                  <c:v>0.116203</c:v>
                </c:pt>
                <c:pt idx="2905">
                  <c:v>0.116243</c:v>
                </c:pt>
                <c:pt idx="2906">
                  <c:v>0.116283</c:v>
                </c:pt>
                <c:pt idx="2907">
                  <c:v>0.116323</c:v>
                </c:pt>
                <c:pt idx="2908">
                  <c:v>0.11636299999999999</c:v>
                </c:pt>
                <c:pt idx="2909">
                  <c:v>0.11640300000000001</c:v>
                </c:pt>
                <c:pt idx="2910">
                  <c:v>0.116443</c:v>
                </c:pt>
                <c:pt idx="2911">
                  <c:v>0.116483</c:v>
                </c:pt>
                <c:pt idx="2912">
                  <c:v>0.116523</c:v>
                </c:pt>
                <c:pt idx="2913">
                  <c:v>0.116563</c:v>
                </c:pt>
                <c:pt idx="2914">
                  <c:v>0.116603</c:v>
                </c:pt>
                <c:pt idx="2915">
                  <c:v>0.116643</c:v>
                </c:pt>
                <c:pt idx="2916">
                  <c:v>0.116683</c:v>
                </c:pt>
                <c:pt idx="2917">
                  <c:v>0.11672299999999999</c:v>
                </c:pt>
                <c:pt idx="2918">
                  <c:v>0.11676300000000001</c:v>
                </c:pt>
                <c:pt idx="2919">
                  <c:v>0.116803</c:v>
                </c:pt>
                <c:pt idx="2920">
                  <c:v>0.116843</c:v>
                </c:pt>
                <c:pt idx="2921">
                  <c:v>0.116883</c:v>
                </c:pt>
                <c:pt idx="2922">
                  <c:v>0.116923</c:v>
                </c:pt>
                <c:pt idx="2923">
                  <c:v>0.116963</c:v>
                </c:pt>
                <c:pt idx="2924">
                  <c:v>0.117003</c:v>
                </c:pt>
                <c:pt idx="2925">
                  <c:v>0.11704299999999999</c:v>
                </c:pt>
                <c:pt idx="2926">
                  <c:v>0.11708300000000001</c:v>
                </c:pt>
                <c:pt idx="2927">
                  <c:v>0.117123</c:v>
                </c:pt>
                <c:pt idx="2928">
                  <c:v>0.117163</c:v>
                </c:pt>
                <c:pt idx="2929">
                  <c:v>0.117203</c:v>
                </c:pt>
                <c:pt idx="2930">
                  <c:v>0.117243</c:v>
                </c:pt>
                <c:pt idx="2931">
                  <c:v>0.117283</c:v>
                </c:pt>
                <c:pt idx="2932">
                  <c:v>0.117323</c:v>
                </c:pt>
                <c:pt idx="2933">
                  <c:v>0.117363</c:v>
                </c:pt>
                <c:pt idx="2934">
                  <c:v>0.11740299999999999</c:v>
                </c:pt>
                <c:pt idx="2935">
                  <c:v>0.11744300000000001</c:v>
                </c:pt>
                <c:pt idx="2936">
                  <c:v>0.117483</c:v>
                </c:pt>
                <c:pt idx="2937">
                  <c:v>0.117523</c:v>
                </c:pt>
                <c:pt idx="2938">
                  <c:v>0.117563</c:v>
                </c:pt>
                <c:pt idx="2939">
                  <c:v>0.117603</c:v>
                </c:pt>
                <c:pt idx="2940">
                  <c:v>0.117643</c:v>
                </c:pt>
                <c:pt idx="2941">
                  <c:v>0.117683</c:v>
                </c:pt>
                <c:pt idx="2942">
                  <c:v>0.11772299999999999</c:v>
                </c:pt>
                <c:pt idx="2943">
                  <c:v>0.11776300000000001</c:v>
                </c:pt>
                <c:pt idx="2944">
                  <c:v>0.117803</c:v>
                </c:pt>
                <c:pt idx="2945">
                  <c:v>0.117843</c:v>
                </c:pt>
                <c:pt idx="2946">
                  <c:v>0.117883</c:v>
                </c:pt>
                <c:pt idx="2947">
                  <c:v>0.117923</c:v>
                </c:pt>
                <c:pt idx="2948">
                  <c:v>0.117963</c:v>
                </c:pt>
                <c:pt idx="2949">
                  <c:v>0.118003</c:v>
                </c:pt>
                <c:pt idx="2950">
                  <c:v>0.118043</c:v>
                </c:pt>
                <c:pt idx="2951">
                  <c:v>0.11808299999999999</c:v>
                </c:pt>
                <c:pt idx="2952">
                  <c:v>0.11812300000000001</c:v>
                </c:pt>
                <c:pt idx="2953">
                  <c:v>0.118163</c:v>
                </c:pt>
                <c:pt idx="2954">
                  <c:v>0.118203</c:v>
                </c:pt>
                <c:pt idx="2955">
                  <c:v>0.118243</c:v>
                </c:pt>
                <c:pt idx="2956">
                  <c:v>0.118283</c:v>
                </c:pt>
                <c:pt idx="2957">
                  <c:v>0.118323</c:v>
                </c:pt>
                <c:pt idx="2958">
                  <c:v>0.118363</c:v>
                </c:pt>
                <c:pt idx="2959">
                  <c:v>0.11840299999999999</c:v>
                </c:pt>
                <c:pt idx="2960">
                  <c:v>0.11844300000000001</c:v>
                </c:pt>
                <c:pt idx="2961">
                  <c:v>0.118483</c:v>
                </c:pt>
                <c:pt idx="2962">
                  <c:v>0.118523</c:v>
                </c:pt>
                <c:pt idx="2963">
                  <c:v>0.118563</c:v>
                </c:pt>
                <c:pt idx="2964">
                  <c:v>0.118603</c:v>
                </c:pt>
                <c:pt idx="2965">
                  <c:v>0.118643</c:v>
                </c:pt>
                <c:pt idx="2966">
                  <c:v>0.118683</c:v>
                </c:pt>
                <c:pt idx="2967">
                  <c:v>0.118723</c:v>
                </c:pt>
                <c:pt idx="2968">
                  <c:v>0.11876299999999999</c:v>
                </c:pt>
                <c:pt idx="2969">
                  <c:v>0.11880300000000001</c:v>
                </c:pt>
                <c:pt idx="2970">
                  <c:v>0.118843</c:v>
                </c:pt>
                <c:pt idx="2971">
                  <c:v>0.118883</c:v>
                </c:pt>
                <c:pt idx="2972">
                  <c:v>0.118923</c:v>
                </c:pt>
                <c:pt idx="2973">
                  <c:v>0.118963</c:v>
                </c:pt>
                <c:pt idx="2974">
                  <c:v>0.119003</c:v>
                </c:pt>
                <c:pt idx="2975">
                  <c:v>0.119043</c:v>
                </c:pt>
                <c:pt idx="2976">
                  <c:v>0.11908299999999999</c:v>
                </c:pt>
                <c:pt idx="2977">
                  <c:v>0.11912300000000001</c:v>
                </c:pt>
                <c:pt idx="2978">
                  <c:v>0.11916300000000001</c:v>
                </c:pt>
                <c:pt idx="2979">
                  <c:v>0.119203</c:v>
                </c:pt>
                <c:pt idx="2980">
                  <c:v>0.119243</c:v>
                </c:pt>
                <c:pt idx="2981">
                  <c:v>0.119283</c:v>
                </c:pt>
                <c:pt idx="2982">
                  <c:v>0.119323</c:v>
                </c:pt>
                <c:pt idx="2983">
                  <c:v>0.119363</c:v>
                </c:pt>
                <c:pt idx="2984">
                  <c:v>0.119403</c:v>
                </c:pt>
                <c:pt idx="2985">
                  <c:v>0.11944299999999999</c:v>
                </c:pt>
                <c:pt idx="2986">
                  <c:v>0.11948300000000001</c:v>
                </c:pt>
                <c:pt idx="2987">
                  <c:v>0.119523</c:v>
                </c:pt>
                <c:pt idx="2988">
                  <c:v>0.119563</c:v>
                </c:pt>
                <c:pt idx="2989">
                  <c:v>0.119603</c:v>
                </c:pt>
                <c:pt idx="2990">
                  <c:v>0.119643</c:v>
                </c:pt>
                <c:pt idx="2991">
                  <c:v>0.119683</c:v>
                </c:pt>
                <c:pt idx="2992">
                  <c:v>0.119723</c:v>
                </c:pt>
                <c:pt idx="2993">
                  <c:v>0.11976299999999999</c:v>
                </c:pt>
                <c:pt idx="2994">
                  <c:v>0.11980300000000001</c:v>
                </c:pt>
                <c:pt idx="2995">
                  <c:v>0.11984300000000001</c:v>
                </c:pt>
                <c:pt idx="2996">
                  <c:v>0.119883</c:v>
                </c:pt>
                <c:pt idx="2997">
                  <c:v>0.119923</c:v>
                </c:pt>
                <c:pt idx="2998">
                  <c:v>0.119963</c:v>
                </c:pt>
                <c:pt idx="2999">
                  <c:v>0.120003</c:v>
                </c:pt>
                <c:pt idx="3000">
                  <c:v>0.120043</c:v>
                </c:pt>
                <c:pt idx="3001">
                  <c:v>0.120083</c:v>
                </c:pt>
                <c:pt idx="3002">
                  <c:v>0.12012299999999999</c:v>
                </c:pt>
                <c:pt idx="3003">
                  <c:v>0.12016300000000001</c:v>
                </c:pt>
                <c:pt idx="3004">
                  <c:v>0.120203</c:v>
                </c:pt>
                <c:pt idx="3005">
                  <c:v>0.120243</c:v>
                </c:pt>
                <c:pt idx="3006">
                  <c:v>0.120283</c:v>
                </c:pt>
                <c:pt idx="3007">
                  <c:v>0.120323</c:v>
                </c:pt>
                <c:pt idx="3008">
                  <c:v>0.120363</c:v>
                </c:pt>
                <c:pt idx="3009">
                  <c:v>0.120403</c:v>
                </c:pt>
                <c:pt idx="3010">
                  <c:v>0.12044299999999999</c:v>
                </c:pt>
                <c:pt idx="3011">
                  <c:v>0.12048300000000001</c:v>
                </c:pt>
                <c:pt idx="3012">
                  <c:v>0.12052300000000001</c:v>
                </c:pt>
                <c:pt idx="3013">
                  <c:v>0.120563</c:v>
                </c:pt>
                <c:pt idx="3014">
                  <c:v>0.120603</c:v>
                </c:pt>
                <c:pt idx="3015">
                  <c:v>0.120643</c:v>
                </c:pt>
                <c:pt idx="3016">
                  <c:v>0.120683</c:v>
                </c:pt>
                <c:pt idx="3017">
                  <c:v>0.120723</c:v>
                </c:pt>
                <c:pt idx="3018">
                  <c:v>0.120763</c:v>
                </c:pt>
                <c:pt idx="3019">
                  <c:v>0.12080299999999999</c:v>
                </c:pt>
                <c:pt idx="3020">
                  <c:v>0.12084300000000001</c:v>
                </c:pt>
                <c:pt idx="3021">
                  <c:v>0.120883</c:v>
                </c:pt>
                <c:pt idx="3022">
                  <c:v>0.120923</c:v>
                </c:pt>
                <c:pt idx="3023">
                  <c:v>0.120963</c:v>
                </c:pt>
                <c:pt idx="3024">
                  <c:v>0.121003</c:v>
                </c:pt>
                <c:pt idx="3025">
                  <c:v>0.121043</c:v>
                </c:pt>
                <c:pt idx="3026">
                  <c:v>0.121083</c:v>
                </c:pt>
                <c:pt idx="3027">
                  <c:v>0.12112299999999999</c:v>
                </c:pt>
                <c:pt idx="3028">
                  <c:v>0.12116300000000001</c:v>
                </c:pt>
                <c:pt idx="3029">
                  <c:v>0.12120300000000001</c:v>
                </c:pt>
                <c:pt idx="3030">
                  <c:v>0.121243</c:v>
                </c:pt>
                <c:pt idx="3031">
                  <c:v>0.121283</c:v>
                </c:pt>
                <c:pt idx="3032">
                  <c:v>0.121323</c:v>
                </c:pt>
                <c:pt idx="3033">
                  <c:v>0.121363</c:v>
                </c:pt>
                <c:pt idx="3034">
                  <c:v>0.121403</c:v>
                </c:pt>
                <c:pt idx="3035">
                  <c:v>0.121443</c:v>
                </c:pt>
                <c:pt idx="3036">
                  <c:v>0.12148299999999999</c:v>
                </c:pt>
                <c:pt idx="3037">
                  <c:v>0.12152300000000001</c:v>
                </c:pt>
                <c:pt idx="3038">
                  <c:v>0.121563</c:v>
                </c:pt>
                <c:pt idx="3039">
                  <c:v>0.121603</c:v>
                </c:pt>
                <c:pt idx="3040">
                  <c:v>0.121643</c:v>
                </c:pt>
                <c:pt idx="3041">
                  <c:v>0.121683</c:v>
                </c:pt>
                <c:pt idx="3042">
                  <c:v>0.121723</c:v>
                </c:pt>
                <c:pt idx="3043">
                  <c:v>0.121763</c:v>
                </c:pt>
                <c:pt idx="3044">
                  <c:v>0.12180299999999999</c:v>
                </c:pt>
                <c:pt idx="3045">
                  <c:v>0.12184300000000001</c:v>
                </c:pt>
                <c:pt idx="3046">
                  <c:v>0.12188300000000001</c:v>
                </c:pt>
                <c:pt idx="3047">
                  <c:v>0.121923</c:v>
                </c:pt>
                <c:pt idx="3048">
                  <c:v>0.121963</c:v>
                </c:pt>
                <c:pt idx="3049">
                  <c:v>0.122003</c:v>
                </c:pt>
                <c:pt idx="3050">
                  <c:v>0.122043</c:v>
                </c:pt>
                <c:pt idx="3051">
                  <c:v>0.122083</c:v>
                </c:pt>
                <c:pt idx="3052">
                  <c:v>0.122123</c:v>
                </c:pt>
                <c:pt idx="3053">
                  <c:v>0.12216299999999999</c:v>
                </c:pt>
                <c:pt idx="3054">
                  <c:v>0.12220300000000001</c:v>
                </c:pt>
                <c:pt idx="3055">
                  <c:v>0.122243</c:v>
                </c:pt>
                <c:pt idx="3056">
                  <c:v>0.122283</c:v>
                </c:pt>
                <c:pt idx="3057">
                  <c:v>0.122323</c:v>
                </c:pt>
                <c:pt idx="3058">
                  <c:v>0.122363</c:v>
                </c:pt>
                <c:pt idx="3059">
                  <c:v>0.122403</c:v>
                </c:pt>
                <c:pt idx="3060">
                  <c:v>0.122443</c:v>
                </c:pt>
                <c:pt idx="3061">
                  <c:v>0.12248299999999999</c:v>
                </c:pt>
                <c:pt idx="3062">
                  <c:v>0.12252300000000001</c:v>
                </c:pt>
                <c:pt idx="3063">
                  <c:v>0.12256300000000001</c:v>
                </c:pt>
                <c:pt idx="3064">
                  <c:v>0.122603</c:v>
                </c:pt>
                <c:pt idx="3065">
                  <c:v>0.122643</c:v>
                </c:pt>
                <c:pt idx="3066">
                  <c:v>0.122683</c:v>
                </c:pt>
                <c:pt idx="3067">
                  <c:v>0.122723</c:v>
                </c:pt>
                <c:pt idx="3068">
                  <c:v>0.122763</c:v>
                </c:pt>
                <c:pt idx="3069">
                  <c:v>0.122803</c:v>
                </c:pt>
                <c:pt idx="3070">
                  <c:v>0.12284299999999999</c:v>
                </c:pt>
                <c:pt idx="3071">
                  <c:v>0.12288300000000001</c:v>
                </c:pt>
                <c:pt idx="3072">
                  <c:v>0.122923</c:v>
                </c:pt>
                <c:pt idx="3073">
                  <c:v>0.122963</c:v>
                </c:pt>
                <c:pt idx="3074">
                  <c:v>0.123003</c:v>
                </c:pt>
                <c:pt idx="3075">
                  <c:v>0.123043</c:v>
                </c:pt>
                <c:pt idx="3076">
                  <c:v>0.123083</c:v>
                </c:pt>
                <c:pt idx="3077">
                  <c:v>0.123123</c:v>
                </c:pt>
                <c:pt idx="3078">
                  <c:v>0.12316299999999999</c:v>
                </c:pt>
                <c:pt idx="3079">
                  <c:v>0.12320299999999999</c:v>
                </c:pt>
                <c:pt idx="3080">
                  <c:v>0.12324300000000001</c:v>
                </c:pt>
                <c:pt idx="3081">
                  <c:v>0.123283</c:v>
                </c:pt>
                <c:pt idx="3082">
                  <c:v>0.123323</c:v>
                </c:pt>
                <c:pt idx="3083">
                  <c:v>0.123363</c:v>
                </c:pt>
                <c:pt idx="3084">
                  <c:v>0.123403</c:v>
                </c:pt>
                <c:pt idx="3085">
                  <c:v>0.123443</c:v>
                </c:pt>
                <c:pt idx="3086">
                  <c:v>0.123483</c:v>
                </c:pt>
                <c:pt idx="3087">
                  <c:v>0.12352299999999999</c:v>
                </c:pt>
                <c:pt idx="3088">
                  <c:v>0.12356300000000001</c:v>
                </c:pt>
                <c:pt idx="3089">
                  <c:v>0.123603</c:v>
                </c:pt>
                <c:pt idx="3090">
                  <c:v>0.123643</c:v>
                </c:pt>
                <c:pt idx="3091">
                  <c:v>0.123683</c:v>
                </c:pt>
                <c:pt idx="3092">
                  <c:v>0.123723</c:v>
                </c:pt>
                <c:pt idx="3093">
                  <c:v>0.123763</c:v>
                </c:pt>
                <c:pt idx="3094">
                  <c:v>0.123803</c:v>
                </c:pt>
                <c:pt idx="3095">
                  <c:v>0.12384299999999999</c:v>
                </c:pt>
                <c:pt idx="3096">
                  <c:v>0.12388299999999999</c:v>
                </c:pt>
                <c:pt idx="3097">
                  <c:v>0.12392300000000001</c:v>
                </c:pt>
                <c:pt idx="3098">
                  <c:v>0.123963</c:v>
                </c:pt>
                <c:pt idx="3099">
                  <c:v>0.124003</c:v>
                </c:pt>
                <c:pt idx="3100">
                  <c:v>0.124043</c:v>
                </c:pt>
                <c:pt idx="3101">
                  <c:v>0.124083</c:v>
                </c:pt>
                <c:pt idx="3102">
                  <c:v>0.124123</c:v>
                </c:pt>
                <c:pt idx="3103">
                  <c:v>0.124163</c:v>
                </c:pt>
                <c:pt idx="3104">
                  <c:v>0.12420299999999999</c:v>
                </c:pt>
                <c:pt idx="3105">
                  <c:v>0.12424300000000001</c:v>
                </c:pt>
                <c:pt idx="3106">
                  <c:v>0.124283</c:v>
                </c:pt>
                <c:pt idx="3107">
                  <c:v>0.124323</c:v>
                </c:pt>
                <c:pt idx="3108">
                  <c:v>0.124363</c:v>
                </c:pt>
                <c:pt idx="3109">
                  <c:v>0.124403</c:v>
                </c:pt>
                <c:pt idx="3110">
                  <c:v>0.124443</c:v>
                </c:pt>
                <c:pt idx="3111">
                  <c:v>0.124483</c:v>
                </c:pt>
                <c:pt idx="3112">
                  <c:v>0.12452299999999999</c:v>
                </c:pt>
                <c:pt idx="3113">
                  <c:v>0.12456299999999999</c:v>
                </c:pt>
                <c:pt idx="3114">
                  <c:v>0.12460300000000001</c:v>
                </c:pt>
                <c:pt idx="3115">
                  <c:v>0.124643</c:v>
                </c:pt>
                <c:pt idx="3116">
                  <c:v>0.124683</c:v>
                </c:pt>
                <c:pt idx="3117">
                  <c:v>0.124723</c:v>
                </c:pt>
                <c:pt idx="3118">
                  <c:v>0.124763</c:v>
                </c:pt>
                <c:pt idx="3119">
                  <c:v>0.124803</c:v>
                </c:pt>
                <c:pt idx="3120">
                  <c:v>0.124843</c:v>
                </c:pt>
                <c:pt idx="3121">
                  <c:v>0.12488299999999999</c:v>
                </c:pt>
                <c:pt idx="3122">
                  <c:v>0.12492300000000001</c:v>
                </c:pt>
                <c:pt idx="3123">
                  <c:v>0.124963</c:v>
                </c:pt>
                <c:pt idx="3124">
                  <c:v>0.125003</c:v>
                </c:pt>
                <c:pt idx="3125">
                  <c:v>0.12504299999999999</c:v>
                </c:pt>
                <c:pt idx="3126">
                  <c:v>0.125083</c:v>
                </c:pt>
                <c:pt idx="3127">
                  <c:v>0.12512300000000001</c:v>
                </c:pt>
                <c:pt idx="3128">
                  <c:v>0.125163</c:v>
                </c:pt>
                <c:pt idx="3129">
                  <c:v>0.12520300000000001</c:v>
                </c:pt>
                <c:pt idx="3130">
                  <c:v>0.12524299999999999</c:v>
                </c:pt>
                <c:pt idx="3131">
                  <c:v>0.12528300000000001</c:v>
                </c:pt>
                <c:pt idx="3132">
                  <c:v>0.12532299999999999</c:v>
                </c:pt>
                <c:pt idx="3133">
                  <c:v>0.125363</c:v>
                </c:pt>
                <c:pt idx="3134">
                  <c:v>0.12540299999999999</c:v>
                </c:pt>
                <c:pt idx="3135">
                  <c:v>0.125443</c:v>
                </c:pt>
                <c:pt idx="3136">
                  <c:v>0.12548300000000001</c:v>
                </c:pt>
                <c:pt idx="3137">
                  <c:v>0.125523</c:v>
                </c:pt>
                <c:pt idx="3138">
                  <c:v>0.12556300000000001</c:v>
                </c:pt>
                <c:pt idx="3139">
                  <c:v>0.12560299999999999</c:v>
                </c:pt>
                <c:pt idx="3140">
                  <c:v>0.125643</c:v>
                </c:pt>
                <c:pt idx="3141">
                  <c:v>0.12568299999999999</c:v>
                </c:pt>
                <c:pt idx="3142">
                  <c:v>0.125723</c:v>
                </c:pt>
                <c:pt idx="3143">
                  <c:v>0.12576300000000001</c:v>
                </c:pt>
                <c:pt idx="3144">
                  <c:v>0.125803</c:v>
                </c:pt>
                <c:pt idx="3145">
                  <c:v>0.12584300000000001</c:v>
                </c:pt>
                <c:pt idx="3146">
                  <c:v>0.12588299999999999</c:v>
                </c:pt>
                <c:pt idx="3147">
                  <c:v>0.12592300000000001</c:v>
                </c:pt>
                <c:pt idx="3148">
                  <c:v>0.12596299999999999</c:v>
                </c:pt>
                <c:pt idx="3149">
                  <c:v>0.126003</c:v>
                </c:pt>
                <c:pt idx="3150">
                  <c:v>0.12604299999999999</c:v>
                </c:pt>
                <c:pt idx="3151">
                  <c:v>0.126083</c:v>
                </c:pt>
                <c:pt idx="3152">
                  <c:v>0.12612300000000001</c:v>
                </c:pt>
                <c:pt idx="3153">
                  <c:v>0.126163</c:v>
                </c:pt>
                <c:pt idx="3154">
                  <c:v>0.12620300000000001</c:v>
                </c:pt>
                <c:pt idx="3155">
                  <c:v>0.12624299999999999</c:v>
                </c:pt>
                <c:pt idx="3156">
                  <c:v>0.12628300000000001</c:v>
                </c:pt>
                <c:pt idx="3157">
                  <c:v>0.12632299999999999</c:v>
                </c:pt>
                <c:pt idx="3158">
                  <c:v>0.126363</c:v>
                </c:pt>
                <c:pt idx="3159">
                  <c:v>0.12640299999999999</c:v>
                </c:pt>
                <c:pt idx="3160">
                  <c:v>0.126443</c:v>
                </c:pt>
                <c:pt idx="3161">
                  <c:v>0.12648300000000001</c:v>
                </c:pt>
                <c:pt idx="3162">
                  <c:v>0.126523</c:v>
                </c:pt>
                <c:pt idx="3163">
                  <c:v>0.12656300000000001</c:v>
                </c:pt>
                <c:pt idx="3164">
                  <c:v>0.12660299999999999</c:v>
                </c:pt>
                <c:pt idx="3165">
                  <c:v>0.12664300000000001</c:v>
                </c:pt>
                <c:pt idx="3166">
                  <c:v>0.12668299999999999</c:v>
                </c:pt>
                <c:pt idx="3167">
                  <c:v>0.126723</c:v>
                </c:pt>
                <c:pt idx="3168">
                  <c:v>0.12676299999999999</c:v>
                </c:pt>
                <c:pt idx="3169">
                  <c:v>0.126803</c:v>
                </c:pt>
                <c:pt idx="3170">
                  <c:v>0.12684300000000001</c:v>
                </c:pt>
                <c:pt idx="3171">
                  <c:v>0.126883</c:v>
                </c:pt>
                <c:pt idx="3172">
                  <c:v>0.12692300000000001</c:v>
                </c:pt>
                <c:pt idx="3173">
                  <c:v>0.12696299999999999</c:v>
                </c:pt>
                <c:pt idx="3174">
                  <c:v>0.127003</c:v>
                </c:pt>
                <c:pt idx="3175">
                  <c:v>0.12704299999999999</c:v>
                </c:pt>
                <c:pt idx="3176">
                  <c:v>0.127083</c:v>
                </c:pt>
                <c:pt idx="3177">
                  <c:v>0.12712300000000001</c:v>
                </c:pt>
                <c:pt idx="3178">
                  <c:v>0.127163</c:v>
                </c:pt>
                <c:pt idx="3179">
                  <c:v>0.12720300000000001</c:v>
                </c:pt>
                <c:pt idx="3180">
                  <c:v>0.12724299999999999</c:v>
                </c:pt>
                <c:pt idx="3181">
                  <c:v>0.12728300000000001</c:v>
                </c:pt>
                <c:pt idx="3182">
                  <c:v>0.12732299999999999</c:v>
                </c:pt>
                <c:pt idx="3183">
                  <c:v>0.127363</c:v>
                </c:pt>
                <c:pt idx="3184">
                  <c:v>0.12740299999999999</c:v>
                </c:pt>
                <c:pt idx="3185">
                  <c:v>0.127443</c:v>
                </c:pt>
                <c:pt idx="3186">
                  <c:v>0.12748300000000001</c:v>
                </c:pt>
                <c:pt idx="3187">
                  <c:v>0.127523</c:v>
                </c:pt>
                <c:pt idx="3188">
                  <c:v>0.12756300000000001</c:v>
                </c:pt>
                <c:pt idx="3189">
                  <c:v>0.12760299999999999</c:v>
                </c:pt>
                <c:pt idx="3190">
                  <c:v>0.12764300000000001</c:v>
                </c:pt>
                <c:pt idx="3191">
                  <c:v>0.12768299999999999</c:v>
                </c:pt>
                <c:pt idx="3192">
                  <c:v>0.127723</c:v>
                </c:pt>
                <c:pt idx="3193">
                  <c:v>0.12776299999999999</c:v>
                </c:pt>
                <c:pt idx="3194">
                  <c:v>0.127803</c:v>
                </c:pt>
                <c:pt idx="3195">
                  <c:v>0.12784300000000001</c:v>
                </c:pt>
                <c:pt idx="3196">
                  <c:v>0.127883</c:v>
                </c:pt>
                <c:pt idx="3197">
                  <c:v>0.12792300000000001</c:v>
                </c:pt>
                <c:pt idx="3198">
                  <c:v>0.12796299999999999</c:v>
                </c:pt>
                <c:pt idx="3199">
                  <c:v>0.12800300000000001</c:v>
                </c:pt>
                <c:pt idx="3200">
                  <c:v>0.12804299999999999</c:v>
                </c:pt>
                <c:pt idx="3201">
                  <c:v>0.128083</c:v>
                </c:pt>
                <c:pt idx="3202">
                  <c:v>0.12812299999999999</c:v>
                </c:pt>
                <c:pt idx="3203">
                  <c:v>0.128163</c:v>
                </c:pt>
                <c:pt idx="3204">
                  <c:v>0.12820300000000001</c:v>
                </c:pt>
                <c:pt idx="3205">
                  <c:v>0.128243</c:v>
                </c:pt>
                <c:pt idx="3206">
                  <c:v>0.12828300000000001</c:v>
                </c:pt>
                <c:pt idx="3207">
                  <c:v>0.12832299999999999</c:v>
                </c:pt>
                <c:pt idx="3208">
                  <c:v>0.128363</c:v>
                </c:pt>
                <c:pt idx="3209">
                  <c:v>0.12840299999999999</c:v>
                </c:pt>
                <c:pt idx="3210">
                  <c:v>0.128443</c:v>
                </c:pt>
                <c:pt idx="3211">
                  <c:v>0.12848300000000001</c:v>
                </c:pt>
                <c:pt idx="3212">
                  <c:v>0.128523</c:v>
                </c:pt>
                <c:pt idx="3213">
                  <c:v>0.12856300000000001</c:v>
                </c:pt>
                <c:pt idx="3214">
                  <c:v>0.128603</c:v>
                </c:pt>
                <c:pt idx="3215">
                  <c:v>0.12864300000000001</c:v>
                </c:pt>
                <c:pt idx="3216">
                  <c:v>0.12868299999999999</c:v>
                </c:pt>
                <c:pt idx="3217">
                  <c:v>0.128723</c:v>
                </c:pt>
                <c:pt idx="3218">
                  <c:v>0.12876299999999999</c:v>
                </c:pt>
                <c:pt idx="3219">
                  <c:v>0.128803</c:v>
                </c:pt>
                <c:pt idx="3220">
                  <c:v>0.12884300000000001</c:v>
                </c:pt>
                <c:pt idx="3221">
                  <c:v>0.128883</c:v>
                </c:pt>
                <c:pt idx="3222">
                  <c:v>0.12892300000000001</c:v>
                </c:pt>
                <c:pt idx="3223">
                  <c:v>0.12896299999999999</c:v>
                </c:pt>
                <c:pt idx="3224">
                  <c:v>0.12900300000000001</c:v>
                </c:pt>
                <c:pt idx="3225">
                  <c:v>0.12904299999999999</c:v>
                </c:pt>
                <c:pt idx="3226">
                  <c:v>0.129083</c:v>
                </c:pt>
                <c:pt idx="3227">
                  <c:v>0.12912299999999999</c:v>
                </c:pt>
                <c:pt idx="3228">
                  <c:v>0.129163</c:v>
                </c:pt>
                <c:pt idx="3229">
                  <c:v>0.12920300000000001</c:v>
                </c:pt>
                <c:pt idx="3230">
                  <c:v>0.129243</c:v>
                </c:pt>
                <c:pt idx="3231">
                  <c:v>0.12928300000000001</c:v>
                </c:pt>
                <c:pt idx="3232">
                  <c:v>0.12932299999999999</c:v>
                </c:pt>
                <c:pt idx="3233">
                  <c:v>0.12936300000000001</c:v>
                </c:pt>
                <c:pt idx="3234">
                  <c:v>0.12940299999999999</c:v>
                </c:pt>
                <c:pt idx="3235">
                  <c:v>0.129443</c:v>
                </c:pt>
                <c:pt idx="3236">
                  <c:v>0.12948299999999999</c:v>
                </c:pt>
                <c:pt idx="3237">
                  <c:v>0.129523</c:v>
                </c:pt>
                <c:pt idx="3238">
                  <c:v>0.12956300000000001</c:v>
                </c:pt>
                <c:pt idx="3239">
                  <c:v>0.129603</c:v>
                </c:pt>
                <c:pt idx="3240">
                  <c:v>0.12964300000000001</c:v>
                </c:pt>
                <c:pt idx="3241">
                  <c:v>0.12968299999999999</c:v>
                </c:pt>
                <c:pt idx="3242">
                  <c:v>0.129723</c:v>
                </c:pt>
                <c:pt idx="3243">
                  <c:v>0.12976299999999999</c:v>
                </c:pt>
                <c:pt idx="3244">
                  <c:v>0.129803</c:v>
                </c:pt>
                <c:pt idx="3245">
                  <c:v>0.12984299999999999</c:v>
                </c:pt>
                <c:pt idx="3246">
                  <c:v>0.129883</c:v>
                </c:pt>
                <c:pt idx="3247">
                  <c:v>0.12992300000000001</c:v>
                </c:pt>
                <c:pt idx="3248">
                  <c:v>0.129963</c:v>
                </c:pt>
                <c:pt idx="3249">
                  <c:v>0.13000300000000001</c:v>
                </c:pt>
                <c:pt idx="3250">
                  <c:v>0.13004299999999999</c:v>
                </c:pt>
                <c:pt idx="3251">
                  <c:v>0.130083</c:v>
                </c:pt>
                <c:pt idx="3252">
                  <c:v>0.13012299999999999</c:v>
                </c:pt>
                <c:pt idx="3253">
                  <c:v>0.130163</c:v>
                </c:pt>
                <c:pt idx="3254">
                  <c:v>0.13020300000000001</c:v>
                </c:pt>
                <c:pt idx="3255">
                  <c:v>0.130243</c:v>
                </c:pt>
                <c:pt idx="3256">
                  <c:v>0.13028300000000001</c:v>
                </c:pt>
                <c:pt idx="3257">
                  <c:v>0.13032299999999999</c:v>
                </c:pt>
                <c:pt idx="3258">
                  <c:v>0.13036300000000001</c:v>
                </c:pt>
                <c:pt idx="3259">
                  <c:v>0.13040299999999999</c:v>
                </c:pt>
                <c:pt idx="3260">
                  <c:v>0.130443</c:v>
                </c:pt>
                <c:pt idx="3261">
                  <c:v>0.13048299999999999</c:v>
                </c:pt>
                <c:pt idx="3262">
                  <c:v>0.130523</c:v>
                </c:pt>
                <c:pt idx="3263">
                  <c:v>0.13056300000000001</c:v>
                </c:pt>
                <c:pt idx="3264">
                  <c:v>0.130603</c:v>
                </c:pt>
                <c:pt idx="3265">
                  <c:v>0.13064300000000001</c:v>
                </c:pt>
                <c:pt idx="3266">
                  <c:v>0.13068299999999999</c:v>
                </c:pt>
                <c:pt idx="3267">
                  <c:v>0.13072300000000001</c:v>
                </c:pt>
                <c:pt idx="3268">
                  <c:v>0.13076299999999999</c:v>
                </c:pt>
                <c:pt idx="3269">
                  <c:v>0.130803</c:v>
                </c:pt>
                <c:pt idx="3270">
                  <c:v>0.13084299999999999</c:v>
                </c:pt>
                <c:pt idx="3271">
                  <c:v>0.130883</c:v>
                </c:pt>
                <c:pt idx="3272">
                  <c:v>0.13092300000000001</c:v>
                </c:pt>
                <c:pt idx="3273">
                  <c:v>0.130963</c:v>
                </c:pt>
                <c:pt idx="3274">
                  <c:v>0.13100300000000001</c:v>
                </c:pt>
                <c:pt idx="3275">
                  <c:v>0.13104299999999999</c:v>
                </c:pt>
                <c:pt idx="3276">
                  <c:v>0.13108300000000001</c:v>
                </c:pt>
                <c:pt idx="3277">
                  <c:v>0.13112299999999999</c:v>
                </c:pt>
                <c:pt idx="3278">
                  <c:v>0.131163</c:v>
                </c:pt>
                <c:pt idx="3279">
                  <c:v>0.13120299999999999</c:v>
                </c:pt>
                <c:pt idx="3280">
                  <c:v>0.131243</c:v>
                </c:pt>
                <c:pt idx="3281">
                  <c:v>0.13128300000000001</c:v>
                </c:pt>
                <c:pt idx="3282">
                  <c:v>0.131323</c:v>
                </c:pt>
                <c:pt idx="3283">
                  <c:v>0.13136300000000001</c:v>
                </c:pt>
                <c:pt idx="3284">
                  <c:v>0.13140299999999999</c:v>
                </c:pt>
                <c:pt idx="3285">
                  <c:v>0.131443</c:v>
                </c:pt>
                <c:pt idx="3286">
                  <c:v>0.13148299999999999</c:v>
                </c:pt>
                <c:pt idx="3287">
                  <c:v>0.131523</c:v>
                </c:pt>
                <c:pt idx="3288">
                  <c:v>0.13156300000000001</c:v>
                </c:pt>
                <c:pt idx="3289">
                  <c:v>0.131603</c:v>
                </c:pt>
                <c:pt idx="3290">
                  <c:v>0.13164300000000001</c:v>
                </c:pt>
                <c:pt idx="3291">
                  <c:v>0.13168299999999999</c:v>
                </c:pt>
                <c:pt idx="3292">
                  <c:v>0.13172300000000001</c:v>
                </c:pt>
                <c:pt idx="3293">
                  <c:v>0.13176299999999999</c:v>
                </c:pt>
                <c:pt idx="3294">
                  <c:v>0.131803</c:v>
                </c:pt>
                <c:pt idx="3295">
                  <c:v>0.13184299999999999</c:v>
                </c:pt>
                <c:pt idx="3296">
                  <c:v>0.131883</c:v>
                </c:pt>
                <c:pt idx="3297">
                  <c:v>0.13192300000000001</c:v>
                </c:pt>
                <c:pt idx="3298">
                  <c:v>0.131963</c:v>
                </c:pt>
                <c:pt idx="3299">
                  <c:v>0.13200300000000001</c:v>
                </c:pt>
                <c:pt idx="3300">
                  <c:v>0.13204299999999999</c:v>
                </c:pt>
                <c:pt idx="3301">
                  <c:v>0.13208300000000001</c:v>
                </c:pt>
                <c:pt idx="3302">
                  <c:v>0.13212299999999999</c:v>
                </c:pt>
                <c:pt idx="3303">
                  <c:v>0.132163</c:v>
                </c:pt>
                <c:pt idx="3304">
                  <c:v>0.13220299999999999</c:v>
                </c:pt>
                <c:pt idx="3305">
                  <c:v>0.132243</c:v>
                </c:pt>
                <c:pt idx="3306">
                  <c:v>0.13228300000000001</c:v>
                </c:pt>
                <c:pt idx="3307">
                  <c:v>0.132323</c:v>
                </c:pt>
                <c:pt idx="3308">
                  <c:v>0.13236300000000001</c:v>
                </c:pt>
                <c:pt idx="3309">
                  <c:v>0.13240299999999999</c:v>
                </c:pt>
                <c:pt idx="3310">
                  <c:v>0.13244300000000001</c:v>
                </c:pt>
                <c:pt idx="3311">
                  <c:v>0.13248299999999999</c:v>
                </c:pt>
                <c:pt idx="3312">
                  <c:v>0.132523</c:v>
                </c:pt>
                <c:pt idx="3313">
                  <c:v>0.13256299999999999</c:v>
                </c:pt>
                <c:pt idx="3314">
                  <c:v>0.132603</c:v>
                </c:pt>
                <c:pt idx="3315">
                  <c:v>0.13264300000000001</c:v>
                </c:pt>
                <c:pt idx="3316">
                  <c:v>0.132683</c:v>
                </c:pt>
                <c:pt idx="3317">
                  <c:v>0.13272300000000001</c:v>
                </c:pt>
                <c:pt idx="3318">
                  <c:v>0.13276299999999999</c:v>
                </c:pt>
                <c:pt idx="3319">
                  <c:v>0.132803</c:v>
                </c:pt>
                <c:pt idx="3320">
                  <c:v>0.13284299999999999</c:v>
                </c:pt>
                <c:pt idx="3321">
                  <c:v>0.132883</c:v>
                </c:pt>
                <c:pt idx="3322">
                  <c:v>0.13292300000000001</c:v>
                </c:pt>
                <c:pt idx="3323">
                  <c:v>0.132963</c:v>
                </c:pt>
                <c:pt idx="3324">
                  <c:v>0.13300300000000001</c:v>
                </c:pt>
                <c:pt idx="3325">
                  <c:v>0.13304299999999999</c:v>
                </c:pt>
                <c:pt idx="3326">
                  <c:v>0.13308300000000001</c:v>
                </c:pt>
                <c:pt idx="3327">
                  <c:v>0.13312299999999999</c:v>
                </c:pt>
                <c:pt idx="3328">
                  <c:v>0.133163</c:v>
                </c:pt>
                <c:pt idx="3329">
                  <c:v>0.13320299999999999</c:v>
                </c:pt>
                <c:pt idx="3330">
                  <c:v>0.133243</c:v>
                </c:pt>
                <c:pt idx="3331">
                  <c:v>0.13328300000000001</c:v>
                </c:pt>
                <c:pt idx="3332">
                  <c:v>0.133323</c:v>
                </c:pt>
                <c:pt idx="3333">
                  <c:v>0.13336300000000001</c:v>
                </c:pt>
                <c:pt idx="3334">
                  <c:v>0.13340299999999999</c:v>
                </c:pt>
                <c:pt idx="3335">
                  <c:v>0.13344300000000001</c:v>
                </c:pt>
                <c:pt idx="3336">
                  <c:v>0.13348299999999999</c:v>
                </c:pt>
                <c:pt idx="3337">
                  <c:v>0.133523</c:v>
                </c:pt>
                <c:pt idx="3338">
                  <c:v>0.13356299999999999</c:v>
                </c:pt>
                <c:pt idx="3339">
                  <c:v>0.133603</c:v>
                </c:pt>
                <c:pt idx="3340">
                  <c:v>0.13364300000000001</c:v>
                </c:pt>
                <c:pt idx="3341">
                  <c:v>0.133683</c:v>
                </c:pt>
                <c:pt idx="3342">
                  <c:v>0.13372300000000001</c:v>
                </c:pt>
                <c:pt idx="3343">
                  <c:v>0.13376299999999999</c:v>
                </c:pt>
                <c:pt idx="3344">
                  <c:v>0.13380300000000001</c:v>
                </c:pt>
                <c:pt idx="3345">
                  <c:v>0.13384299999999999</c:v>
                </c:pt>
                <c:pt idx="3346">
                  <c:v>0.133883</c:v>
                </c:pt>
                <c:pt idx="3347">
                  <c:v>0.13392299999999999</c:v>
                </c:pt>
                <c:pt idx="3348">
                  <c:v>0.133963</c:v>
                </c:pt>
                <c:pt idx="3349">
                  <c:v>0.13400300000000001</c:v>
                </c:pt>
                <c:pt idx="3350">
                  <c:v>0.134043</c:v>
                </c:pt>
                <c:pt idx="3351">
                  <c:v>0.13408300000000001</c:v>
                </c:pt>
                <c:pt idx="3352">
                  <c:v>0.13412299999999999</c:v>
                </c:pt>
                <c:pt idx="3353">
                  <c:v>0.134163</c:v>
                </c:pt>
                <c:pt idx="3354">
                  <c:v>0.13420299999999999</c:v>
                </c:pt>
                <c:pt idx="3355">
                  <c:v>0.134243</c:v>
                </c:pt>
                <c:pt idx="3356">
                  <c:v>0.13428300000000001</c:v>
                </c:pt>
                <c:pt idx="3357">
                  <c:v>0.134323</c:v>
                </c:pt>
                <c:pt idx="3358">
                  <c:v>0.13436300000000001</c:v>
                </c:pt>
                <c:pt idx="3359">
                  <c:v>0.13440299999999999</c:v>
                </c:pt>
                <c:pt idx="3360">
                  <c:v>0.13444300000000001</c:v>
                </c:pt>
                <c:pt idx="3361">
                  <c:v>0.13448299999999999</c:v>
                </c:pt>
                <c:pt idx="3362">
                  <c:v>0.134523</c:v>
                </c:pt>
                <c:pt idx="3363">
                  <c:v>0.13456299999999999</c:v>
                </c:pt>
                <c:pt idx="3364">
                  <c:v>0.134603</c:v>
                </c:pt>
                <c:pt idx="3365">
                  <c:v>0.13464300000000001</c:v>
                </c:pt>
                <c:pt idx="3366">
                  <c:v>0.134683</c:v>
                </c:pt>
                <c:pt idx="3367">
                  <c:v>0.13472300000000001</c:v>
                </c:pt>
                <c:pt idx="3368">
                  <c:v>0.13476299999999999</c:v>
                </c:pt>
                <c:pt idx="3369">
                  <c:v>0.13480300000000001</c:v>
                </c:pt>
                <c:pt idx="3370">
                  <c:v>0.13484299999999999</c:v>
                </c:pt>
                <c:pt idx="3371">
                  <c:v>0.134883</c:v>
                </c:pt>
                <c:pt idx="3372">
                  <c:v>0.13492299999999999</c:v>
                </c:pt>
                <c:pt idx="3373">
                  <c:v>0.134963</c:v>
                </c:pt>
                <c:pt idx="3374">
                  <c:v>0.13500300000000001</c:v>
                </c:pt>
                <c:pt idx="3375">
                  <c:v>0.135043</c:v>
                </c:pt>
                <c:pt idx="3376">
                  <c:v>0.13508300000000001</c:v>
                </c:pt>
                <c:pt idx="3377">
                  <c:v>0.13512299999999999</c:v>
                </c:pt>
                <c:pt idx="3378">
                  <c:v>0.13516300000000001</c:v>
                </c:pt>
                <c:pt idx="3379">
                  <c:v>0.13520299999999999</c:v>
                </c:pt>
                <c:pt idx="3380">
                  <c:v>0.135243</c:v>
                </c:pt>
                <c:pt idx="3381">
                  <c:v>0.13528299999999999</c:v>
                </c:pt>
                <c:pt idx="3382">
                  <c:v>0.135323</c:v>
                </c:pt>
                <c:pt idx="3383">
                  <c:v>0.13536300000000001</c:v>
                </c:pt>
                <c:pt idx="3384">
                  <c:v>0.135403</c:v>
                </c:pt>
                <c:pt idx="3385">
                  <c:v>0.13544300000000001</c:v>
                </c:pt>
                <c:pt idx="3386">
                  <c:v>0.13548299999999999</c:v>
                </c:pt>
                <c:pt idx="3387">
                  <c:v>0.135523</c:v>
                </c:pt>
                <c:pt idx="3388">
                  <c:v>0.13556299999999999</c:v>
                </c:pt>
                <c:pt idx="3389">
                  <c:v>0.135603</c:v>
                </c:pt>
                <c:pt idx="3390">
                  <c:v>0.13564300000000001</c:v>
                </c:pt>
                <c:pt idx="3391">
                  <c:v>0.135683</c:v>
                </c:pt>
                <c:pt idx="3392">
                  <c:v>0.13572300000000001</c:v>
                </c:pt>
                <c:pt idx="3393">
                  <c:v>0.13576299999999999</c:v>
                </c:pt>
                <c:pt idx="3394">
                  <c:v>0.13580300000000001</c:v>
                </c:pt>
                <c:pt idx="3395">
                  <c:v>0.13584299999999999</c:v>
                </c:pt>
                <c:pt idx="3396">
                  <c:v>0.135883</c:v>
                </c:pt>
                <c:pt idx="3397">
                  <c:v>0.13592299999999999</c:v>
                </c:pt>
                <c:pt idx="3398">
                  <c:v>0.135963</c:v>
                </c:pt>
                <c:pt idx="3399">
                  <c:v>0.13600300000000001</c:v>
                </c:pt>
                <c:pt idx="3400">
                  <c:v>0.136043</c:v>
                </c:pt>
                <c:pt idx="3401">
                  <c:v>0.13608300000000001</c:v>
                </c:pt>
                <c:pt idx="3402">
                  <c:v>0.13612299999999999</c:v>
                </c:pt>
                <c:pt idx="3403">
                  <c:v>0.13616300000000001</c:v>
                </c:pt>
                <c:pt idx="3404">
                  <c:v>0.13620299999999999</c:v>
                </c:pt>
                <c:pt idx="3405">
                  <c:v>0.136243</c:v>
                </c:pt>
                <c:pt idx="3406">
                  <c:v>0.13628299999999999</c:v>
                </c:pt>
                <c:pt idx="3407">
                  <c:v>0.136323</c:v>
                </c:pt>
                <c:pt idx="3408">
                  <c:v>0.13636300000000001</c:v>
                </c:pt>
                <c:pt idx="3409">
                  <c:v>0.136403</c:v>
                </c:pt>
                <c:pt idx="3410">
                  <c:v>0.13644300000000001</c:v>
                </c:pt>
                <c:pt idx="3411">
                  <c:v>0.13648299999999999</c:v>
                </c:pt>
                <c:pt idx="3412">
                  <c:v>0.13652300000000001</c:v>
                </c:pt>
                <c:pt idx="3413">
                  <c:v>0.13656299999999999</c:v>
                </c:pt>
                <c:pt idx="3414">
                  <c:v>0.136603</c:v>
                </c:pt>
                <c:pt idx="3415">
                  <c:v>0.13664299999999999</c:v>
                </c:pt>
                <c:pt idx="3416">
                  <c:v>0.136683</c:v>
                </c:pt>
                <c:pt idx="3417">
                  <c:v>0.13672300000000001</c:v>
                </c:pt>
                <c:pt idx="3418">
                  <c:v>0.136763</c:v>
                </c:pt>
                <c:pt idx="3419">
                  <c:v>0.13680300000000001</c:v>
                </c:pt>
                <c:pt idx="3420">
                  <c:v>0.13684299999999999</c:v>
                </c:pt>
                <c:pt idx="3421">
                  <c:v>0.136883</c:v>
                </c:pt>
                <c:pt idx="3422">
                  <c:v>0.13692299999999999</c:v>
                </c:pt>
                <c:pt idx="3423">
                  <c:v>0.136963</c:v>
                </c:pt>
                <c:pt idx="3424">
                  <c:v>0.13700300000000001</c:v>
                </c:pt>
                <c:pt idx="3425">
                  <c:v>0.137043</c:v>
                </c:pt>
                <c:pt idx="3426">
                  <c:v>0.13708300000000001</c:v>
                </c:pt>
                <c:pt idx="3427">
                  <c:v>0.13712299999999999</c:v>
                </c:pt>
                <c:pt idx="3428">
                  <c:v>0.13716300000000001</c:v>
                </c:pt>
                <c:pt idx="3429">
                  <c:v>0.13720299999999999</c:v>
                </c:pt>
                <c:pt idx="3430">
                  <c:v>0.137243</c:v>
                </c:pt>
                <c:pt idx="3431">
                  <c:v>0.13728299999999999</c:v>
                </c:pt>
                <c:pt idx="3432">
                  <c:v>0.137323</c:v>
                </c:pt>
                <c:pt idx="3433">
                  <c:v>0.13736300000000001</c:v>
                </c:pt>
                <c:pt idx="3434">
                  <c:v>0.137403</c:v>
                </c:pt>
                <c:pt idx="3435">
                  <c:v>0.13744300000000001</c:v>
                </c:pt>
                <c:pt idx="3436">
                  <c:v>0.13748299999999999</c:v>
                </c:pt>
                <c:pt idx="3437">
                  <c:v>0.13752300000000001</c:v>
                </c:pt>
                <c:pt idx="3438">
                  <c:v>0.13756299999999999</c:v>
                </c:pt>
                <c:pt idx="3439">
                  <c:v>0.137603</c:v>
                </c:pt>
                <c:pt idx="3440">
                  <c:v>0.13764299999999999</c:v>
                </c:pt>
                <c:pt idx="3441">
                  <c:v>0.137683</c:v>
                </c:pt>
                <c:pt idx="3442">
                  <c:v>0.13772300000000001</c:v>
                </c:pt>
                <c:pt idx="3443">
                  <c:v>0.137763</c:v>
                </c:pt>
                <c:pt idx="3444">
                  <c:v>0.13780300000000001</c:v>
                </c:pt>
                <c:pt idx="3445">
                  <c:v>0.13784299999999999</c:v>
                </c:pt>
                <c:pt idx="3446">
                  <c:v>0.13788300000000001</c:v>
                </c:pt>
                <c:pt idx="3447">
                  <c:v>0.13792299999999999</c:v>
                </c:pt>
                <c:pt idx="3448">
                  <c:v>0.137963</c:v>
                </c:pt>
                <c:pt idx="3449">
                  <c:v>0.13800299999999999</c:v>
                </c:pt>
                <c:pt idx="3450">
                  <c:v>0.138043</c:v>
                </c:pt>
                <c:pt idx="3451">
                  <c:v>0.13808300000000001</c:v>
                </c:pt>
                <c:pt idx="3452">
                  <c:v>0.138123</c:v>
                </c:pt>
                <c:pt idx="3453">
                  <c:v>0.13816300000000001</c:v>
                </c:pt>
                <c:pt idx="3454">
                  <c:v>0.13820299999999999</c:v>
                </c:pt>
                <c:pt idx="3455">
                  <c:v>0.138243</c:v>
                </c:pt>
                <c:pt idx="3456">
                  <c:v>0.13828299999999999</c:v>
                </c:pt>
                <c:pt idx="3457">
                  <c:v>0.138323</c:v>
                </c:pt>
                <c:pt idx="3458">
                  <c:v>0.13836300000000001</c:v>
                </c:pt>
                <c:pt idx="3459">
                  <c:v>0.138403</c:v>
                </c:pt>
                <c:pt idx="3460">
                  <c:v>0.13844300000000001</c:v>
                </c:pt>
                <c:pt idx="3461">
                  <c:v>0.13848299999999999</c:v>
                </c:pt>
                <c:pt idx="3462">
                  <c:v>0.13852300000000001</c:v>
                </c:pt>
                <c:pt idx="3463">
                  <c:v>0.13856299999999999</c:v>
                </c:pt>
                <c:pt idx="3464">
                  <c:v>0.138603</c:v>
                </c:pt>
                <c:pt idx="3465">
                  <c:v>0.13864299999999999</c:v>
                </c:pt>
                <c:pt idx="3466">
                  <c:v>0.138683</c:v>
                </c:pt>
                <c:pt idx="3467">
                  <c:v>0.13872300000000001</c:v>
                </c:pt>
                <c:pt idx="3468">
                  <c:v>0.138763</c:v>
                </c:pt>
                <c:pt idx="3469">
                  <c:v>0.13880300000000001</c:v>
                </c:pt>
                <c:pt idx="3470">
                  <c:v>0.13884299999999999</c:v>
                </c:pt>
                <c:pt idx="3471">
                  <c:v>0.13888300000000001</c:v>
                </c:pt>
                <c:pt idx="3472">
                  <c:v>0.13892299999999999</c:v>
                </c:pt>
                <c:pt idx="3473">
                  <c:v>0.138963</c:v>
                </c:pt>
                <c:pt idx="3474">
                  <c:v>0.13900299999999999</c:v>
                </c:pt>
                <c:pt idx="3475">
                  <c:v>0.139043</c:v>
                </c:pt>
                <c:pt idx="3476">
                  <c:v>0.13908300000000001</c:v>
                </c:pt>
                <c:pt idx="3477">
                  <c:v>0.139123</c:v>
                </c:pt>
                <c:pt idx="3478">
                  <c:v>0.13916300000000001</c:v>
                </c:pt>
                <c:pt idx="3479">
                  <c:v>0.13920299999999999</c:v>
                </c:pt>
                <c:pt idx="3480">
                  <c:v>0.13924300000000001</c:v>
                </c:pt>
                <c:pt idx="3481">
                  <c:v>0.13928299999999999</c:v>
                </c:pt>
                <c:pt idx="3482">
                  <c:v>0.139323</c:v>
                </c:pt>
                <c:pt idx="3483">
                  <c:v>0.13936299999999999</c:v>
                </c:pt>
                <c:pt idx="3484">
                  <c:v>0.139403</c:v>
                </c:pt>
                <c:pt idx="3485">
                  <c:v>0.13944300000000001</c:v>
                </c:pt>
                <c:pt idx="3486">
                  <c:v>0.139483</c:v>
                </c:pt>
                <c:pt idx="3487">
                  <c:v>0.13952300000000001</c:v>
                </c:pt>
                <c:pt idx="3488">
                  <c:v>0.13956299999999999</c:v>
                </c:pt>
                <c:pt idx="3489">
                  <c:v>0.139603</c:v>
                </c:pt>
                <c:pt idx="3490">
                  <c:v>0.13964299999999999</c:v>
                </c:pt>
                <c:pt idx="3491">
                  <c:v>0.139683</c:v>
                </c:pt>
                <c:pt idx="3492">
                  <c:v>0.13972300000000001</c:v>
                </c:pt>
                <c:pt idx="3493">
                  <c:v>0.139763</c:v>
                </c:pt>
                <c:pt idx="3494">
                  <c:v>0.13980300000000001</c:v>
                </c:pt>
                <c:pt idx="3495">
                  <c:v>0.139843</c:v>
                </c:pt>
                <c:pt idx="3496">
                  <c:v>0.13988300000000001</c:v>
                </c:pt>
                <c:pt idx="3497">
                  <c:v>0.13992299999999999</c:v>
                </c:pt>
                <c:pt idx="3498">
                  <c:v>0.139963</c:v>
                </c:pt>
                <c:pt idx="3499">
                  <c:v>0.14000299999999999</c:v>
                </c:pt>
                <c:pt idx="3500">
                  <c:v>0.140043</c:v>
                </c:pt>
                <c:pt idx="3501">
                  <c:v>0.14008300000000001</c:v>
                </c:pt>
                <c:pt idx="3502">
                  <c:v>0.140123</c:v>
                </c:pt>
                <c:pt idx="3503">
                  <c:v>0.14016300000000001</c:v>
                </c:pt>
                <c:pt idx="3504">
                  <c:v>0.14020299999999999</c:v>
                </c:pt>
                <c:pt idx="3505">
                  <c:v>0.14024300000000001</c:v>
                </c:pt>
                <c:pt idx="3506">
                  <c:v>0.14028299999999999</c:v>
                </c:pt>
                <c:pt idx="3507">
                  <c:v>0.140323</c:v>
                </c:pt>
                <c:pt idx="3508">
                  <c:v>0.14036299999999999</c:v>
                </c:pt>
                <c:pt idx="3509">
                  <c:v>0.140403</c:v>
                </c:pt>
                <c:pt idx="3510">
                  <c:v>0.14044300000000001</c:v>
                </c:pt>
                <c:pt idx="3511">
                  <c:v>0.140483</c:v>
                </c:pt>
                <c:pt idx="3512">
                  <c:v>0.14052300000000001</c:v>
                </c:pt>
                <c:pt idx="3513">
                  <c:v>0.14056299999999999</c:v>
                </c:pt>
                <c:pt idx="3514">
                  <c:v>0.14060300000000001</c:v>
                </c:pt>
                <c:pt idx="3515">
                  <c:v>0.14064299999999999</c:v>
                </c:pt>
                <c:pt idx="3516">
                  <c:v>0.140683</c:v>
                </c:pt>
                <c:pt idx="3517">
                  <c:v>0.14072299999999999</c:v>
                </c:pt>
                <c:pt idx="3518">
                  <c:v>0.140763</c:v>
                </c:pt>
                <c:pt idx="3519">
                  <c:v>0.14080300000000001</c:v>
                </c:pt>
                <c:pt idx="3520">
                  <c:v>0.140843</c:v>
                </c:pt>
                <c:pt idx="3521">
                  <c:v>0.14088300000000001</c:v>
                </c:pt>
                <c:pt idx="3522">
                  <c:v>0.14092299999999999</c:v>
                </c:pt>
                <c:pt idx="3523">
                  <c:v>0.140963</c:v>
                </c:pt>
                <c:pt idx="3524">
                  <c:v>0.14100299999999999</c:v>
                </c:pt>
                <c:pt idx="3525">
                  <c:v>0.141043</c:v>
                </c:pt>
                <c:pt idx="3526">
                  <c:v>0.14108299999999999</c:v>
                </c:pt>
                <c:pt idx="3527">
                  <c:v>0.141123</c:v>
                </c:pt>
                <c:pt idx="3528">
                  <c:v>0.14116300000000001</c:v>
                </c:pt>
                <c:pt idx="3529">
                  <c:v>0.141203</c:v>
                </c:pt>
                <c:pt idx="3530">
                  <c:v>0.14124300000000001</c:v>
                </c:pt>
                <c:pt idx="3531">
                  <c:v>0.14128299999999999</c:v>
                </c:pt>
                <c:pt idx="3532">
                  <c:v>0.141323</c:v>
                </c:pt>
                <c:pt idx="3533">
                  <c:v>0.14136299999999999</c:v>
                </c:pt>
                <c:pt idx="3534">
                  <c:v>0.141403</c:v>
                </c:pt>
                <c:pt idx="3535">
                  <c:v>0.14144300000000001</c:v>
                </c:pt>
                <c:pt idx="3536">
                  <c:v>0.141483</c:v>
                </c:pt>
                <c:pt idx="3537">
                  <c:v>0.14152300000000001</c:v>
                </c:pt>
                <c:pt idx="3538">
                  <c:v>0.14156299999999999</c:v>
                </c:pt>
                <c:pt idx="3539">
                  <c:v>0.14160300000000001</c:v>
                </c:pt>
                <c:pt idx="3540">
                  <c:v>0.14164299999999999</c:v>
                </c:pt>
                <c:pt idx="3541">
                  <c:v>0.141683</c:v>
                </c:pt>
                <c:pt idx="3542">
                  <c:v>0.14172299999999999</c:v>
                </c:pt>
                <c:pt idx="3543">
                  <c:v>0.141763</c:v>
                </c:pt>
                <c:pt idx="3544">
                  <c:v>0.14180300000000001</c:v>
                </c:pt>
                <c:pt idx="3545">
                  <c:v>0.141843</c:v>
                </c:pt>
                <c:pt idx="3546">
                  <c:v>0.14188300000000001</c:v>
                </c:pt>
                <c:pt idx="3547">
                  <c:v>0.14192299999999999</c:v>
                </c:pt>
                <c:pt idx="3548">
                  <c:v>0.14196300000000001</c:v>
                </c:pt>
                <c:pt idx="3549">
                  <c:v>0.14200299999999999</c:v>
                </c:pt>
                <c:pt idx="3550">
                  <c:v>0.142043</c:v>
                </c:pt>
                <c:pt idx="3551">
                  <c:v>0.14208299999999999</c:v>
                </c:pt>
                <c:pt idx="3552">
                  <c:v>0.142123</c:v>
                </c:pt>
                <c:pt idx="3553">
                  <c:v>0.14216300000000001</c:v>
                </c:pt>
                <c:pt idx="3554">
                  <c:v>0.142203</c:v>
                </c:pt>
                <c:pt idx="3555">
                  <c:v>0.14224300000000001</c:v>
                </c:pt>
                <c:pt idx="3556">
                  <c:v>0.14228299999999999</c:v>
                </c:pt>
                <c:pt idx="3557">
                  <c:v>0.14232300000000001</c:v>
                </c:pt>
                <c:pt idx="3558">
                  <c:v>0.14236299999999999</c:v>
                </c:pt>
                <c:pt idx="3559">
                  <c:v>0.142403</c:v>
                </c:pt>
                <c:pt idx="3560">
                  <c:v>0.14244299999999999</c:v>
                </c:pt>
                <c:pt idx="3561">
                  <c:v>0.142483</c:v>
                </c:pt>
                <c:pt idx="3562">
                  <c:v>0.14252300000000001</c:v>
                </c:pt>
                <c:pt idx="3563">
                  <c:v>0.142563</c:v>
                </c:pt>
                <c:pt idx="3564">
                  <c:v>0.14260300000000001</c:v>
                </c:pt>
                <c:pt idx="3565">
                  <c:v>0.14264299999999999</c:v>
                </c:pt>
                <c:pt idx="3566">
                  <c:v>0.142683</c:v>
                </c:pt>
                <c:pt idx="3567">
                  <c:v>0.14272299999999999</c:v>
                </c:pt>
                <c:pt idx="3568">
                  <c:v>0.142763</c:v>
                </c:pt>
                <c:pt idx="3569">
                  <c:v>0.14280300000000001</c:v>
                </c:pt>
                <c:pt idx="3570">
                  <c:v>0.142843</c:v>
                </c:pt>
                <c:pt idx="3571">
                  <c:v>0.14288300000000001</c:v>
                </c:pt>
                <c:pt idx="3572">
                  <c:v>0.14292299999999999</c:v>
                </c:pt>
                <c:pt idx="3573">
                  <c:v>0.14296300000000001</c:v>
                </c:pt>
                <c:pt idx="3574">
                  <c:v>0.14300299999999999</c:v>
                </c:pt>
                <c:pt idx="3575">
                  <c:v>0.143043</c:v>
                </c:pt>
                <c:pt idx="3576">
                  <c:v>0.14308299999999999</c:v>
                </c:pt>
                <c:pt idx="3577">
                  <c:v>0.143123</c:v>
                </c:pt>
                <c:pt idx="3578">
                  <c:v>0.14316300000000001</c:v>
                </c:pt>
                <c:pt idx="3579">
                  <c:v>0.143203</c:v>
                </c:pt>
                <c:pt idx="3580">
                  <c:v>0.14324300000000001</c:v>
                </c:pt>
                <c:pt idx="3581">
                  <c:v>0.14328299999999999</c:v>
                </c:pt>
                <c:pt idx="3582">
                  <c:v>0.14332300000000001</c:v>
                </c:pt>
                <c:pt idx="3583">
                  <c:v>0.14336299999999999</c:v>
                </c:pt>
                <c:pt idx="3584">
                  <c:v>0.143403</c:v>
                </c:pt>
                <c:pt idx="3585">
                  <c:v>0.14344299999999999</c:v>
                </c:pt>
                <c:pt idx="3586">
                  <c:v>0.143483</c:v>
                </c:pt>
                <c:pt idx="3587">
                  <c:v>0.14352300000000001</c:v>
                </c:pt>
                <c:pt idx="3588">
                  <c:v>0.143563</c:v>
                </c:pt>
                <c:pt idx="3589">
                  <c:v>0.14360300000000001</c:v>
                </c:pt>
                <c:pt idx="3590">
                  <c:v>0.14364299999999999</c:v>
                </c:pt>
                <c:pt idx="3591">
                  <c:v>0.14368300000000001</c:v>
                </c:pt>
                <c:pt idx="3592">
                  <c:v>0.14372299999999999</c:v>
                </c:pt>
                <c:pt idx="3593">
                  <c:v>0.143763</c:v>
                </c:pt>
                <c:pt idx="3594">
                  <c:v>0.14380299999999999</c:v>
                </c:pt>
                <c:pt idx="3595">
                  <c:v>0.143843</c:v>
                </c:pt>
                <c:pt idx="3596">
                  <c:v>0.14388300000000001</c:v>
                </c:pt>
                <c:pt idx="3597">
                  <c:v>0.143923</c:v>
                </c:pt>
                <c:pt idx="3598">
                  <c:v>0.14396300000000001</c:v>
                </c:pt>
                <c:pt idx="3599">
                  <c:v>0.14400299999999999</c:v>
                </c:pt>
                <c:pt idx="3600">
                  <c:v>0.144043</c:v>
                </c:pt>
                <c:pt idx="3601">
                  <c:v>0.14408299999999999</c:v>
                </c:pt>
                <c:pt idx="3602">
                  <c:v>0.144123</c:v>
                </c:pt>
                <c:pt idx="3603">
                  <c:v>0.14416300000000001</c:v>
                </c:pt>
                <c:pt idx="3604">
                  <c:v>0.144203</c:v>
                </c:pt>
                <c:pt idx="3605">
                  <c:v>0.14424300000000001</c:v>
                </c:pt>
                <c:pt idx="3606">
                  <c:v>0.14428299999999999</c:v>
                </c:pt>
                <c:pt idx="3607">
                  <c:v>0.14432300000000001</c:v>
                </c:pt>
                <c:pt idx="3608">
                  <c:v>0.14436299999999999</c:v>
                </c:pt>
                <c:pt idx="3609">
                  <c:v>0.144403</c:v>
                </c:pt>
                <c:pt idx="3610">
                  <c:v>0.14444299999999999</c:v>
                </c:pt>
                <c:pt idx="3611">
                  <c:v>0.144483</c:v>
                </c:pt>
                <c:pt idx="3612">
                  <c:v>0.14452300000000001</c:v>
                </c:pt>
                <c:pt idx="3613">
                  <c:v>0.144563</c:v>
                </c:pt>
                <c:pt idx="3614">
                  <c:v>0.14460300000000001</c:v>
                </c:pt>
                <c:pt idx="3615">
                  <c:v>0.14464299999999999</c:v>
                </c:pt>
                <c:pt idx="3616">
                  <c:v>0.14468300000000001</c:v>
                </c:pt>
                <c:pt idx="3617">
                  <c:v>0.14472299999999999</c:v>
                </c:pt>
                <c:pt idx="3618">
                  <c:v>0.144763</c:v>
                </c:pt>
                <c:pt idx="3619">
                  <c:v>0.14480299999999999</c:v>
                </c:pt>
                <c:pt idx="3620">
                  <c:v>0.144843</c:v>
                </c:pt>
                <c:pt idx="3621">
                  <c:v>0.14488300000000001</c:v>
                </c:pt>
                <c:pt idx="3622">
                  <c:v>0.144923</c:v>
                </c:pt>
                <c:pt idx="3623">
                  <c:v>0.14496300000000001</c:v>
                </c:pt>
                <c:pt idx="3624">
                  <c:v>0.14500299999999999</c:v>
                </c:pt>
                <c:pt idx="3625">
                  <c:v>0.14504300000000001</c:v>
                </c:pt>
                <c:pt idx="3626">
                  <c:v>0.14508299999999999</c:v>
                </c:pt>
                <c:pt idx="3627">
                  <c:v>0.145123</c:v>
                </c:pt>
                <c:pt idx="3628">
                  <c:v>0.14516299999999999</c:v>
                </c:pt>
                <c:pt idx="3629">
                  <c:v>0.145203</c:v>
                </c:pt>
                <c:pt idx="3630">
                  <c:v>0.14524300000000001</c:v>
                </c:pt>
                <c:pt idx="3631">
                  <c:v>0.145283</c:v>
                </c:pt>
                <c:pt idx="3632">
                  <c:v>0.14532300000000001</c:v>
                </c:pt>
                <c:pt idx="3633">
                  <c:v>0.14536299999999999</c:v>
                </c:pt>
                <c:pt idx="3634">
                  <c:v>0.145403</c:v>
                </c:pt>
                <c:pt idx="3635">
                  <c:v>0.14544299999999999</c:v>
                </c:pt>
                <c:pt idx="3636">
                  <c:v>0.145483</c:v>
                </c:pt>
                <c:pt idx="3637">
                  <c:v>0.14552300000000001</c:v>
                </c:pt>
                <c:pt idx="3638">
                  <c:v>0.145563</c:v>
                </c:pt>
                <c:pt idx="3639">
                  <c:v>0.14560300000000001</c:v>
                </c:pt>
                <c:pt idx="3640">
                  <c:v>0.14564299999999999</c:v>
                </c:pt>
                <c:pt idx="3641">
                  <c:v>0.14568300000000001</c:v>
                </c:pt>
                <c:pt idx="3642">
                  <c:v>0.14572299999999999</c:v>
                </c:pt>
                <c:pt idx="3643">
                  <c:v>0.145763</c:v>
                </c:pt>
                <c:pt idx="3644">
                  <c:v>0.14580299999999999</c:v>
                </c:pt>
                <c:pt idx="3645">
                  <c:v>0.145843</c:v>
                </c:pt>
                <c:pt idx="3646">
                  <c:v>0.14588300000000001</c:v>
                </c:pt>
                <c:pt idx="3647">
                  <c:v>0.145923</c:v>
                </c:pt>
                <c:pt idx="3648">
                  <c:v>0.14596300000000001</c:v>
                </c:pt>
                <c:pt idx="3649">
                  <c:v>0.14600299999999999</c:v>
                </c:pt>
                <c:pt idx="3650">
                  <c:v>0.14604300000000001</c:v>
                </c:pt>
                <c:pt idx="3651">
                  <c:v>0.14608299999999999</c:v>
                </c:pt>
                <c:pt idx="3652">
                  <c:v>0.146123</c:v>
                </c:pt>
                <c:pt idx="3653">
                  <c:v>0.14616299999999999</c:v>
                </c:pt>
                <c:pt idx="3654">
                  <c:v>0.146203</c:v>
                </c:pt>
                <c:pt idx="3655">
                  <c:v>0.14624300000000001</c:v>
                </c:pt>
                <c:pt idx="3656">
                  <c:v>0.146283</c:v>
                </c:pt>
                <c:pt idx="3657">
                  <c:v>0.14632300000000001</c:v>
                </c:pt>
                <c:pt idx="3658">
                  <c:v>0.14636299999999999</c:v>
                </c:pt>
                <c:pt idx="3659">
                  <c:v>0.14640300000000001</c:v>
                </c:pt>
                <c:pt idx="3660">
                  <c:v>0.14644299999999999</c:v>
                </c:pt>
                <c:pt idx="3661">
                  <c:v>0.146483</c:v>
                </c:pt>
                <c:pt idx="3662">
                  <c:v>0.14652299999999999</c:v>
                </c:pt>
                <c:pt idx="3663">
                  <c:v>0.146563</c:v>
                </c:pt>
                <c:pt idx="3664">
                  <c:v>0.14660300000000001</c:v>
                </c:pt>
                <c:pt idx="3665">
                  <c:v>0.146643</c:v>
                </c:pt>
                <c:pt idx="3666">
                  <c:v>0.14668300000000001</c:v>
                </c:pt>
                <c:pt idx="3667">
                  <c:v>0.14672299999999999</c:v>
                </c:pt>
                <c:pt idx="3668">
                  <c:v>0.146763</c:v>
                </c:pt>
                <c:pt idx="3669">
                  <c:v>0.14680299999999999</c:v>
                </c:pt>
                <c:pt idx="3670">
                  <c:v>0.146843</c:v>
                </c:pt>
                <c:pt idx="3671">
                  <c:v>0.14688300000000001</c:v>
                </c:pt>
                <c:pt idx="3672">
                  <c:v>0.146923</c:v>
                </c:pt>
                <c:pt idx="3673">
                  <c:v>0.14696300000000001</c:v>
                </c:pt>
                <c:pt idx="3674">
                  <c:v>0.14700299999999999</c:v>
                </c:pt>
                <c:pt idx="3675">
                  <c:v>0.14704300000000001</c:v>
                </c:pt>
                <c:pt idx="3676">
                  <c:v>0.14708299999999999</c:v>
                </c:pt>
                <c:pt idx="3677">
                  <c:v>0.147123</c:v>
                </c:pt>
                <c:pt idx="3678">
                  <c:v>0.14716299999999999</c:v>
                </c:pt>
                <c:pt idx="3679">
                  <c:v>0.147203</c:v>
                </c:pt>
                <c:pt idx="3680">
                  <c:v>0.14724300000000001</c:v>
                </c:pt>
                <c:pt idx="3681">
                  <c:v>0.147283</c:v>
                </c:pt>
                <c:pt idx="3682">
                  <c:v>0.14732300000000001</c:v>
                </c:pt>
                <c:pt idx="3683">
                  <c:v>0.14736299999999999</c:v>
                </c:pt>
                <c:pt idx="3684">
                  <c:v>0.14740300000000001</c:v>
                </c:pt>
                <c:pt idx="3685">
                  <c:v>0.14744299999999999</c:v>
                </c:pt>
                <c:pt idx="3686">
                  <c:v>0.147483</c:v>
                </c:pt>
                <c:pt idx="3687">
                  <c:v>0.14752299999999999</c:v>
                </c:pt>
                <c:pt idx="3688">
                  <c:v>0.147563</c:v>
                </c:pt>
                <c:pt idx="3689">
                  <c:v>0.14760300000000001</c:v>
                </c:pt>
                <c:pt idx="3690">
                  <c:v>0.147643</c:v>
                </c:pt>
                <c:pt idx="3691">
                  <c:v>0.14768300000000001</c:v>
                </c:pt>
                <c:pt idx="3692">
                  <c:v>0.14772299999999999</c:v>
                </c:pt>
                <c:pt idx="3693">
                  <c:v>0.14776300000000001</c:v>
                </c:pt>
                <c:pt idx="3694">
                  <c:v>0.14780299999999999</c:v>
                </c:pt>
                <c:pt idx="3695">
                  <c:v>0.147843</c:v>
                </c:pt>
                <c:pt idx="3696">
                  <c:v>0.14788299999999999</c:v>
                </c:pt>
                <c:pt idx="3697">
                  <c:v>0.147923</c:v>
                </c:pt>
                <c:pt idx="3698">
                  <c:v>0.14796300000000001</c:v>
                </c:pt>
                <c:pt idx="3699">
                  <c:v>0.148003</c:v>
                </c:pt>
                <c:pt idx="3700">
                  <c:v>0.14804300000000001</c:v>
                </c:pt>
                <c:pt idx="3701">
                  <c:v>0.14808299999999999</c:v>
                </c:pt>
                <c:pt idx="3702">
                  <c:v>0.148123</c:v>
                </c:pt>
                <c:pt idx="3703">
                  <c:v>0.14816299999999999</c:v>
                </c:pt>
                <c:pt idx="3704">
                  <c:v>0.148203</c:v>
                </c:pt>
                <c:pt idx="3705">
                  <c:v>0.14824300000000001</c:v>
                </c:pt>
                <c:pt idx="3706">
                  <c:v>0.148283</c:v>
                </c:pt>
                <c:pt idx="3707">
                  <c:v>0.14832300000000001</c:v>
                </c:pt>
                <c:pt idx="3708">
                  <c:v>0.14836299999999999</c:v>
                </c:pt>
                <c:pt idx="3709">
                  <c:v>0.14840300000000001</c:v>
                </c:pt>
                <c:pt idx="3710">
                  <c:v>0.14844299999999999</c:v>
                </c:pt>
                <c:pt idx="3711">
                  <c:v>0.148483</c:v>
                </c:pt>
                <c:pt idx="3712">
                  <c:v>0.14852299999999999</c:v>
                </c:pt>
                <c:pt idx="3713">
                  <c:v>0.148563</c:v>
                </c:pt>
                <c:pt idx="3714">
                  <c:v>0.14860300000000001</c:v>
                </c:pt>
                <c:pt idx="3715">
                  <c:v>0.148643</c:v>
                </c:pt>
                <c:pt idx="3716">
                  <c:v>0.14868300000000001</c:v>
                </c:pt>
                <c:pt idx="3717">
                  <c:v>0.14872299999999999</c:v>
                </c:pt>
                <c:pt idx="3718">
                  <c:v>0.14876300000000001</c:v>
                </c:pt>
                <c:pt idx="3719">
                  <c:v>0.14880299999999999</c:v>
                </c:pt>
                <c:pt idx="3720">
                  <c:v>0.148843</c:v>
                </c:pt>
                <c:pt idx="3721">
                  <c:v>0.14888299999999999</c:v>
                </c:pt>
                <c:pt idx="3722">
                  <c:v>0.148923</c:v>
                </c:pt>
                <c:pt idx="3723">
                  <c:v>0.14896300000000001</c:v>
                </c:pt>
                <c:pt idx="3724">
                  <c:v>0.149003</c:v>
                </c:pt>
                <c:pt idx="3725">
                  <c:v>0.14904300000000001</c:v>
                </c:pt>
                <c:pt idx="3726">
                  <c:v>0.14908299999999999</c:v>
                </c:pt>
                <c:pt idx="3727">
                  <c:v>0.14912300000000001</c:v>
                </c:pt>
                <c:pt idx="3728">
                  <c:v>0.14916299999999999</c:v>
                </c:pt>
                <c:pt idx="3729">
                  <c:v>0.149203</c:v>
                </c:pt>
                <c:pt idx="3730">
                  <c:v>0.14924299999999999</c:v>
                </c:pt>
                <c:pt idx="3731">
                  <c:v>0.149283</c:v>
                </c:pt>
                <c:pt idx="3732">
                  <c:v>0.14932300000000001</c:v>
                </c:pt>
                <c:pt idx="3733">
                  <c:v>0.149363</c:v>
                </c:pt>
                <c:pt idx="3734">
                  <c:v>0.14940300000000001</c:v>
                </c:pt>
                <c:pt idx="3735">
                  <c:v>0.14944299999999999</c:v>
                </c:pt>
                <c:pt idx="3736">
                  <c:v>0.149483</c:v>
                </c:pt>
                <c:pt idx="3737">
                  <c:v>0.14952299999999999</c:v>
                </c:pt>
                <c:pt idx="3738">
                  <c:v>0.149563</c:v>
                </c:pt>
                <c:pt idx="3739">
                  <c:v>0.14960300000000001</c:v>
                </c:pt>
                <c:pt idx="3740">
                  <c:v>0.149643</c:v>
                </c:pt>
                <c:pt idx="3741">
                  <c:v>0.14968300000000001</c:v>
                </c:pt>
                <c:pt idx="3742">
                  <c:v>0.14972299999999999</c:v>
                </c:pt>
                <c:pt idx="3743">
                  <c:v>0.14976300000000001</c:v>
                </c:pt>
                <c:pt idx="3744">
                  <c:v>0.14980299999999999</c:v>
                </c:pt>
                <c:pt idx="3745">
                  <c:v>0.149843</c:v>
                </c:pt>
                <c:pt idx="3746">
                  <c:v>0.14988299999999999</c:v>
                </c:pt>
                <c:pt idx="3747">
                  <c:v>0.149923</c:v>
                </c:pt>
                <c:pt idx="3748">
                  <c:v>0.14996300000000001</c:v>
                </c:pt>
                <c:pt idx="3749">
                  <c:v>0.150003</c:v>
                </c:pt>
                <c:pt idx="3750">
                  <c:v>0.15004300000000001</c:v>
                </c:pt>
                <c:pt idx="3751">
                  <c:v>0.15008299999999999</c:v>
                </c:pt>
                <c:pt idx="3752">
                  <c:v>0.15012300000000001</c:v>
                </c:pt>
                <c:pt idx="3753">
                  <c:v>0.15016299999999999</c:v>
                </c:pt>
                <c:pt idx="3754">
                  <c:v>0.150203</c:v>
                </c:pt>
                <c:pt idx="3755">
                  <c:v>0.15024299999999999</c:v>
                </c:pt>
                <c:pt idx="3756">
                  <c:v>0.150283</c:v>
                </c:pt>
                <c:pt idx="3757">
                  <c:v>0.15032300000000001</c:v>
                </c:pt>
                <c:pt idx="3758">
                  <c:v>0.150363</c:v>
                </c:pt>
                <c:pt idx="3759">
                  <c:v>0.15040300000000001</c:v>
                </c:pt>
                <c:pt idx="3760">
                  <c:v>0.15044299999999999</c:v>
                </c:pt>
                <c:pt idx="3761">
                  <c:v>0.15048300000000001</c:v>
                </c:pt>
                <c:pt idx="3762">
                  <c:v>0.15052299999999999</c:v>
                </c:pt>
                <c:pt idx="3763">
                  <c:v>0.150563</c:v>
                </c:pt>
                <c:pt idx="3764">
                  <c:v>0.15060299999999999</c:v>
                </c:pt>
                <c:pt idx="3765">
                  <c:v>0.150643</c:v>
                </c:pt>
                <c:pt idx="3766">
                  <c:v>0.15068300000000001</c:v>
                </c:pt>
                <c:pt idx="3767">
                  <c:v>0.150723</c:v>
                </c:pt>
                <c:pt idx="3768">
                  <c:v>0.15076300000000001</c:v>
                </c:pt>
                <c:pt idx="3769">
                  <c:v>0.15080299999999999</c:v>
                </c:pt>
                <c:pt idx="3770">
                  <c:v>0.150843</c:v>
                </c:pt>
                <c:pt idx="3771">
                  <c:v>0.15088299999999999</c:v>
                </c:pt>
                <c:pt idx="3772">
                  <c:v>0.150923</c:v>
                </c:pt>
                <c:pt idx="3773">
                  <c:v>0.15096300000000001</c:v>
                </c:pt>
                <c:pt idx="3774">
                  <c:v>0.151003</c:v>
                </c:pt>
                <c:pt idx="3775">
                  <c:v>0.15104300000000001</c:v>
                </c:pt>
                <c:pt idx="3776">
                  <c:v>0.151083</c:v>
                </c:pt>
                <c:pt idx="3777">
                  <c:v>0.15112300000000001</c:v>
                </c:pt>
                <c:pt idx="3778">
                  <c:v>0.15116299999999999</c:v>
                </c:pt>
                <c:pt idx="3779">
                  <c:v>0.151203</c:v>
                </c:pt>
                <c:pt idx="3780">
                  <c:v>0.15124299999999999</c:v>
                </c:pt>
                <c:pt idx="3781">
                  <c:v>0.151283</c:v>
                </c:pt>
                <c:pt idx="3782">
                  <c:v>0.15132300000000001</c:v>
                </c:pt>
                <c:pt idx="3783">
                  <c:v>0.151363</c:v>
                </c:pt>
                <c:pt idx="3784">
                  <c:v>0.15140300000000001</c:v>
                </c:pt>
                <c:pt idx="3785">
                  <c:v>0.15144299999999999</c:v>
                </c:pt>
                <c:pt idx="3786">
                  <c:v>0.15148300000000001</c:v>
                </c:pt>
                <c:pt idx="3787">
                  <c:v>0.15152299999999999</c:v>
                </c:pt>
                <c:pt idx="3788">
                  <c:v>0.151563</c:v>
                </c:pt>
                <c:pt idx="3789">
                  <c:v>0.15160299999999999</c:v>
                </c:pt>
                <c:pt idx="3790">
                  <c:v>0.151643</c:v>
                </c:pt>
                <c:pt idx="3791">
                  <c:v>0.15168300000000001</c:v>
                </c:pt>
                <c:pt idx="3792">
                  <c:v>0.151723</c:v>
                </c:pt>
                <c:pt idx="3793">
                  <c:v>0.15176300000000001</c:v>
                </c:pt>
                <c:pt idx="3794">
                  <c:v>0.15180299999999999</c:v>
                </c:pt>
                <c:pt idx="3795">
                  <c:v>0.15184300000000001</c:v>
                </c:pt>
                <c:pt idx="3796">
                  <c:v>0.15188299999999999</c:v>
                </c:pt>
                <c:pt idx="3797">
                  <c:v>0.151923</c:v>
                </c:pt>
                <c:pt idx="3798">
                  <c:v>0.15196299999999999</c:v>
                </c:pt>
                <c:pt idx="3799">
                  <c:v>0.152003</c:v>
                </c:pt>
                <c:pt idx="3800">
                  <c:v>0.15204300000000001</c:v>
                </c:pt>
                <c:pt idx="3801">
                  <c:v>0.152083</c:v>
                </c:pt>
                <c:pt idx="3802">
                  <c:v>0.15212300000000001</c:v>
                </c:pt>
                <c:pt idx="3803">
                  <c:v>0.15216299999999999</c:v>
                </c:pt>
                <c:pt idx="3804">
                  <c:v>0.152203</c:v>
                </c:pt>
                <c:pt idx="3805">
                  <c:v>0.15224299999999999</c:v>
                </c:pt>
                <c:pt idx="3806">
                  <c:v>0.152283</c:v>
                </c:pt>
                <c:pt idx="3807">
                  <c:v>0.15232299999999999</c:v>
                </c:pt>
                <c:pt idx="3808">
                  <c:v>0.152363</c:v>
                </c:pt>
                <c:pt idx="3809">
                  <c:v>0.15240300000000001</c:v>
                </c:pt>
                <c:pt idx="3810">
                  <c:v>0.152443</c:v>
                </c:pt>
                <c:pt idx="3811">
                  <c:v>0.15248300000000001</c:v>
                </c:pt>
                <c:pt idx="3812">
                  <c:v>0.15252299999999999</c:v>
                </c:pt>
                <c:pt idx="3813">
                  <c:v>0.152563</c:v>
                </c:pt>
                <c:pt idx="3814">
                  <c:v>0.15260299999999999</c:v>
                </c:pt>
                <c:pt idx="3815">
                  <c:v>0.152643</c:v>
                </c:pt>
                <c:pt idx="3816">
                  <c:v>0.15268300000000001</c:v>
                </c:pt>
                <c:pt idx="3817">
                  <c:v>0.152723</c:v>
                </c:pt>
                <c:pt idx="3818">
                  <c:v>0.15276300000000001</c:v>
                </c:pt>
                <c:pt idx="3819">
                  <c:v>0.15280299999999999</c:v>
                </c:pt>
                <c:pt idx="3820">
                  <c:v>0.15284300000000001</c:v>
                </c:pt>
                <c:pt idx="3821">
                  <c:v>0.15288299999999999</c:v>
                </c:pt>
                <c:pt idx="3822">
                  <c:v>0.152923</c:v>
                </c:pt>
                <c:pt idx="3823">
                  <c:v>0.15296299999999999</c:v>
                </c:pt>
                <c:pt idx="3824">
                  <c:v>0.153003</c:v>
                </c:pt>
                <c:pt idx="3825">
                  <c:v>0.15304300000000001</c:v>
                </c:pt>
                <c:pt idx="3826">
                  <c:v>0.153083</c:v>
                </c:pt>
                <c:pt idx="3827">
                  <c:v>0.15312300000000001</c:v>
                </c:pt>
                <c:pt idx="3828">
                  <c:v>0.15316299999999999</c:v>
                </c:pt>
                <c:pt idx="3829">
                  <c:v>0.15320300000000001</c:v>
                </c:pt>
                <c:pt idx="3830">
                  <c:v>0.15324299999999999</c:v>
                </c:pt>
                <c:pt idx="3831">
                  <c:v>0.153283</c:v>
                </c:pt>
                <c:pt idx="3832">
                  <c:v>0.15332299999999999</c:v>
                </c:pt>
                <c:pt idx="3833">
                  <c:v>0.153363</c:v>
                </c:pt>
                <c:pt idx="3834">
                  <c:v>0.15340300000000001</c:v>
                </c:pt>
                <c:pt idx="3835">
                  <c:v>0.153443</c:v>
                </c:pt>
                <c:pt idx="3836">
                  <c:v>0.15348300000000001</c:v>
                </c:pt>
                <c:pt idx="3837">
                  <c:v>0.15352299999999999</c:v>
                </c:pt>
                <c:pt idx="3838">
                  <c:v>0.15356300000000001</c:v>
                </c:pt>
                <c:pt idx="3839">
                  <c:v>0.15360299999999999</c:v>
                </c:pt>
                <c:pt idx="3840">
                  <c:v>0.153643</c:v>
                </c:pt>
                <c:pt idx="3841">
                  <c:v>0.15368299999999999</c:v>
                </c:pt>
                <c:pt idx="3842">
                  <c:v>0.153723</c:v>
                </c:pt>
                <c:pt idx="3843">
                  <c:v>0.15376300000000001</c:v>
                </c:pt>
                <c:pt idx="3844">
                  <c:v>0.153803</c:v>
                </c:pt>
                <c:pt idx="3845">
                  <c:v>0.15384300000000001</c:v>
                </c:pt>
                <c:pt idx="3846">
                  <c:v>0.15388299999999999</c:v>
                </c:pt>
                <c:pt idx="3847">
                  <c:v>0.153923</c:v>
                </c:pt>
                <c:pt idx="3848">
                  <c:v>0.15396299999999999</c:v>
                </c:pt>
                <c:pt idx="3849">
                  <c:v>0.154003</c:v>
                </c:pt>
                <c:pt idx="3850">
                  <c:v>0.15404300000000001</c:v>
                </c:pt>
                <c:pt idx="3851">
                  <c:v>0.154083</c:v>
                </c:pt>
                <c:pt idx="3852">
                  <c:v>0.15412300000000001</c:v>
                </c:pt>
                <c:pt idx="3853">
                  <c:v>0.15416299999999999</c:v>
                </c:pt>
                <c:pt idx="3854">
                  <c:v>0.15420300000000001</c:v>
                </c:pt>
                <c:pt idx="3855">
                  <c:v>0.15424299999999999</c:v>
                </c:pt>
                <c:pt idx="3856">
                  <c:v>0.154283</c:v>
                </c:pt>
                <c:pt idx="3857">
                  <c:v>0.15432299999999999</c:v>
                </c:pt>
                <c:pt idx="3858">
                  <c:v>0.154363</c:v>
                </c:pt>
                <c:pt idx="3859">
                  <c:v>0.15440300000000001</c:v>
                </c:pt>
                <c:pt idx="3860">
                  <c:v>0.154443</c:v>
                </c:pt>
                <c:pt idx="3861">
                  <c:v>0.15448300000000001</c:v>
                </c:pt>
                <c:pt idx="3862">
                  <c:v>0.15452299999999999</c:v>
                </c:pt>
                <c:pt idx="3863">
                  <c:v>0.15456300000000001</c:v>
                </c:pt>
                <c:pt idx="3864">
                  <c:v>0.15460299999999999</c:v>
                </c:pt>
                <c:pt idx="3865">
                  <c:v>0.154643</c:v>
                </c:pt>
                <c:pt idx="3866">
                  <c:v>0.15468299999999999</c:v>
                </c:pt>
                <c:pt idx="3867">
                  <c:v>0.154723</c:v>
                </c:pt>
                <c:pt idx="3868">
                  <c:v>0.15476300000000001</c:v>
                </c:pt>
                <c:pt idx="3869">
                  <c:v>0.154803</c:v>
                </c:pt>
                <c:pt idx="3870">
                  <c:v>0.15484300000000001</c:v>
                </c:pt>
                <c:pt idx="3871">
                  <c:v>0.15488299999999999</c:v>
                </c:pt>
                <c:pt idx="3872">
                  <c:v>0.15492300000000001</c:v>
                </c:pt>
                <c:pt idx="3873">
                  <c:v>0.15496299999999999</c:v>
                </c:pt>
                <c:pt idx="3874">
                  <c:v>0.155003</c:v>
                </c:pt>
                <c:pt idx="3875">
                  <c:v>0.15504299999999999</c:v>
                </c:pt>
                <c:pt idx="3876">
                  <c:v>0.155083</c:v>
                </c:pt>
                <c:pt idx="3877">
                  <c:v>0.15512300000000001</c:v>
                </c:pt>
                <c:pt idx="3878">
                  <c:v>0.155163</c:v>
                </c:pt>
                <c:pt idx="3879">
                  <c:v>0.15520300000000001</c:v>
                </c:pt>
                <c:pt idx="3880">
                  <c:v>0.15524299999999999</c:v>
                </c:pt>
                <c:pt idx="3881">
                  <c:v>0.155283</c:v>
                </c:pt>
                <c:pt idx="3882">
                  <c:v>0.15532299999999999</c:v>
                </c:pt>
                <c:pt idx="3883">
                  <c:v>0.155363</c:v>
                </c:pt>
                <c:pt idx="3884">
                  <c:v>0.15540300000000001</c:v>
                </c:pt>
                <c:pt idx="3885">
                  <c:v>0.155443</c:v>
                </c:pt>
                <c:pt idx="3886">
                  <c:v>0.15548300000000001</c:v>
                </c:pt>
                <c:pt idx="3887">
                  <c:v>0.15552299999999999</c:v>
                </c:pt>
                <c:pt idx="3888">
                  <c:v>0.15556300000000001</c:v>
                </c:pt>
                <c:pt idx="3889">
                  <c:v>0.15560299999999999</c:v>
                </c:pt>
                <c:pt idx="3890">
                  <c:v>0.155643</c:v>
                </c:pt>
                <c:pt idx="3891">
                  <c:v>0.15568299999999999</c:v>
                </c:pt>
                <c:pt idx="3892">
                  <c:v>0.155723</c:v>
                </c:pt>
                <c:pt idx="3893">
                  <c:v>0.15576300000000001</c:v>
                </c:pt>
                <c:pt idx="3894">
                  <c:v>0.155803</c:v>
                </c:pt>
                <c:pt idx="3895">
                  <c:v>0.15584300000000001</c:v>
                </c:pt>
                <c:pt idx="3896">
                  <c:v>0.15588299999999999</c:v>
                </c:pt>
                <c:pt idx="3897">
                  <c:v>0.15592300000000001</c:v>
                </c:pt>
                <c:pt idx="3898">
                  <c:v>0.15596299999999999</c:v>
                </c:pt>
                <c:pt idx="3899">
                  <c:v>0.156003</c:v>
                </c:pt>
                <c:pt idx="3900">
                  <c:v>0.15604299999999999</c:v>
                </c:pt>
                <c:pt idx="3901">
                  <c:v>0.156083</c:v>
                </c:pt>
                <c:pt idx="3902">
                  <c:v>0.15612300000000001</c:v>
                </c:pt>
                <c:pt idx="3903">
                  <c:v>0.156163</c:v>
                </c:pt>
                <c:pt idx="3904">
                  <c:v>0.15620300000000001</c:v>
                </c:pt>
                <c:pt idx="3905">
                  <c:v>0.15624299999999999</c:v>
                </c:pt>
                <c:pt idx="3906">
                  <c:v>0.15628300000000001</c:v>
                </c:pt>
                <c:pt idx="3907">
                  <c:v>0.15632299999999999</c:v>
                </c:pt>
                <c:pt idx="3908">
                  <c:v>0.156363</c:v>
                </c:pt>
                <c:pt idx="3909">
                  <c:v>0.15640299999999999</c:v>
                </c:pt>
                <c:pt idx="3910">
                  <c:v>0.156443</c:v>
                </c:pt>
                <c:pt idx="3911">
                  <c:v>0.15648300000000001</c:v>
                </c:pt>
                <c:pt idx="3912">
                  <c:v>0.156523</c:v>
                </c:pt>
                <c:pt idx="3913">
                  <c:v>0.15656300000000001</c:v>
                </c:pt>
                <c:pt idx="3914">
                  <c:v>0.15660299999999999</c:v>
                </c:pt>
                <c:pt idx="3915">
                  <c:v>0.156643</c:v>
                </c:pt>
                <c:pt idx="3916">
                  <c:v>0.15668299999999999</c:v>
                </c:pt>
                <c:pt idx="3917">
                  <c:v>0.156723</c:v>
                </c:pt>
                <c:pt idx="3918">
                  <c:v>0.15676300000000001</c:v>
                </c:pt>
                <c:pt idx="3919">
                  <c:v>0.156803</c:v>
                </c:pt>
                <c:pt idx="3920">
                  <c:v>0.15684300000000001</c:v>
                </c:pt>
                <c:pt idx="3921">
                  <c:v>0.15688299999999999</c:v>
                </c:pt>
                <c:pt idx="3922">
                  <c:v>0.15692300000000001</c:v>
                </c:pt>
                <c:pt idx="3923">
                  <c:v>0.15696299999999999</c:v>
                </c:pt>
                <c:pt idx="3924">
                  <c:v>0.157003</c:v>
                </c:pt>
                <c:pt idx="3925">
                  <c:v>0.15704299999999999</c:v>
                </c:pt>
                <c:pt idx="3926">
                  <c:v>0.157083</c:v>
                </c:pt>
                <c:pt idx="3927">
                  <c:v>0.15712300000000001</c:v>
                </c:pt>
                <c:pt idx="3928">
                  <c:v>0.157163</c:v>
                </c:pt>
                <c:pt idx="3929">
                  <c:v>0.15720300000000001</c:v>
                </c:pt>
                <c:pt idx="3930">
                  <c:v>0.15724299999999999</c:v>
                </c:pt>
                <c:pt idx="3931">
                  <c:v>0.15728300000000001</c:v>
                </c:pt>
                <c:pt idx="3932">
                  <c:v>0.15732299999999999</c:v>
                </c:pt>
                <c:pt idx="3933">
                  <c:v>0.157363</c:v>
                </c:pt>
                <c:pt idx="3934">
                  <c:v>0.15740299999999999</c:v>
                </c:pt>
                <c:pt idx="3935">
                  <c:v>0.157443</c:v>
                </c:pt>
                <c:pt idx="3936">
                  <c:v>0.15748300000000001</c:v>
                </c:pt>
                <c:pt idx="3937">
                  <c:v>0.157523</c:v>
                </c:pt>
                <c:pt idx="3938">
                  <c:v>0.15756300000000001</c:v>
                </c:pt>
                <c:pt idx="3939">
                  <c:v>0.15760299999999999</c:v>
                </c:pt>
                <c:pt idx="3940">
                  <c:v>0.15764300000000001</c:v>
                </c:pt>
                <c:pt idx="3941">
                  <c:v>0.15768299999999999</c:v>
                </c:pt>
                <c:pt idx="3942">
                  <c:v>0.157723</c:v>
                </c:pt>
                <c:pt idx="3943">
                  <c:v>0.15776299999999999</c:v>
                </c:pt>
                <c:pt idx="3944">
                  <c:v>0.157803</c:v>
                </c:pt>
                <c:pt idx="3945">
                  <c:v>0.15784300000000001</c:v>
                </c:pt>
                <c:pt idx="3946">
                  <c:v>0.157883</c:v>
                </c:pt>
                <c:pt idx="3947">
                  <c:v>0.15792300000000001</c:v>
                </c:pt>
                <c:pt idx="3948">
                  <c:v>0.15796299999999999</c:v>
                </c:pt>
                <c:pt idx="3949">
                  <c:v>0.158003</c:v>
                </c:pt>
                <c:pt idx="3950">
                  <c:v>0.15804299999999999</c:v>
                </c:pt>
                <c:pt idx="3951">
                  <c:v>0.158083</c:v>
                </c:pt>
                <c:pt idx="3952">
                  <c:v>0.15812300000000001</c:v>
                </c:pt>
                <c:pt idx="3953">
                  <c:v>0.158163</c:v>
                </c:pt>
                <c:pt idx="3954">
                  <c:v>0.15820300000000001</c:v>
                </c:pt>
                <c:pt idx="3955">
                  <c:v>0.15824299999999999</c:v>
                </c:pt>
                <c:pt idx="3956">
                  <c:v>0.15828300000000001</c:v>
                </c:pt>
                <c:pt idx="3957">
                  <c:v>0.15832299999999999</c:v>
                </c:pt>
                <c:pt idx="3958">
                  <c:v>0.158363</c:v>
                </c:pt>
                <c:pt idx="3959">
                  <c:v>0.15840299999999999</c:v>
                </c:pt>
                <c:pt idx="3960">
                  <c:v>0.158443</c:v>
                </c:pt>
                <c:pt idx="3961">
                  <c:v>0.15848300000000001</c:v>
                </c:pt>
                <c:pt idx="3962">
                  <c:v>0.158523</c:v>
                </c:pt>
                <c:pt idx="3963">
                  <c:v>0.15856300000000001</c:v>
                </c:pt>
                <c:pt idx="3964">
                  <c:v>0.15860299999999999</c:v>
                </c:pt>
                <c:pt idx="3965">
                  <c:v>0.15864300000000001</c:v>
                </c:pt>
                <c:pt idx="3966">
                  <c:v>0.15868299999999999</c:v>
                </c:pt>
                <c:pt idx="3967">
                  <c:v>0.158723</c:v>
                </c:pt>
                <c:pt idx="3968">
                  <c:v>0.15876299999999999</c:v>
                </c:pt>
                <c:pt idx="3969">
                  <c:v>0.158803</c:v>
                </c:pt>
                <c:pt idx="3970">
                  <c:v>0.15884300000000001</c:v>
                </c:pt>
                <c:pt idx="3971">
                  <c:v>0.158883</c:v>
                </c:pt>
                <c:pt idx="3972">
                  <c:v>0.15892300000000001</c:v>
                </c:pt>
                <c:pt idx="3973">
                  <c:v>0.15896299999999999</c:v>
                </c:pt>
                <c:pt idx="3974">
                  <c:v>0.15900300000000001</c:v>
                </c:pt>
                <c:pt idx="3975">
                  <c:v>0.15904299999999999</c:v>
                </c:pt>
                <c:pt idx="3976">
                  <c:v>0.159083</c:v>
                </c:pt>
                <c:pt idx="3977">
                  <c:v>0.15912299999999999</c:v>
                </c:pt>
                <c:pt idx="3978">
                  <c:v>0.159163</c:v>
                </c:pt>
                <c:pt idx="3979">
                  <c:v>0.15920300000000001</c:v>
                </c:pt>
                <c:pt idx="3980">
                  <c:v>0.159243</c:v>
                </c:pt>
                <c:pt idx="3981">
                  <c:v>0.15928300000000001</c:v>
                </c:pt>
                <c:pt idx="3982">
                  <c:v>0.15932299999999999</c:v>
                </c:pt>
                <c:pt idx="3983">
                  <c:v>0.159363</c:v>
                </c:pt>
                <c:pt idx="3984">
                  <c:v>0.15940299999999999</c:v>
                </c:pt>
                <c:pt idx="3985">
                  <c:v>0.159443</c:v>
                </c:pt>
                <c:pt idx="3986">
                  <c:v>0.15948300000000001</c:v>
                </c:pt>
                <c:pt idx="3987">
                  <c:v>0.159523</c:v>
                </c:pt>
                <c:pt idx="3988">
                  <c:v>0.15956300000000001</c:v>
                </c:pt>
                <c:pt idx="3989">
                  <c:v>0.15960299999999999</c:v>
                </c:pt>
                <c:pt idx="3990">
                  <c:v>0.15964300000000001</c:v>
                </c:pt>
                <c:pt idx="3991">
                  <c:v>0.15968299999999999</c:v>
                </c:pt>
                <c:pt idx="3992">
                  <c:v>0.159723</c:v>
                </c:pt>
                <c:pt idx="3993">
                  <c:v>0.15976299999999999</c:v>
                </c:pt>
                <c:pt idx="3994">
                  <c:v>0.159803</c:v>
                </c:pt>
                <c:pt idx="3995">
                  <c:v>0.15984300000000001</c:v>
                </c:pt>
                <c:pt idx="3996">
                  <c:v>0.159883</c:v>
                </c:pt>
                <c:pt idx="3997">
                  <c:v>0.15992300000000001</c:v>
                </c:pt>
                <c:pt idx="3998">
                  <c:v>0.15996299999999999</c:v>
                </c:pt>
                <c:pt idx="3999">
                  <c:v>0.16000300000000001</c:v>
                </c:pt>
                <c:pt idx="4000">
                  <c:v>0.16004299999999999</c:v>
                </c:pt>
                <c:pt idx="4001">
                  <c:v>0.160083</c:v>
                </c:pt>
                <c:pt idx="4002">
                  <c:v>0.16012299999999999</c:v>
                </c:pt>
                <c:pt idx="4003">
                  <c:v>0.160163</c:v>
                </c:pt>
                <c:pt idx="4004">
                  <c:v>0.16020300000000001</c:v>
                </c:pt>
                <c:pt idx="4005">
                  <c:v>0.160243</c:v>
                </c:pt>
                <c:pt idx="4006">
                  <c:v>0.16028300000000001</c:v>
                </c:pt>
                <c:pt idx="4007">
                  <c:v>0.16032299999999999</c:v>
                </c:pt>
                <c:pt idx="4008">
                  <c:v>0.16036300000000001</c:v>
                </c:pt>
                <c:pt idx="4009">
                  <c:v>0.16040299999999999</c:v>
                </c:pt>
                <c:pt idx="4010">
                  <c:v>0.160443</c:v>
                </c:pt>
                <c:pt idx="4011">
                  <c:v>0.16048299999999999</c:v>
                </c:pt>
                <c:pt idx="4012">
                  <c:v>0.160523</c:v>
                </c:pt>
                <c:pt idx="4013">
                  <c:v>0.16056300000000001</c:v>
                </c:pt>
                <c:pt idx="4014">
                  <c:v>0.160603</c:v>
                </c:pt>
                <c:pt idx="4015">
                  <c:v>0.16064300000000001</c:v>
                </c:pt>
                <c:pt idx="4016">
                  <c:v>0.16068299999999999</c:v>
                </c:pt>
                <c:pt idx="4017">
                  <c:v>0.160723</c:v>
                </c:pt>
                <c:pt idx="4018">
                  <c:v>0.16076299999999999</c:v>
                </c:pt>
                <c:pt idx="4019">
                  <c:v>0.160803</c:v>
                </c:pt>
                <c:pt idx="4020">
                  <c:v>0.16084300000000001</c:v>
                </c:pt>
                <c:pt idx="4021">
                  <c:v>0.160883</c:v>
                </c:pt>
                <c:pt idx="4022">
                  <c:v>0.16092300000000001</c:v>
                </c:pt>
                <c:pt idx="4023">
                  <c:v>0.16096299999999999</c:v>
                </c:pt>
                <c:pt idx="4024">
                  <c:v>0.16100300000000001</c:v>
                </c:pt>
                <c:pt idx="4025">
                  <c:v>0.16104299999999999</c:v>
                </c:pt>
                <c:pt idx="4026">
                  <c:v>0.161083</c:v>
                </c:pt>
                <c:pt idx="4027">
                  <c:v>0.16112299999999999</c:v>
                </c:pt>
                <c:pt idx="4028">
                  <c:v>0.161163</c:v>
                </c:pt>
                <c:pt idx="4029">
                  <c:v>0.16120300000000001</c:v>
                </c:pt>
                <c:pt idx="4030">
                  <c:v>0.161243</c:v>
                </c:pt>
                <c:pt idx="4031">
                  <c:v>0.16128300000000001</c:v>
                </c:pt>
                <c:pt idx="4032">
                  <c:v>0.16132299999999999</c:v>
                </c:pt>
                <c:pt idx="4033">
                  <c:v>0.16136300000000001</c:v>
                </c:pt>
                <c:pt idx="4034">
                  <c:v>0.16140299999999999</c:v>
                </c:pt>
                <c:pt idx="4035">
                  <c:v>0.161443</c:v>
                </c:pt>
                <c:pt idx="4036">
                  <c:v>0.16148299999999999</c:v>
                </c:pt>
                <c:pt idx="4037">
                  <c:v>0.161523</c:v>
                </c:pt>
                <c:pt idx="4038">
                  <c:v>0.16156300000000001</c:v>
                </c:pt>
                <c:pt idx="4039">
                  <c:v>0.161603</c:v>
                </c:pt>
                <c:pt idx="4040">
                  <c:v>0.16164300000000001</c:v>
                </c:pt>
                <c:pt idx="4041">
                  <c:v>0.16168299999999999</c:v>
                </c:pt>
                <c:pt idx="4042">
                  <c:v>0.16172300000000001</c:v>
                </c:pt>
                <c:pt idx="4043">
                  <c:v>0.16176299999999999</c:v>
                </c:pt>
                <c:pt idx="4044">
                  <c:v>0.161803</c:v>
                </c:pt>
                <c:pt idx="4045">
                  <c:v>0.16184299999999999</c:v>
                </c:pt>
                <c:pt idx="4046">
                  <c:v>0.161883</c:v>
                </c:pt>
                <c:pt idx="4047">
                  <c:v>0.16192300000000001</c:v>
                </c:pt>
                <c:pt idx="4048">
                  <c:v>0.161963</c:v>
                </c:pt>
                <c:pt idx="4049">
                  <c:v>0.16200300000000001</c:v>
                </c:pt>
                <c:pt idx="4050">
                  <c:v>0.16204299999999999</c:v>
                </c:pt>
                <c:pt idx="4051">
                  <c:v>0.162083</c:v>
                </c:pt>
                <c:pt idx="4052">
                  <c:v>0.16212299999999999</c:v>
                </c:pt>
                <c:pt idx="4053">
                  <c:v>0.162163</c:v>
                </c:pt>
                <c:pt idx="4054">
                  <c:v>0.16220300000000001</c:v>
                </c:pt>
                <c:pt idx="4055">
                  <c:v>0.162243</c:v>
                </c:pt>
                <c:pt idx="4056">
                  <c:v>0.16228300000000001</c:v>
                </c:pt>
                <c:pt idx="4057">
                  <c:v>0.162323</c:v>
                </c:pt>
                <c:pt idx="4058">
                  <c:v>0.16236300000000001</c:v>
                </c:pt>
                <c:pt idx="4059">
                  <c:v>0.16240299999999999</c:v>
                </c:pt>
                <c:pt idx="4060">
                  <c:v>0.162443</c:v>
                </c:pt>
                <c:pt idx="4061">
                  <c:v>0.16248299999999999</c:v>
                </c:pt>
                <c:pt idx="4062">
                  <c:v>0.162523</c:v>
                </c:pt>
                <c:pt idx="4063">
                  <c:v>0.16256300000000001</c:v>
                </c:pt>
                <c:pt idx="4064">
                  <c:v>0.162603</c:v>
                </c:pt>
                <c:pt idx="4065">
                  <c:v>0.16264300000000001</c:v>
                </c:pt>
                <c:pt idx="4066">
                  <c:v>0.16268299999999999</c:v>
                </c:pt>
                <c:pt idx="4067">
                  <c:v>0.16272300000000001</c:v>
                </c:pt>
                <c:pt idx="4068">
                  <c:v>0.16276299999999999</c:v>
                </c:pt>
                <c:pt idx="4069">
                  <c:v>0.162803</c:v>
                </c:pt>
                <c:pt idx="4070">
                  <c:v>0.16284299999999999</c:v>
                </c:pt>
                <c:pt idx="4071">
                  <c:v>0.162883</c:v>
                </c:pt>
                <c:pt idx="4072">
                  <c:v>0.16292300000000001</c:v>
                </c:pt>
                <c:pt idx="4073">
                  <c:v>0.162963</c:v>
                </c:pt>
                <c:pt idx="4074">
                  <c:v>0.16300300000000001</c:v>
                </c:pt>
                <c:pt idx="4075">
                  <c:v>0.16304299999999999</c:v>
                </c:pt>
                <c:pt idx="4076">
                  <c:v>0.16308300000000001</c:v>
                </c:pt>
                <c:pt idx="4077">
                  <c:v>0.16312299999999999</c:v>
                </c:pt>
                <c:pt idx="4078">
                  <c:v>0.163163</c:v>
                </c:pt>
                <c:pt idx="4079">
                  <c:v>0.16320299999999999</c:v>
                </c:pt>
                <c:pt idx="4080">
                  <c:v>0.163243</c:v>
                </c:pt>
                <c:pt idx="4081">
                  <c:v>0.16328300000000001</c:v>
                </c:pt>
                <c:pt idx="4082">
                  <c:v>0.163323</c:v>
                </c:pt>
                <c:pt idx="4083">
                  <c:v>0.16336300000000001</c:v>
                </c:pt>
                <c:pt idx="4084">
                  <c:v>0.16340299999999999</c:v>
                </c:pt>
                <c:pt idx="4085">
                  <c:v>0.163443</c:v>
                </c:pt>
                <c:pt idx="4086">
                  <c:v>0.16348299999999999</c:v>
                </c:pt>
                <c:pt idx="4087">
                  <c:v>0.163523</c:v>
                </c:pt>
                <c:pt idx="4088">
                  <c:v>0.16356299999999999</c:v>
                </c:pt>
                <c:pt idx="4089">
                  <c:v>0.163603</c:v>
                </c:pt>
                <c:pt idx="4090">
                  <c:v>0.16364300000000001</c:v>
                </c:pt>
                <c:pt idx="4091">
                  <c:v>0.163683</c:v>
                </c:pt>
                <c:pt idx="4092">
                  <c:v>0.16372300000000001</c:v>
                </c:pt>
                <c:pt idx="4093">
                  <c:v>0.16376299999999999</c:v>
                </c:pt>
                <c:pt idx="4094">
                  <c:v>0.163803</c:v>
                </c:pt>
                <c:pt idx="4095">
                  <c:v>0.16384299999999999</c:v>
                </c:pt>
                <c:pt idx="4096">
                  <c:v>0.163883</c:v>
                </c:pt>
                <c:pt idx="4097">
                  <c:v>0.16392300000000001</c:v>
                </c:pt>
                <c:pt idx="4098">
                  <c:v>0.163963</c:v>
                </c:pt>
                <c:pt idx="4099">
                  <c:v>0.16400300000000001</c:v>
                </c:pt>
                <c:pt idx="4100">
                  <c:v>0.16404299999999999</c:v>
                </c:pt>
                <c:pt idx="4101">
                  <c:v>0.16408300000000001</c:v>
                </c:pt>
                <c:pt idx="4102">
                  <c:v>0.16412299999999999</c:v>
                </c:pt>
                <c:pt idx="4103">
                  <c:v>0.164163</c:v>
                </c:pt>
                <c:pt idx="4104">
                  <c:v>0.16420299999999999</c:v>
                </c:pt>
                <c:pt idx="4105">
                  <c:v>0.164243</c:v>
                </c:pt>
                <c:pt idx="4106">
                  <c:v>0.16428300000000001</c:v>
                </c:pt>
                <c:pt idx="4107">
                  <c:v>0.164323</c:v>
                </c:pt>
                <c:pt idx="4108">
                  <c:v>0.16436300000000001</c:v>
                </c:pt>
                <c:pt idx="4109">
                  <c:v>0.16440299999999999</c:v>
                </c:pt>
                <c:pt idx="4110">
                  <c:v>0.16444300000000001</c:v>
                </c:pt>
                <c:pt idx="4111">
                  <c:v>0.16448299999999999</c:v>
                </c:pt>
                <c:pt idx="4112">
                  <c:v>0.164523</c:v>
                </c:pt>
                <c:pt idx="4113">
                  <c:v>0.16456299999999999</c:v>
                </c:pt>
                <c:pt idx="4114">
                  <c:v>0.164603</c:v>
                </c:pt>
                <c:pt idx="4115">
                  <c:v>0.16464300000000001</c:v>
                </c:pt>
                <c:pt idx="4116">
                  <c:v>0.164683</c:v>
                </c:pt>
                <c:pt idx="4117">
                  <c:v>0.16472300000000001</c:v>
                </c:pt>
                <c:pt idx="4118">
                  <c:v>0.16476299999999999</c:v>
                </c:pt>
                <c:pt idx="4119">
                  <c:v>0.16480300000000001</c:v>
                </c:pt>
                <c:pt idx="4120">
                  <c:v>0.16484299999999999</c:v>
                </c:pt>
                <c:pt idx="4121">
                  <c:v>0.164883</c:v>
                </c:pt>
                <c:pt idx="4122">
                  <c:v>0.16492299999999999</c:v>
                </c:pt>
                <c:pt idx="4123">
                  <c:v>0.164963</c:v>
                </c:pt>
                <c:pt idx="4124">
                  <c:v>0.16500300000000001</c:v>
                </c:pt>
                <c:pt idx="4125">
                  <c:v>0.165043</c:v>
                </c:pt>
                <c:pt idx="4126">
                  <c:v>0.16508300000000001</c:v>
                </c:pt>
                <c:pt idx="4127">
                  <c:v>0.16512299999999999</c:v>
                </c:pt>
                <c:pt idx="4128">
                  <c:v>0.165163</c:v>
                </c:pt>
                <c:pt idx="4129">
                  <c:v>0.16520299999999999</c:v>
                </c:pt>
                <c:pt idx="4130">
                  <c:v>0.165243</c:v>
                </c:pt>
                <c:pt idx="4131">
                  <c:v>0.16528300000000001</c:v>
                </c:pt>
                <c:pt idx="4132">
                  <c:v>0.165323</c:v>
                </c:pt>
                <c:pt idx="4133">
                  <c:v>0.16536300000000001</c:v>
                </c:pt>
                <c:pt idx="4134">
                  <c:v>0.16540299999999999</c:v>
                </c:pt>
                <c:pt idx="4135">
                  <c:v>0.16544300000000001</c:v>
                </c:pt>
                <c:pt idx="4136">
                  <c:v>0.16548299999999999</c:v>
                </c:pt>
                <c:pt idx="4137">
                  <c:v>0.165523</c:v>
                </c:pt>
                <c:pt idx="4138">
                  <c:v>0.16556299999999999</c:v>
                </c:pt>
                <c:pt idx="4139">
                  <c:v>0.165603</c:v>
                </c:pt>
                <c:pt idx="4140">
                  <c:v>0.16564300000000001</c:v>
                </c:pt>
                <c:pt idx="4141">
                  <c:v>0.165683</c:v>
                </c:pt>
                <c:pt idx="4142">
                  <c:v>0.16572300000000001</c:v>
                </c:pt>
                <c:pt idx="4143">
                  <c:v>0.16576299999999999</c:v>
                </c:pt>
                <c:pt idx="4144">
                  <c:v>0.16580300000000001</c:v>
                </c:pt>
                <c:pt idx="4145">
                  <c:v>0.16584299999999999</c:v>
                </c:pt>
                <c:pt idx="4146">
                  <c:v>0.165883</c:v>
                </c:pt>
                <c:pt idx="4147">
                  <c:v>0.16592299999999999</c:v>
                </c:pt>
                <c:pt idx="4148">
                  <c:v>0.165963</c:v>
                </c:pt>
                <c:pt idx="4149">
                  <c:v>0.16600300000000001</c:v>
                </c:pt>
                <c:pt idx="4150">
                  <c:v>0.166043</c:v>
                </c:pt>
                <c:pt idx="4151">
                  <c:v>0.16608300000000001</c:v>
                </c:pt>
                <c:pt idx="4152">
                  <c:v>0.16612299999999999</c:v>
                </c:pt>
                <c:pt idx="4153">
                  <c:v>0.16616300000000001</c:v>
                </c:pt>
                <c:pt idx="4154">
                  <c:v>0.16620299999999999</c:v>
                </c:pt>
                <c:pt idx="4155">
                  <c:v>0.166243</c:v>
                </c:pt>
                <c:pt idx="4156">
                  <c:v>0.16628299999999999</c:v>
                </c:pt>
                <c:pt idx="4157">
                  <c:v>0.166323</c:v>
                </c:pt>
                <c:pt idx="4158">
                  <c:v>0.16636300000000001</c:v>
                </c:pt>
                <c:pt idx="4159">
                  <c:v>0.166403</c:v>
                </c:pt>
                <c:pt idx="4160">
                  <c:v>0.16644300000000001</c:v>
                </c:pt>
                <c:pt idx="4161">
                  <c:v>0.16648299999999999</c:v>
                </c:pt>
                <c:pt idx="4162">
                  <c:v>0.166523</c:v>
                </c:pt>
                <c:pt idx="4163">
                  <c:v>0.16656299999999999</c:v>
                </c:pt>
                <c:pt idx="4164">
                  <c:v>0.166603</c:v>
                </c:pt>
                <c:pt idx="4165">
                  <c:v>0.16664300000000001</c:v>
                </c:pt>
                <c:pt idx="4166">
                  <c:v>0.166683</c:v>
                </c:pt>
                <c:pt idx="4167">
                  <c:v>0.16672300000000001</c:v>
                </c:pt>
                <c:pt idx="4168">
                  <c:v>0.16676299999999999</c:v>
                </c:pt>
                <c:pt idx="4169">
                  <c:v>0.16680300000000001</c:v>
                </c:pt>
                <c:pt idx="4170">
                  <c:v>0.16684299999999999</c:v>
                </c:pt>
                <c:pt idx="4171">
                  <c:v>0.166883</c:v>
                </c:pt>
                <c:pt idx="4172">
                  <c:v>0.16692299999999999</c:v>
                </c:pt>
                <c:pt idx="4173">
                  <c:v>0.166963</c:v>
                </c:pt>
                <c:pt idx="4174">
                  <c:v>0.16700300000000001</c:v>
                </c:pt>
                <c:pt idx="4175">
                  <c:v>0.167043</c:v>
                </c:pt>
                <c:pt idx="4176">
                  <c:v>0.16708300000000001</c:v>
                </c:pt>
                <c:pt idx="4177">
                  <c:v>0.16712299999999999</c:v>
                </c:pt>
                <c:pt idx="4178">
                  <c:v>0.16716300000000001</c:v>
                </c:pt>
                <c:pt idx="4179">
                  <c:v>0.16720299999999999</c:v>
                </c:pt>
                <c:pt idx="4180">
                  <c:v>0.167243</c:v>
                </c:pt>
                <c:pt idx="4181">
                  <c:v>0.16728299999999999</c:v>
                </c:pt>
                <c:pt idx="4182">
                  <c:v>0.167323</c:v>
                </c:pt>
                <c:pt idx="4183">
                  <c:v>0.16736300000000001</c:v>
                </c:pt>
                <c:pt idx="4184">
                  <c:v>0.167403</c:v>
                </c:pt>
                <c:pt idx="4185">
                  <c:v>0.16744300000000001</c:v>
                </c:pt>
                <c:pt idx="4186">
                  <c:v>0.16748299999999999</c:v>
                </c:pt>
                <c:pt idx="4187">
                  <c:v>0.16752300000000001</c:v>
                </c:pt>
                <c:pt idx="4188">
                  <c:v>0.16756299999999999</c:v>
                </c:pt>
                <c:pt idx="4189">
                  <c:v>0.167603</c:v>
                </c:pt>
                <c:pt idx="4190">
                  <c:v>0.16764299999999999</c:v>
                </c:pt>
                <c:pt idx="4191">
                  <c:v>0.167683</c:v>
                </c:pt>
                <c:pt idx="4192">
                  <c:v>0.16772300000000001</c:v>
                </c:pt>
                <c:pt idx="4193">
                  <c:v>0.167763</c:v>
                </c:pt>
                <c:pt idx="4194">
                  <c:v>0.16780300000000001</c:v>
                </c:pt>
                <c:pt idx="4195">
                  <c:v>0.16784299999999999</c:v>
                </c:pt>
                <c:pt idx="4196">
                  <c:v>0.167883</c:v>
                </c:pt>
                <c:pt idx="4197">
                  <c:v>0.16792299999999999</c:v>
                </c:pt>
                <c:pt idx="4198">
                  <c:v>0.167963</c:v>
                </c:pt>
                <c:pt idx="4199">
                  <c:v>0.16800300000000001</c:v>
                </c:pt>
                <c:pt idx="4200">
                  <c:v>0.168043</c:v>
                </c:pt>
                <c:pt idx="4201">
                  <c:v>0.16808300000000001</c:v>
                </c:pt>
                <c:pt idx="4202">
                  <c:v>0.16812299999999999</c:v>
                </c:pt>
                <c:pt idx="4203">
                  <c:v>0.16816300000000001</c:v>
                </c:pt>
                <c:pt idx="4204">
                  <c:v>0.16820299999999999</c:v>
                </c:pt>
                <c:pt idx="4205">
                  <c:v>0.168243</c:v>
                </c:pt>
                <c:pt idx="4206">
                  <c:v>0.16828299999999999</c:v>
                </c:pt>
                <c:pt idx="4207">
                  <c:v>0.168323</c:v>
                </c:pt>
                <c:pt idx="4208">
                  <c:v>0.16836300000000001</c:v>
                </c:pt>
                <c:pt idx="4209">
                  <c:v>0.168403</c:v>
                </c:pt>
                <c:pt idx="4210">
                  <c:v>0.16844300000000001</c:v>
                </c:pt>
                <c:pt idx="4211">
                  <c:v>0.16848299999999999</c:v>
                </c:pt>
                <c:pt idx="4212">
                  <c:v>0.16852300000000001</c:v>
                </c:pt>
                <c:pt idx="4213">
                  <c:v>0.16856299999999999</c:v>
                </c:pt>
                <c:pt idx="4214">
                  <c:v>0.168603</c:v>
                </c:pt>
                <c:pt idx="4215">
                  <c:v>0.16864299999999999</c:v>
                </c:pt>
                <c:pt idx="4216">
                  <c:v>0.168683</c:v>
                </c:pt>
                <c:pt idx="4217">
                  <c:v>0.16872300000000001</c:v>
                </c:pt>
                <c:pt idx="4218">
                  <c:v>0.168763</c:v>
                </c:pt>
                <c:pt idx="4219">
                  <c:v>0.16880300000000001</c:v>
                </c:pt>
                <c:pt idx="4220">
                  <c:v>0.16884299999999999</c:v>
                </c:pt>
                <c:pt idx="4221">
                  <c:v>0.16888300000000001</c:v>
                </c:pt>
                <c:pt idx="4222">
                  <c:v>0.16892299999999999</c:v>
                </c:pt>
                <c:pt idx="4223">
                  <c:v>0.168963</c:v>
                </c:pt>
                <c:pt idx="4224">
                  <c:v>0.16900299999999999</c:v>
                </c:pt>
                <c:pt idx="4225">
                  <c:v>0.169043</c:v>
                </c:pt>
                <c:pt idx="4226">
                  <c:v>0.16908300000000001</c:v>
                </c:pt>
                <c:pt idx="4227">
                  <c:v>0.169123</c:v>
                </c:pt>
                <c:pt idx="4228">
                  <c:v>0.16916300000000001</c:v>
                </c:pt>
                <c:pt idx="4229">
                  <c:v>0.16920299999999999</c:v>
                </c:pt>
                <c:pt idx="4230">
                  <c:v>0.169243</c:v>
                </c:pt>
                <c:pt idx="4231">
                  <c:v>0.16928299999999999</c:v>
                </c:pt>
                <c:pt idx="4232">
                  <c:v>0.169323</c:v>
                </c:pt>
                <c:pt idx="4233">
                  <c:v>0.16936300000000001</c:v>
                </c:pt>
                <c:pt idx="4234">
                  <c:v>0.169403</c:v>
                </c:pt>
                <c:pt idx="4235">
                  <c:v>0.16944300000000001</c:v>
                </c:pt>
                <c:pt idx="4236">
                  <c:v>0.16948299999999999</c:v>
                </c:pt>
                <c:pt idx="4237">
                  <c:v>0.16952300000000001</c:v>
                </c:pt>
                <c:pt idx="4238">
                  <c:v>0.16956299999999999</c:v>
                </c:pt>
                <c:pt idx="4239">
                  <c:v>0.169603</c:v>
                </c:pt>
                <c:pt idx="4240">
                  <c:v>0.16964299999999999</c:v>
                </c:pt>
                <c:pt idx="4241">
                  <c:v>0.169683</c:v>
                </c:pt>
                <c:pt idx="4242">
                  <c:v>0.16972300000000001</c:v>
                </c:pt>
                <c:pt idx="4243">
                  <c:v>0.169763</c:v>
                </c:pt>
                <c:pt idx="4244">
                  <c:v>0.16980300000000001</c:v>
                </c:pt>
                <c:pt idx="4245">
                  <c:v>0.16984299999999999</c:v>
                </c:pt>
                <c:pt idx="4246">
                  <c:v>0.16988300000000001</c:v>
                </c:pt>
                <c:pt idx="4247">
                  <c:v>0.16992299999999999</c:v>
                </c:pt>
                <c:pt idx="4248">
                  <c:v>0.169963</c:v>
                </c:pt>
                <c:pt idx="4249">
                  <c:v>0.17000299999999999</c:v>
                </c:pt>
                <c:pt idx="4250">
                  <c:v>0.170043</c:v>
                </c:pt>
                <c:pt idx="4251">
                  <c:v>0.17008300000000001</c:v>
                </c:pt>
                <c:pt idx="4252">
                  <c:v>0.170123</c:v>
                </c:pt>
                <c:pt idx="4253">
                  <c:v>0.17016300000000001</c:v>
                </c:pt>
                <c:pt idx="4254">
                  <c:v>0.17020299999999999</c:v>
                </c:pt>
                <c:pt idx="4255">
                  <c:v>0.17024300000000001</c:v>
                </c:pt>
                <c:pt idx="4256">
                  <c:v>0.17028299999999999</c:v>
                </c:pt>
                <c:pt idx="4257">
                  <c:v>0.170323</c:v>
                </c:pt>
                <c:pt idx="4258">
                  <c:v>0.17036299999999999</c:v>
                </c:pt>
                <c:pt idx="4259">
                  <c:v>0.170403</c:v>
                </c:pt>
                <c:pt idx="4260">
                  <c:v>0.17044300000000001</c:v>
                </c:pt>
                <c:pt idx="4261">
                  <c:v>0.170483</c:v>
                </c:pt>
                <c:pt idx="4262">
                  <c:v>0.17052300000000001</c:v>
                </c:pt>
                <c:pt idx="4263">
                  <c:v>0.17056299999999999</c:v>
                </c:pt>
                <c:pt idx="4264">
                  <c:v>0.170603</c:v>
                </c:pt>
                <c:pt idx="4265">
                  <c:v>0.17064299999999999</c:v>
                </c:pt>
                <c:pt idx="4266">
                  <c:v>0.170683</c:v>
                </c:pt>
                <c:pt idx="4267">
                  <c:v>0.17072300000000001</c:v>
                </c:pt>
                <c:pt idx="4268">
                  <c:v>0.170763</c:v>
                </c:pt>
                <c:pt idx="4269">
                  <c:v>0.17080300000000001</c:v>
                </c:pt>
                <c:pt idx="4270">
                  <c:v>0.17084299999999999</c:v>
                </c:pt>
                <c:pt idx="4271">
                  <c:v>0.17088300000000001</c:v>
                </c:pt>
                <c:pt idx="4272">
                  <c:v>0.17092299999999999</c:v>
                </c:pt>
                <c:pt idx="4273">
                  <c:v>0.170963</c:v>
                </c:pt>
                <c:pt idx="4274">
                  <c:v>0.17100299999999999</c:v>
                </c:pt>
                <c:pt idx="4275">
                  <c:v>0.171043</c:v>
                </c:pt>
                <c:pt idx="4276">
                  <c:v>0.17108300000000001</c:v>
                </c:pt>
                <c:pt idx="4277">
                  <c:v>0.171123</c:v>
                </c:pt>
                <c:pt idx="4278">
                  <c:v>0.17116300000000001</c:v>
                </c:pt>
                <c:pt idx="4279">
                  <c:v>0.17120299999999999</c:v>
                </c:pt>
                <c:pt idx="4280">
                  <c:v>0.17124300000000001</c:v>
                </c:pt>
                <c:pt idx="4281">
                  <c:v>0.17128299999999999</c:v>
                </c:pt>
                <c:pt idx="4282">
                  <c:v>0.171323</c:v>
                </c:pt>
                <c:pt idx="4283">
                  <c:v>0.17136299999999999</c:v>
                </c:pt>
                <c:pt idx="4284">
                  <c:v>0.171403</c:v>
                </c:pt>
                <c:pt idx="4285">
                  <c:v>0.17144300000000001</c:v>
                </c:pt>
                <c:pt idx="4286">
                  <c:v>0.171483</c:v>
                </c:pt>
                <c:pt idx="4287">
                  <c:v>0.17152300000000001</c:v>
                </c:pt>
                <c:pt idx="4288">
                  <c:v>0.17156299999999999</c:v>
                </c:pt>
                <c:pt idx="4289">
                  <c:v>0.17160300000000001</c:v>
                </c:pt>
                <c:pt idx="4290">
                  <c:v>0.17164299999999999</c:v>
                </c:pt>
                <c:pt idx="4291">
                  <c:v>0.171683</c:v>
                </c:pt>
                <c:pt idx="4292">
                  <c:v>0.17172299999999999</c:v>
                </c:pt>
                <c:pt idx="4293">
                  <c:v>0.171763</c:v>
                </c:pt>
                <c:pt idx="4294">
                  <c:v>0.17180300000000001</c:v>
                </c:pt>
                <c:pt idx="4295">
                  <c:v>0.171843</c:v>
                </c:pt>
                <c:pt idx="4296">
                  <c:v>0.17188300000000001</c:v>
                </c:pt>
                <c:pt idx="4297">
                  <c:v>0.17192299999999999</c:v>
                </c:pt>
                <c:pt idx="4298">
                  <c:v>0.171963</c:v>
                </c:pt>
                <c:pt idx="4299">
                  <c:v>0.17200299999999999</c:v>
                </c:pt>
                <c:pt idx="4300">
                  <c:v>0.172043</c:v>
                </c:pt>
                <c:pt idx="4301">
                  <c:v>0.17208300000000001</c:v>
                </c:pt>
                <c:pt idx="4302">
                  <c:v>0.172123</c:v>
                </c:pt>
                <c:pt idx="4303">
                  <c:v>0.17216300000000001</c:v>
                </c:pt>
                <c:pt idx="4304">
                  <c:v>0.17220299999999999</c:v>
                </c:pt>
                <c:pt idx="4305">
                  <c:v>0.17224300000000001</c:v>
                </c:pt>
                <c:pt idx="4306">
                  <c:v>0.17228299999999999</c:v>
                </c:pt>
                <c:pt idx="4307">
                  <c:v>0.172323</c:v>
                </c:pt>
                <c:pt idx="4308">
                  <c:v>0.17236299999999999</c:v>
                </c:pt>
                <c:pt idx="4309">
                  <c:v>0.172403</c:v>
                </c:pt>
                <c:pt idx="4310">
                  <c:v>0.17244300000000001</c:v>
                </c:pt>
                <c:pt idx="4311">
                  <c:v>0.172483</c:v>
                </c:pt>
                <c:pt idx="4312">
                  <c:v>0.17252300000000001</c:v>
                </c:pt>
                <c:pt idx="4313">
                  <c:v>0.17256299999999999</c:v>
                </c:pt>
                <c:pt idx="4314">
                  <c:v>0.17260300000000001</c:v>
                </c:pt>
                <c:pt idx="4315">
                  <c:v>0.17264299999999999</c:v>
                </c:pt>
                <c:pt idx="4316">
                  <c:v>0.172683</c:v>
                </c:pt>
                <c:pt idx="4317">
                  <c:v>0.17272299999999999</c:v>
                </c:pt>
                <c:pt idx="4318">
                  <c:v>0.172763</c:v>
                </c:pt>
                <c:pt idx="4319">
                  <c:v>0.17280300000000001</c:v>
                </c:pt>
                <c:pt idx="4320">
                  <c:v>0.172843</c:v>
                </c:pt>
                <c:pt idx="4321">
                  <c:v>0.17288300000000001</c:v>
                </c:pt>
                <c:pt idx="4322">
                  <c:v>0.17292299999999999</c:v>
                </c:pt>
                <c:pt idx="4323">
                  <c:v>0.17296300000000001</c:v>
                </c:pt>
                <c:pt idx="4324">
                  <c:v>0.17300299999999999</c:v>
                </c:pt>
                <c:pt idx="4325">
                  <c:v>0.173043</c:v>
                </c:pt>
                <c:pt idx="4326">
                  <c:v>0.17308299999999999</c:v>
                </c:pt>
                <c:pt idx="4327">
                  <c:v>0.173123</c:v>
                </c:pt>
                <c:pt idx="4328">
                  <c:v>0.17316300000000001</c:v>
                </c:pt>
                <c:pt idx="4329">
                  <c:v>0.173203</c:v>
                </c:pt>
                <c:pt idx="4330">
                  <c:v>0.17324300000000001</c:v>
                </c:pt>
                <c:pt idx="4331">
                  <c:v>0.17328299999999999</c:v>
                </c:pt>
                <c:pt idx="4332">
                  <c:v>0.173323</c:v>
                </c:pt>
                <c:pt idx="4333">
                  <c:v>0.17336299999999999</c:v>
                </c:pt>
                <c:pt idx="4334">
                  <c:v>0.173403</c:v>
                </c:pt>
                <c:pt idx="4335">
                  <c:v>0.17344300000000001</c:v>
                </c:pt>
                <c:pt idx="4336">
                  <c:v>0.173483</c:v>
                </c:pt>
                <c:pt idx="4337">
                  <c:v>0.17352300000000001</c:v>
                </c:pt>
                <c:pt idx="4338">
                  <c:v>0.173563</c:v>
                </c:pt>
                <c:pt idx="4339">
                  <c:v>0.17360300000000001</c:v>
                </c:pt>
                <c:pt idx="4340">
                  <c:v>0.17364299999999999</c:v>
                </c:pt>
                <c:pt idx="4341">
                  <c:v>0.173683</c:v>
                </c:pt>
                <c:pt idx="4342">
                  <c:v>0.17372299999999999</c:v>
                </c:pt>
                <c:pt idx="4343">
                  <c:v>0.173763</c:v>
                </c:pt>
                <c:pt idx="4344">
                  <c:v>0.17380300000000001</c:v>
                </c:pt>
                <c:pt idx="4345">
                  <c:v>0.173843</c:v>
                </c:pt>
                <c:pt idx="4346">
                  <c:v>0.17388300000000001</c:v>
                </c:pt>
                <c:pt idx="4347">
                  <c:v>0.17392299999999999</c:v>
                </c:pt>
                <c:pt idx="4348">
                  <c:v>0.17396300000000001</c:v>
                </c:pt>
                <c:pt idx="4349">
                  <c:v>0.17400299999999999</c:v>
                </c:pt>
                <c:pt idx="4350">
                  <c:v>0.174043</c:v>
                </c:pt>
                <c:pt idx="4351">
                  <c:v>0.17408299999999999</c:v>
                </c:pt>
                <c:pt idx="4352">
                  <c:v>0.174123</c:v>
                </c:pt>
                <c:pt idx="4353">
                  <c:v>0.17416300000000001</c:v>
                </c:pt>
                <c:pt idx="4354">
                  <c:v>0.174203</c:v>
                </c:pt>
                <c:pt idx="4355">
                  <c:v>0.17424300000000001</c:v>
                </c:pt>
                <c:pt idx="4356">
                  <c:v>0.17428299999999999</c:v>
                </c:pt>
                <c:pt idx="4357">
                  <c:v>0.17432300000000001</c:v>
                </c:pt>
                <c:pt idx="4358">
                  <c:v>0.17436299999999999</c:v>
                </c:pt>
                <c:pt idx="4359">
                  <c:v>0.174403</c:v>
                </c:pt>
                <c:pt idx="4360">
                  <c:v>0.17444299999999999</c:v>
                </c:pt>
                <c:pt idx="4361">
                  <c:v>0.174483</c:v>
                </c:pt>
                <c:pt idx="4362">
                  <c:v>0.17452300000000001</c:v>
                </c:pt>
                <c:pt idx="4363">
                  <c:v>0.174563</c:v>
                </c:pt>
                <c:pt idx="4364">
                  <c:v>0.17460300000000001</c:v>
                </c:pt>
                <c:pt idx="4365">
                  <c:v>0.17464299999999999</c:v>
                </c:pt>
                <c:pt idx="4366">
                  <c:v>0.174683</c:v>
                </c:pt>
                <c:pt idx="4367">
                  <c:v>0.17472299999999999</c:v>
                </c:pt>
                <c:pt idx="4368">
                  <c:v>0.174763</c:v>
                </c:pt>
                <c:pt idx="4369">
                  <c:v>0.17480299999999999</c:v>
                </c:pt>
                <c:pt idx="4370">
                  <c:v>0.174843</c:v>
                </c:pt>
                <c:pt idx="4371">
                  <c:v>0.17488300000000001</c:v>
                </c:pt>
                <c:pt idx="4372">
                  <c:v>0.174923</c:v>
                </c:pt>
                <c:pt idx="4373">
                  <c:v>0.17496300000000001</c:v>
                </c:pt>
                <c:pt idx="4374">
                  <c:v>0.17500299999999999</c:v>
                </c:pt>
                <c:pt idx="4375">
                  <c:v>0.175043</c:v>
                </c:pt>
                <c:pt idx="4376">
                  <c:v>0.17508299999999999</c:v>
                </c:pt>
                <c:pt idx="4377">
                  <c:v>0.175123</c:v>
                </c:pt>
                <c:pt idx="4378">
                  <c:v>0.17516300000000001</c:v>
                </c:pt>
                <c:pt idx="4379">
                  <c:v>0.175203</c:v>
                </c:pt>
                <c:pt idx="4380">
                  <c:v>0.17524300000000001</c:v>
                </c:pt>
                <c:pt idx="4381">
                  <c:v>0.17528299999999999</c:v>
                </c:pt>
                <c:pt idx="4382">
                  <c:v>0.17532300000000001</c:v>
                </c:pt>
                <c:pt idx="4383">
                  <c:v>0.17536299999999999</c:v>
                </c:pt>
                <c:pt idx="4384">
                  <c:v>0.175403</c:v>
                </c:pt>
                <c:pt idx="4385">
                  <c:v>0.17544299999999999</c:v>
                </c:pt>
                <c:pt idx="4386">
                  <c:v>0.175483</c:v>
                </c:pt>
                <c:pt idx="4387">
                  <c:v>0.17552300000000001</c:v>
                </c:pt>
                <c:pt idx="4388">
                  <c:v>0.175563</c:v>
                </c:pt>
                <c:pt idx="4389">
                  <c:v>0.17560300000000001</c:v>
                </c:pt>
                <c:pt idx="4390">
                  <c:v>0.17564299999999999</c:v>
                </c:pt>
                <c:pt idx="4391">
                  <c:v>0.17568300000000001</c:v>
                </c:pt>
                <c:pt idx="4392">
                  <c:v>0.17572299999999999</c:v>
                </c:pt>
                <c:pt idx="4393">
                  <c:v>0.175763</c:v>
                </c:pt>
                <c:pt idx="4394">
                  <c:v>0.17580299999999999</c:v>
                </c:pt>
                <c:pt idx="4395">
                  <c:v>0.175843</c:v>
                </c:pt>
                <c:pt idx="4396">
                  <c:v>0.17588300000000001</c:v>
                </c:pt>
                <c:pt idx="4397">
                  <c:v>0.175923</c:v>
                </c:pt>
                <c:pt idx="4398">
                  <c:v>0.17596300000000001</c:v>
                </c:pt>
                <c:pt idx="4399">
                  <c:v>0.17600299999999999</c:v>
                </c:pt>
                <c:pt idx="4400">
                  <c:v>0.17604300000000001</c:v>
                </c:pt>
                <c:pt idx="4401">
                  <c:v>0.17608299999999999</c:v>
                </c:pt>
                <c:pt idx="4402">
                  <c:v>0.176123</c:v>
                </c:pt>
                <c:pt idx="4403">
                  <c:v>0.17616299999999999</c:v>
                </c:pt>
                <c:pt idx="4404">
                  <c:v>0.176203</c:v>
                </c:pt>
                <c:pt idx="4405">
                  <c:v>0.17624300000000001</c:v>
                </c:pt>
                <c:pt idx="4406">
                  <c:v>0.176283</c:v>
                </c:pt>
                <c:pt idx="4407">
                  <c:v>0.17632300000000001</c:v>
                </c:pt>
                <c:pt idx="4408">
                  <c:v>0.17636299999999999</c:v>
                </c:pt>
                <c:pt idx="4409">
                  <c:v>0.176403</c:v>
                </c:pt>
                <c:pt idx="4410">
                  <c:v>0.17644299999999999</c:v>
                </c:pt>
                <c:pt idx="4411">
                  <c:v>0.176483</c:v>
                </c:pt>
                <c:pt idx="4412">
                  <c:v>0.17652300000000001</c:v>
                </c:pt>
                <c:pt idx="4413">
                  <c:v>0.176563</c:v>
                </c:pt>
                <c:pt idx="4414">
                  <c:v>0.17660300000000001</c:v>
                </c:pt>
                <c:pt idx="4415">
                  <c:v>0.17664299999999999</c:v>
                </c:pt>
                <c:pt idx="4416">
                  <c:v>0.17668300000000001</c:v>
                </c:pt>
                <c:pt idx="4417">
                  <c:v>0.17672299999999999</c:v>
                </c:pt>
                <c:pt idx="4418">
                  <c:v>0.176763</c:v>
                </c:pt>
                <c:pt idx="4419">
                  <c:v>0.17680299999999999</c:v>
                </c:pt>
                <c:pt idx="4420">
                  <c:v>0.176843</c:v>
                </c:pt>
                <c:pt idx="4421">
                  <c:v>0.17688300000000001</c:v>
                </c:pt>
                <c:pt idx="4422">
                  <c:v>0.176923</c:v>
                </c:pt>
                <c:pt idx="4423">
                  <c:v>0.17696300000000001</c:v>
                </c:pt>
                <c:pt idx="4424">
                  <c:v>0.17700299999999999</c:v>
                </c:pt>
                <c:pt idx="4425">
                  <c:v>0.17704300000000001</c:v>
                </c:pt>
                <c:pt idx="4426">
                  <c:v>0.17708299999999999</c:v>
                </c:pt>
                <c:pt idx="4427">
                  <c:v>0.177123</c:v>
                </c:pt>
                <c:pt idx="4428">
                  <c:v>0.17716299999999999</c:v>
                </c:pt>
                <c:pt idx="4429">
                  <c:v>0.177203</c:v>
                </c:pt>
                <c:pt idx="4430">
                  <c:v>0.17724300000000001</c:v>
                </c:pt>
                <c:pt idx="4431">
                  <c:v>0.177283</c:v>
                </c:pt>
                <c:pt idx="4432">
                  <c:v>0.17732300000000001</c:v>
                </c:pt>
                <c:pt idx="4433">
                  <c:v>0.17736299999999999</c:v>
                </c:pt>
                <c:pt idx="4434">
                  <c:v>0.17740300000000001</c:v>
                </c:pt>
                <c:pt idx="4435">
                  <c:v>0.17744299999999999</c:v>
                </c:pt>
                <c:pt idx="4436">
                  <c:v>0.177483</c:v>
                </c:pt>
                <c:pt idx="4437">
                  <c:v>0.17752299999999999</c:v>
                </c:pt>
                <c:pt idx="4438">
                  <c:v>0.177563</c:v>
                </c:pt>
                <c:pt idx="4439">
                  <c:v>0.17760300000000001</c:v>
                </c:pt>
                <c:pt idx="4440">
                  <c:v>0.177643</c:v>
                </c:pt>
                <c:pt idx="4441">
                  <c:v>0.17768300000000001</c:v>
                </c:pt>
                <c:pt idx="4442">
                  <c:v>0.17772299999999999</c:v>
                </c:pt>
                <c:pt idx="4443">
                  <c:v>0.177763</c:v>
                </c:pt>
                <c:pt idx="4444">
                  <c:v>0.17780299999999999</c:v>
                </c:pt>
                <c:pt idx="4445">
                  <c:v>0.177843</c:v>
                </c:pt>
                <c:pt idx="4446">
                  <c:v>0.17788300000000001</c:v>
                </c:pt>
                <c:pt idx="4447">
                  <c:v>0.177923</c:v>
                </c:pt>
                <c:pt idx="4448">
                  <c:v>0.17796300000000001</c:v>
                </c:pt>
                <c:pt idx="4449">
                  <c:v>0.17800299999999999</c:v>
                </c:pt>
                <c:pt idx="4450">
                  <c:v>0.17804300000000001</c:v>
                </c:pt>
                <c:pt idx="4451">
                  <c:v>0.17808299999999999</c:v>
                </c:pt>
                <c:pt idx="4452">
                  <c:v>0.178123</c:v>
                </c:pt>
                <c:pt idx="4453">
                  <c:v>0.17816299999999999</c:v>
                </c:pt>
                <c:pt idx="4454">
                  <c:v>0.178203</c:v>
                </c:pt>
                <c:pt idx="4455">
                  <c:v>0.17824300000000001</c:v>
                </c:pt>
                <c:pt idx="4456">
                  <c:v>0.178283</c:v>
                </c:pt>
                <c:pt idx="4457">
                  <c:v>0.17832300000000001</c:v>
                </c:pt>
                <c:pt idx="4458">
                  <c:v>0.17836299999999999</c:v>
                </c:pt>
                <c:pt idx="4459">
                  <c:v>0.17840300000000001</c:v>
                </c:pt>
                <c:pt idx="4460">
                  <c:v>0.17844299999999999</c:v>
                </c:pt>
                <c:pt idx="4461">
                  <c:v>0.178483</c:v>
                </c:pt>
                <c:pt idx="4462">
                  <c:v>0.17852299999999999</c:v>
                </c:pt>
                <c:pt idx="4463">
                  <c:v>0.178563</c:v>
                </c:pt>
                <c:pt idx="4464">
                  <c:v>0.17860300000000001</c:v>
                </c:pt>
                <c:pt idx="4465">
                  <c:v>0.178643</c:v>
                </c:pt>
                <c:pt idx="4466">
                  <c:v>0.17868300000000001</c:v>
                </c:pt>
                <c:pt idx="4467">
                  <c:v>0.17872299999999999</c:v>
                </c:pt>
                <c:pt idx="4468">
                  <c:v>0.17876300000000001</c:v>
                </c:pt>
                <c:pt idx="4469">
                  <c:v>0.17880299999999999</c:v>
                </c:pt>
                <c:pt idx="4470">
                  <c:v>0.178843</c:v>
                </c:pt>
                <c:pt idx="4471">
                  <c:v>0.17888299999999999</c:v>
                </c:pt>
                <c:pt idx="4472">
                  <c:v>0.178923</c:v>
                </c:pt>
                <c:pt idx="4473">
                  <c:v>0.17896300000000001</c:v>
                </c:pt>
                <c:pt idx="4474">
                  <c:v>0.179003</c:v>
                </c:pt>
                <c:pt idx="4475">
                  <c:v>0.17904300000000001</c:v>
                </c:pt>
                <c:pt idx="4476">
                  <c:v>0.17908299999999999</c:v>
                </c:pt>
                <c:pt idx="4477">
                  <c:v>0.179123</c:v>
                </c:pt>
                <c:pt idx="4478">
                  <c:v>0.17916299999999999</c:v>
                </c:pt>
                <c:pt idx="4479">
                  <c:v>0.179203</c:v>
                </c:pt>
                <c:pt idx="4480">
                  <c:v>0.17924300000000001</c:v>
                </c:pt>
                <c:pt idx="4481">
                  <c:v>0.179283</c:v>
                </c:pt>
                <c:pt idx="4482">
                  <c:v>0.17932300000000001</c:v>
                </c:pt>
                <c:pt idx="4483">
                  <c:v>0.17936299999999999</c:v>
                </c:pt>
                <c:pt idx="4484">
                  <c:v>0.17940300000000001</c:v>
                </c:pt>
                <c:pt idx="4485">
                  <c:v>0.17944299999999999</c:v>
                </c:pt>
                <c:pt idx="4486">
                  <c:v>0.179483</c:v>
                </c:pt>
                <c:pt idx="4487">
                  <c:v>0.17952299999999999</c:v>
                </c:pt>
                <c:pt idx="4488">
                  <c:v>0.179563</c:v>
                </c:pt>
                <c:pt idx="4489">
                  <c:v>0.17960300000000001</c:v>
                </c:pt>
                <c:pt idx="4490">
                  <c:v>0.179643</c:v>
                </c:pt>
                <c:pt idx="4491">
                  <c:v>0.17968300000000001</c:v>
                </c:pt>
                <c:pt idx="4492">
                  <c:v>0.17972299999999999</c:v>
                </c:pt>
                <c:pt idx="4493">
                  <c:v>0.17976300000000001</c:v>
                </c:pt>
                <c:pt idx="4494">
                  <c:v>0.17980299999999999</c:v>
                </c:pt>
                <c:pt idx="4495">
                  <c:v>0.179843</c:v>
                </c:pt>
                <c:pt idx="4496">
                  <c:v>0.17988299999999999</c:v>
                </c:pt>
                <c:pt idx="4497">
                  <c:v>0.179923</c:v>
                </c:pt>
                <c:pt idx="4498">
                  <c:v>0.17996300000000001</c:v>
                </c:pt>
                <c:pt idx="4499">
                  <c:v>0.180003</c:v>
                </c:pt>
                <c:pt idx="4500">
                  <c:v>0.18004300000000001</c:v>
                </c:pt>
                <c:pt idx="4501">
                  <c:v>0.18008299999999999</c:v>
                </c:pt>
                <c:pt idx="4502">
                  <c:v>0.18012300000000001</c:v>
                </c:pt>
                <c:pt idx="4503">
                  <c:v>0.18016299999999999</c:v>
                </c:pt>
                <c:pt idx="4504">
                  <c:v>0.180203</c:v>
                </c:pt>
                <c:pt idx="4505">
                  <c:v>0.18024299999999999</c:v>
                </c:pt>
                <c:pt idx="4506">
                  <c:v>0.180283</c:v>
                </c:pt>
                <c:pt idx="4507">
                  <c:v>0.18032300000000001</c:v>
                </c:pt>
                <c:pt idx="4508">
                  <c:v>0.180363</c:v>
                </c:pt>
                <c:pt idx="4509">
                  <c:v>0.18040300000000001</c:v>
                </c:pt>
                <c:pt idx="4510">
                  <c:v>0.18044299999999999</c:v>
                </c:pt>
                <c:pt idx="4511">
                  <c:v>0.180483</c:v>
                </c:pt>
                <c:pt idx="4512">
                  <c:v>0.18052299999999999</c:v>
                </c:pt>
                <c:pt idx="4513">
                  <c:v>0.180563</c:v>
                </c:pt>
                <c:pt idx="4514">
                  <c:v>0.18060300000000001</c:v>
                </c:pt>
                <c:pt idx="4515">
                  <c:v>0.180643</c:v>
                </c:pt>
                <c:pt idx="4516">
                  <c:v>0.18068300000000001</c:v>
                </c:pt>
                <c:pt idx="4517">
                  <c:v>0.18072299999999999</c:v>
                </c:pt>
                <c:pt idx="4518">
                  <c:v>0.18076300000000001</c:v>
                </c:pt>
                <c:pt idx="4519">
                  <c:v>0.18080299999999999</c:v>
                </c:pt>
                <c:pt idx="4520">
                  <c:v>0.180843</c:v>
                </c:pt>
                <c:pt idx="4521">
                  <c:v>0.18088299999999999</c:v>
                </c:pt>
                <c:pt idx="4522">
                  <c:v>0.180923</c:v>
                </c:pt>
                <c:pt idx="4523">
                  <c:v>0.18096300000000001</c:v>
                </c:pt>
                <c:pt idx="4524">
                  <c:v>0.181003</c:v>
                </c:pt>
                <c:pt idx="4525">
                  <c:v>0.18104300000000001</c:v>
                </c:pt>
                <c:pt idx="4526">
                  <c:v>0.18108299999999999</c:v>
                </c:pt>
                <c:pt idx="4527">
                  <c:v>0.18112300000000001</c:v>
                </c:pt>
                <c:pt idx="4528">
                  <c:v>0.18116299999999999</c:v>
                </c:pt>
                <c:pt idx="4529">
                  <c:v>0.181203</c:v>
                </c:pt>
                <c:pt idx="4530">
                  <c:v>0.18124299999999999</c:v>
                </c:pt>
                <c:pt idx="4531">
                  <c:v>0.181283</c:v>
                </c:pt>
                <c:pt idx="4532">
                  <c:v>0.18132300000000001</c:v>
                </c:pt>
                <c:pt idx="4533">
                  <c:v>0.181363</c:v>
                </c:pt>
                <c:pt idx="4534">
                  <c:v>0.18140300000000001</c:v>
                </c:pt>
                <c:pt idx="4535">
                  <c:v>0.18144299999999999</c:v>
                </c:pt>
                <c:pt idx="4536">
                  <c:v>0.18148300000000001</c:v>
                </c:pt>
                <c:pt idx="4537">
                  <c:v>0.18152299999999999</c:v>
                </c:pt>
                <c:pt idx="4538">
                  <c:v>0.181563</c:v>
                </c:pt>
                <c:pt idx="4539">
                  <c:v>0.18160299999999999</c:v>
                </c:pt>
                <c:pt idx="4540">
                  <c:v>0.181643</c:v>
                </c:pt>
                <c:pt idx="4541">
                  <c:v>0.18168300000000001</c:v>
                </c:pt>
                <c:pt idx="4542">
                  <c:v>0.181723</c:v>
                </c:pt>
                <c:pt idx="4543">
                  <c:v>0.18176300000000001</c:v>
                </c:pt>
                <c:pt idx="4544">
                  <c:v>0.18180299999999999</c:v>
                </c:pt>
                <c:pt idx="4545">
                  <c:v>0.181843</c:v>
                </c:pt>
                <c:pt idx="4546">
                  <c:v>0.18188299999999999</c:v>
                </c:pt>
                <c:pt idx="4547">
                  <c:v>0.181923</c:v>
                </c:pt>
                <c:pt idx="4548">
                  <c:v>0.18196300000000001</c:v>
                </c:pt>
                <c:pt idx="4549">
                  <c:v>0.182003</c:v>
                </c:pt>
                <c:pt idx="4550">
                  <c:v>0.18204300000000001</c:v>
                </c:pt>
                <c:pt idx="4551">
                  <c:v>0.18208299999999999</c:v>
                </c:pt>
                <c:pt idx="4552">
                  <c:v>0.18212300000000001</c:v>
                </c:pt>
                <c:pt idx="4553">
                  <c:v>0.18216299999999999</c:v>
                </c:pt>
                <c:pt idx="4554">
                  <c:v>0.182203</c:v>
                </c:pt>
                <c:pt idx="4555">
                  <c:v>0.18224299999999999</c:v>
                </c:pt>
                <c:pt idx="4556">
                  <c:v>0.182283</c:v>
                </c:pt>
                <c:pt idx="4557">
                  <c:v>0.18232300000000001</c:v>
                </c:pt>
                <c:pt idx="4558">
                  <c:v>0.182363</c:v>
                </c:pt>
                <c:pt idx="4559">
                  <c:v>0.18240300000000001</c:v>
                </c:pt>
                <c:pt idx="4560">
                  <c:v>0.18244299999999999</c:v>
                </c:pt>
                <c:pt idx="4561">
                  <c:v>0.18248300000000001</c:v>
                </c:pt>
                <c:pt idx="4562">
                  <c:v>0.18252299999999999</c:v>
                </c:pt>
                <c:pt idx="4563">
                  <c:v>0.182563</c:v>
                </c:pt>
                <c:pt idx="4564">
                  <c:v>0.18260299999999999</c:v>
                </c:pt>
                <c:pt idx="4565">
                  <c:v>0.182643</c:v>
                </c:pt>
                <c:pt idx="4566">
                  <c:v>0.18268300000000001</c:v>
                </c:pt>
                <c:pt idx="4567">
                  <c:v>0.182723</c:v>
                </c:pt>
                <c:pt idx="4568">
                  <c:v>0.18276300000000001</c:v>
                </c:pt>
                <c:pt idx="4569">
                  <c:v>0.18280299999999999</c:v>
                </c:pt>
                <c:pt idx="4570">
                  <c:v>0.18284300000000001</c:v>
                </c:pt>
                <c:pt idx="4571">
                  <c:v>0.18288299999999999</c:v>
                </c:pt>
                <c:pt idx="4572">
                  <c:v>0.182923</c:v>
                </c:pt>
                <c:pt idx="4573">
                  <c:v>0.18296299999999999</c:v>
                </c:pt>
                <c:pt idx="4574">
                  <c:v>0.183003</c:v>
                </c:pt>
                <c:pt idx="4575">
                  <c:v>0.18304300000000001</c:v>
                </c:pt>
                <c:pt idx="4576">
                  <c:v>0.183083</c:v>
                </c:pt>
                <c:pt idx="4577">
                  <c:v>0.18312300000000001</c:v>
                </c:pt>
                <c:pt idx="4578">
                  <c:v>0.18316299999999999</c:v>
                </c:pt>
                <c:pt idx="4579">
                  <c:v>0.183203</c:v>
                </c:pt>
                <c:pt idx="4580">
                  <c:v>0.18324299999999999</c:v>
                </c:pt>
                <c:pt idx="4581">
                  <c:v>0.183283</c:v>
                </c:pt>
                <c:pt idx="4582">
                  <c:v>0.18332300000000001</c:v>
                </c:pt>
                <c:pt idx="4583">
                  <c:v>0.183363</c:v>
                </c:pt>
                <c:pt idx="4584">
                  <c:v>0.18340300000000001</c:v>
                </c:pt>
                <c:pt idx="4585">
                  <c:v>0.18344299999999999</c:v>
                </c:pt>
                <c:pt idx="4586">
                  <c:v>0.18348300000000001</c:v>
                </c:pt>
                <c:pt idx="4587">
                  <c:v>0.18352299999999999</c:v>
                </c:pt>
                <c:pt idx="4588">
                  <c:v>0.183563</c:v>
                </c:pt>
                <c:pt idx="4589">
                  <c:v>0.18360299999999999</c:v>
                </c:pt>
                <c:pt idx="4590">
                  <c:v>0.183643</c:v>
                </c:pt>
                <c:pt idx="4591">
                  <c:v>0.18368300000000001</c:v>
                </c:pt>
                <c:pt idx="4592">
                  <c:v>0.183723</c:v>
                </c:pt>
                <c:pt idx="4593">
                  <c:v>0.18376300000000001</c:v>
                </c:pt>
                <c:pt idx="4594">
                  <c:v>0.18380299999999999</c:v>
                </c:pt>
                <c:pt idx="4595">
                  <c:v>0.18384300000000001</c:v>
                </c:pt>
                <c:pt idx="4596">
                  <c:v>0.18388299999999999</c:v>
                </c:pt>
                <c:pt idx="4597">
                  <c:v>0.183923</c:v>
                </c:pt>
                <c:pt idx="4598">
                  <c:v>0.18396299999999999</c:v>
                </c:pt>
                <c:pt idx="4599">
                  <c:v>0.184003</c:v>
                </c:pt>
                <c:pt idx="4600">
                  <c:v>0.18404300000000001</c:v>
                </c:pt>
                <c:pt idx="4601">
                  <c:v>0.184083</c:v>
                </c:pt>
                <c:pt idx="4602">
                  <c:v>0.18412300000000001</c:v>
                </c:pt>
                <c:pt idx="4603">
                  <c:v>0.18416299999999999</c:v>
                </c:pt>
                <c:pt idx="4604">
                  <c:v>0.18420300000000001</c:v>
                </c:pt>
                <c:pt idx="4605">
                  <c:v>0.18424299999999999</c:v>
                </c:pt>
                <c:pt idx="4606">
                  <c:v>0.184283</c:v>
                </c:pt>
                <c:pt idx="4607">
                  <c:v>0.18432299999999999</c:v>
                </c:pt>
                <c:pt idx="4608">
                  <c:v>0.184363</c:v>
                </c:pt>
                <c:pt idx="4609">
                  <c:v>0.18440300000000001</c:v>
                </c:pt>
                <c:pt idx="4610">
                  <c:v>0.184443</c:v>
                </c:pt>
                <c:pt idx="4611">
                  <c:v>0.18448300000000001</c:v>
                </c:pt>
                <c:pt idx="4612">
                  <c:v>0.18452299999999999</c:v>
                </c:pt>
                <c:pt idx="4613">
                  <c:v>0.184563</c:v>
                </c:pt>
                <c:pt idx="4614">
                  <c:v>0.18460299999999999</c:v>
                </c:pt>
                <c:pt idx="4615">
                  <c:v>0.184643</c:v>
                </c:pt>
                <c:pt idx="4616">
                  <c:v>0.18468300000000001</c:v>
                </c:pt>
                <c:pt idx="4617">
                  <c:v>0.184723</c:v>
                </c:pt>
                <c:pt idx="4618">
                  <c:v>0.18476300000000001</c:v>
                </c:pt>
                <c:pt idx="4619">
                  <c:v>0.184803</c:v>
                </c:pt>
                <c:pt idx="4620">
                  <c:v>0.18484300000000001</c:v>
                </c:pt>
                <c:pt idx="4621">
                  <c:v>0.18488299999999999</c:v>
                </c:pt>
                <c:pt idx="4622">
                  <c:v>0.184923</c:v>
                </c:pt>
                <c:pt idx="4623">
                  <c:v>0.18496299999999999</c:v>
                </c:pt>
                <c:pt idx="4624">
                  <c:v>0.185003</c:v>
                </c:pt>
                <c:pt idx="4625">
                  <c:v>0.18504300000000001</c:v>
                </c:pt>
                <c:pt idx="4626">
                  <c:v>0.185083</c:v>
                </c:pt>
                <c:pt idx="4627">
                  <c:v>0.18512300000000001</c:v>
                </c:pt>
                <c:pt idx="4628">
                  <c:v>0.18516299999999999</c:v>
                </c:pt>
                <c:pt idx="4629">
                  <c:v>0.18520300000000001</c:v>
                </c:pt>
                <c:pt idx="4630">
                  <c:v>0.18524299999999999</c:v>
                </c:pt>
                <c:pt idx="4631">
                  <c:v>0.185283</c:v>
                </c:pt>
                <c:pt idx="4632">
                  <c:v>0.18532299999999999</c:v>
                </c:pt>
                <c:pt idx="4633">
                  <c:v>0.185363</c:v>
                </c:pt>
                <c:pt idx="4634">
                  <c:v>0.18540300000000001</c:v>
                </c:pt>
                <c:pt idx="4635">
                  <c:v>0.185443</c:v>
                </c:pt>
                <c:pt idx="4636">
                  <c:v>0.18548300000000001</c:v>
                </c:pt>
                <c:pt idx="4637">
                  <c:v>0.18552299999999999</c:v>
                </c:pt>
                <c:pt idx="4638">
                  <c:v>0.18556300000000001</c:v>
                </c:pt>
                <c:pt idx="4639">
                  <c:v>0.18560299999999999</c:v>
                </c:pt>
                <c:pt idx="4640">
                  <c:v>0.185643</c:v>
                </c:pt>
                <c:pt idx="4641">
                  <c:v>0.18568299999999999</c:v>
                </c:pt>
                <c:pt idx="4642">
                  <c:v>0.185723</c:v>
                </c:pt>
                <c:pt idx="4643">
                  <c:v>0.18576300000000001</c:v>
                </c:pt>
                <c:pt idx="4644">
                  <c:v>0.185803</c:v>
                </c:pt>
                <c:pt idx="4645">
                  <c:v>0.18584300000000001</c:v>
                </c:pt>
                <c:pt idx="4646">
                  <c:v>0.18588299999999999</c:v>
                </c:pt>
                <c:pt idx="4647">
                  <c:v>0.185923</c:v>
                </c:pt>
                <c:pt idx="4648">
                  <c:v>0.18596299999999999</c:v>
                </c:pt>
                <c:pt idx="4649">
                  <c:v>0.186003</c:v>
                </c:pt>
                <c:pt idx="4650">
                  <c:v>0.18604299999999999</c:v>
                </c:pt>
                <c:pt idx="4651">
                  <c:v>0.186083</c:v>
                </c:pt>
                <c:pt idx="4652">
                  <c:v>0.18612300000000001</c:v>
                </c:pt>
                <c:pt idx="4653">
                  <c:v>0.186163</c:v>
                </c:pt>
                <c:pt idx="4654">
                  <c:v>0.18620300000000001</c:v>
                </c:pt>
                <c:pt idx="4655">
                  <c:v>0.18624299999999999</c:v>
                </c:pt>
                <c:pt idx="4656">
                  <c:v>0.186283</c:v>
                </c:pt>
                <c:pt idx="4657">
                  <c:v>0.18632299999999999</c:v>
                </c:pt>
                <c:pt idx="4658">
                  <c:v>0.186363</c:v>
                </c:pt>
                <c:pt idx="4659">
                  <c:v>0.18640300000000001</c:v>
                </c:pt>
                <c:pt idx="4660">
                  <c:v>0.186443</c:v>
                </c:pt>
                <c:pt idx="4661">
                  <c:v>0.18648300000000001</c:v>
                </c:pt>
                <c:pt idx="4662">
                  <c:v>0.18652299999999999</c:v>
                </c:pt>
                <c:pt idx="4663">
                  <c:v>0.18656300000000001</c:v>
                </c:pt>
                <c:pt idx="4664">
                  <c:v>0.18660299999999999</c:v>
                </c:pt>
                <c:pt idx="4665">
                  <c:v>0.186643</c:v>
                </c:pt>
                <c:pt idx="4666">
                  <c:v>0.18668299999999999</c:v>
                </c:pt>
                <c:pt idx="4667">
                  <c:v>0.186723</c:v>
                </c:pt>
                <c:pt idx="4668">
                  <c:v>0.18676300000000001</c:v>
                </c:pt>
                <c:pt idx="4669">
                  <c:v>0.186803</c:v>
                </c:pt>
                <c:pt idx="4670">
                  <c:v>0.18684300000000001</c:v>
                </c:pt>
                <c:pt idx="4671">
                  <c:v>0.18688299999999999</c:v>
                </c:pt>
                <c:pt idx="4672">
                  <c:v>0.18692300000000001</c:v>
                </c:pt>
                <c:pt idx="4673">
                  <c:v>0.18696299999999999</c:v>
                </c:pt>
                <c:pt idx="4674">
                  <c:v>0.187003</c:v>
                </c:pt>
                <c:pt idx="4675">
                  <c:v>0.18704299999999999</c:v>
                </c:pt>
                <c:pt idx="4676">
                  <c:v>0.187083</c:v>
                </c:pt>
                <c:pt idx="4677">
                  <c:v>0.18712300000000001</c:v>
                </c:pt>
                <c:pt idx="4678">
                  <c:v>0.187163</c:v>
                </c:pt>
                <c:pt idx="4679">
                  <c:v>0.18720300000000001</c:v>
                </c:pt>
                <c:pt idx="4680">
                  <c:v>0.18724299999999999</c:v>
                </c:pt>
                <c:pt idx="4681">
                  <c:v>0.18728300000000001</c:v>
                </c:pt>
                <c:pt idx="4682">
                  <c:v>0.18732299999999999</c:v>
                </c:pt>
                <c:pt idx="4683">
                  <c:v>0.187363</c:v>
                </c:pt>
                <c:pt idx="4684">
                  <c:v>0.18740299999999999</c:v>
                </c:pt>
                <c:pt idx="4685">
                  <c:v>0.187443</c:v>
                </c:pt>
                <c:pt idx="4686">
                  <c:v>0.18748300000000001</c:v>
                </c:pt>
                <c:pt idx="4687">
                  <c:v>0.187523</c:v>
                </c:pt>
                <c:pt idx="4688">
                  <c:v>0.18756300000000001</c:v>
                </c:pt>
                <c:pt idx="4689">
                  <c:v>0.18760299999999999</c:v>
                </c:pt>
                <c:pt idx="4690">
                  <c:v>0.187643</c:v>
                </c:pt>
                <c:pt idx="4691">
                  <c:v>0.18768299999999999</c:v>
                </c:pt>
                <c:pt idx="4692">
                  <c:v>0.187723</c:v>
                </c:pt>
                <c:pt idx="4693">
                  <c:v>0.18776300000000001</c:v>
                </c:pt>
                <c:pt idx="4694">
                  <c:v>0.187803</c:v>
                </c:pt>
                <c:pt idx="4695">
                  <c:v>0.18784300000000001</c:v>
                </c:pt>
                <c:pt idx="4696">
                  <c:v>0.18788299999999999</c:v>
                </c:pt>
                <c:pt idx="4697">
                  <c:v>0.18792300000000001</c:v>
                </c:pt>
                <c:pt idx="4698">
                  <c:v>0.18796299999999999</c:v>
                </c:pt>
                <c:pt idx="4699">
                  <c:v>0.188003</c:v>
                </c:pt>
                <c:pt idx="4700">
                  <c:v>0.18804299999999999</c:v>
                </c:pt>
                <c:pt idx="4701">
                  <c:v>0.188083</c:v>
                </c:pt>
                <c:pt idx="4702">
                  <c:v>0.18812300000000001</c:v>
                </c:pt>
                <c:pt idx="4703">
                  <c:v>0.188163</c:v>
                </c:pt>
                <c:pt idx="4704">
                  <c:v>0.18820300000000001</c:v>
                </c:pt>
                <c:pt idx="4705">
                  <c:v>0.18824299999999999</c:v>
                </c:pt>
                <c:pt idx="4706">
                  <c:v>0.18828300000000001</c:v>
                </c:pt>
                <c:pt idx="4707">
                  <c:v>0.18832299999999999</c:v>
                </c:pt>
                <c:pt idx="4708">
                  <c:v>0.188363</c:v>
                </c:pt>
                <c:pt idx="4709">
                  <c:v>0.18840299999999999</c:v>
                </c:pt>
                <c:pt idx="4710">
                  <c:v>0.188443</c:v>
                </c:pt>
                <c:pt idx="4711">
                  <c:v>0.18848300000000001</c:v>
                </c:pt>
                <c:pt idx="4712">
                  <c:v>0.188523</c:v>
                </c:pt>
                <c:pt idx="4713">
                  <c:v>0.18856300000000001</c:v>
                </c:pt>
                <c:pt idx="4714">
                  <c:v>0.18860299999999999</c:v>
                </c:pt>
                <c:pt idx="4715">
                  <c:v>0.18864300000000001</c:v>
                </c:pt>
                <c:pt idx="4716">
                  <c:v>0.18868299999999999</c:v>
                </c:pt>
                <c:pt idx="4717">
                  <c:v>0.188723</c:v>
                </c:pt>
                <c:pt idx="4718">
                  <c:v>0.18876299999999999</c:v>
                </c:pt>
                <c:pt idx="4719">
                  <c:v>0.188803</c:v>
                </c:pt>
                <c:pt idx="4720">
                  <c:v>0.18884300000000001</c:v>
                </c:pt>
                <c:pt idx="4721">
                  <c:v>0.188883</c:v>
                </c:pt>
                <c:pt idx="4722">
                  <c:v>0.18892300000000001</c:v>
                </c:pt>
                <c:pt idx="4723">
                  <c:v>0.18896299999999999</c:v>
                </c:pt>
                <c:pt idx="4724">
                  <c:v>0.189003</c:v>
                </c:pt>
                <c:pt idx="4725">
                  <c:v>0.18904299999999999</c:v>
                </c:pt>
                <c:pt idx="4726">
                  <c:v>0.189083</c:v>
                </c:pt>
                <c:pt idx="4727">
                  <c:v>0.18912300000000001</c:v>
                </c:pt>
                <c:pt idx="4728">
                  <c:v>0.189163</c:v>
                </c:pt>
                <c:pt idx="4729">
                  <c:v>0.18920300000000001</c:v>
                </c:pt>
                <c:pt idx="4730">
                  <c:v>0.18924299999999999</c:v>
                </c:pt>
                <c:pt idx="4731">
                  <c:v>0.18928300000000001</c:v>
                </c:pt>
                <c:pt idx="4732">
                  <c:v>0.18932299999999999</c:v>
                </c:pt>
                <c:pt idx="4733">
                  <c:v>0.189363</c:v>
                </c:pt>
                <c:pt idx="4734">
                  <c:v>0.18940299999999999</c:v>
                </c:pt>
                <c:pt idx="4735">
                  <c:v>0.189443</c:v>
                </c:pt>
                <c:pt idx="4736">
                  <c:v>0.18948300000000001</c:v>
                </c:pt>
                <c:pt idx="4737">
                  <c:v>0.189523</c:v>
                </c:pt>
                <c:pt idx="4738">
                  <c:v>0.18956300000000001</c:v>
                </c:pt>
                <c:pt idx="4739">
                  <c:v>0.18960299999999999</c:v>
                </c:pt>
                <c:pt idx="4740">
                  <c:v>0.18964300000000001</c:v>
                </c:pt>
                <c:pt idx="4741">
                  <c:v>0.18968299999999999</c:v>
                </c:pt>
                <c:pt idx="4742">
                  <c:v>0.189723</c:v>
                </c:pt>
                <c:pt idx="4743">
                  <c:v>0.18976299999999999</c:v>
                </c:pt>
                <c:pt idx="4744">
                  <c:v>0.189803</c:v>
                </c:pt>
                <c:pt idx="4745">
                  <c:v>0.18984300000000001</c:v>
                </c:pt>
                <c:pt idx="4746">
                  <c:v>0.189883</c:v>
                </c:pt>
                <c:pt idx="4747">
                  <c:v>0.18992300000000001</c:v>
                </c:pt>
                <c:pt idx="4748">
                  <c:v>0.18996299999999999</c:v>
                </c:pt>
                <c:pt idx="4749">
                  <c:v>0.19000300000000001</c:v>
                </c:pt>
                <c:pt idx="4750">
                  <c:v>0.19004299999999999</c:v>
                </c:pt>
                <c:pt idx="4751">
                  <c:v>0.190083</c:v>
                </c:pt>
                <c:pt idx="4752">
                  <c:v>0.19012299999999999</c:v>
                </c:pt>
                <c:pt idx="4753">
                  <c:v>0.190163</c:v>
                </c:pt>
                <c:pt idx="4754">
                  <c:v>0.19020300000000001</c:v>
                </c:pt>
                <c:pt idx="4755">
                  <c:v>0.190243</c:v>
                </c:pt>
                <c:pt idx="4756">
                  <c:v>0.19028300000000001</c:v>
                </c:pt>
                <c:pt idx="4757">
                  <c:v>0.19032299999999999</c:v>
                </c:pt>
                <c:pt idx="4758">
                  <c:v>0.190363</c:v>
                </c:pt>
                <c:pt idx="4759">
                  <c:v>0.19040299999999999</c:v>
                </c:pt>
                <c:pt idx="4760">
                  <c:v>0.190443</c:v>
                </c:pt>
                <c:pt idx="4761">
                  <c:v>0.19048300000000001</c:v>
                </c:pt>
                <c:pt idx="4762">
                  <c:v>0.190523</c:v>
                </c:pt>
                <c:pt idx="4763">
                  <c:v>0.19056300000000001</c:v>
                </c:pt>
                <c:pt idx="4764">
                  <c:v>0.19060299999999999</c:v>
                </c:pt>
                <c:pt idx="4765">
                  <c:v>0.19064300000000001</c:v>
                </c:pt>
                <c:pt idx="4766">
                  <c:v>0.19068299999999999</c:v>
                </c:pt>
                <c:pt idx="4767">
                  <c:v>0.190723</c:v>
                </c:pt>
                <c:pt idx="4768">
                  <c:v>0.19076299999999999</c:v>
                </c:pt>
                <c:pt idx="4769">
                  <c:v>0.190803</c:v>
                </c:pt>
                <c:pt idx="4770">
                  <c:v>0.19084300000000001</c:v>
                </c:pt>
                <c:pt idx="4771">
                  <c:v>0.190883</c:v>
                </c:pt>
                <c:pt idx="4772">
                  <c:v>0.19092300000000001</c:v>
                </c:pt>
                <c:pt idx="4773">
                  <c:v>0.19096299999999999</c:v>
                </c:pt>
                <c:pt idx="4774">
                  <c:v>0.19100300000000001</c:v>
                </c:pt>
                <c:pt idx="4775">
                  <c:v>0.19104299999999999</c:v>
                </c:pt>
                <c:pt idx="4776">
                  <c:v>0.191083</c:v>
                </c:pt>
                <c:pt idx="4777">
                  <c:v>0.19112299999999999</c:v>
                </c:pt>
                <c:pt idx="4778">
                  <c:v>0.191163</c:v>
                </c:pt>
                <c:pt idx="4779">
                  <c:v>0.19120300000000001</c:v>
                </c:pt>
                <c:pt idx="4780">
                  <c:v>0.191243</c:v>
                </c:pt>
                <c:pt idx="4781">
                  <c:v>0.19128300000000001</c:v>
                </c:pt>
                <c:pt idx="4782">
                  <c:v>0.19132299999999999</c:v>
                </c:pt>
                <c:pt idx="4783">
                  <c:v>0.19136300000000001</c:v>
                </c:pt>
                <c:pt idx="4784">
                  <c:v>0.19140299999999999</c:v>
                </c:pt>
                <c:pt idx="4785">
                  <c:v>0.191443</c:v>
                </c:pt>
                <c:pt idx="4786">
                  <c:v>0.19148299999999999</c:v>
                </c:pt>
                <c:pt idx="4787">
                  <c:v>0.191523</c:v>
                </c:pt>
                <c:pt idx="4788">
                  <c:v>0.19156300000000001</c:v>
                </c:pt>
                <c:pt idx="4789">
                  <c:v>0.191603</c:v>
                </c:pt>
                <c:pt idx="4790">
                  <c:v>0.19164300000000001</c:v>
                </c:pt>
                <c:pt idx="4791">
                  <c:v>0.19168299999999999</c:v>
                </c:pt>
                <c:pt idx="4792">
                  <c:v>0.191723</c:v>
                </c:pt>
                <c:pt idx="4793">
                  <c:v>0.19176299999999999</c:v>
                </c:pt>
                <c:pt idx="4794">
                  <c:v>0.191803</c:v>
                </c:pt>
                <c:pt idx="4795">
                  <c:v>0.19184300000000001</c:v>
                </c:pt>
                <c:pt idx="4796">
                  <c:v>0.191883</c:v>
                </c:pt>
                <c:pt idx="4797">
                  <c:v>0.19192300000000001</c:v>
                </c:pt>
                <c:pt idx="4798">
                  <c:v>0.19196299999999999</c:v>
                </c:pt>
                <c:pt idx="4799">
                  <c:v>0.19200300000000001</c:v>
                </c:pt>
                <c:pt idx="4800">
                  <c:v>0.19204299999999999</c:v>
                </c:pt>
                <c:pt idx="4801">
                  <c:v>0.192083</c:v>
                </c:pt>
                <c:pt idx="4802">
                  <c:v>0.19212299999999999</c:v>
                </c:pt>
                <c:pt idx="4803">
                  <c:v>0.192163</c:v>
                </c:pt>
                <c:pt idx="4804">
                  <c:v>0.19220300000000001</c:v>
                </c:pt>
                <c:pt idx="4805">
                  <c:v>0.192243</c:v>
                </c:pt>
                <c:pt idx="4806">
                  <c:v>0.19228300000000001</c:v>
                </c:pt>
                <c:pt idx="4807">
                  <c:v>0.19232299999999999</c:v>
                </c:pt>
                <c:pt idx="4808">
                  <c:v>0.19236300000000001</c:v>
                </c:pt>
                <c:pt idx="4809">
                  <c:v>0.19240299999999999</c:v>
                </c:pt>
                <c:pt idx="4810">
                  <c:v>0.192443</c:v>
                </c:pt>
                <c:pt idx="4811">
                  <c:v>0.19248299999999999</c:v>
                </c:pt>
                <c:pt idx="4812">
                  <c:v>0.192523</c:v>
                </c:pt>
                <c:pt idx="4813">
                  <c:v>0.19256300000000001</c:v>
                </c:pt>
                <c:pt idx="4814">
                  <c:v>0.192603</c:v>
                </c:pt>
                <c:pt idx="4815">
                  <c:v>0.19264300000000001</c:v>
                </c:pt>
                <c:pt idx="4816">
                  <c:v>0.19268299999999999</c:v>
                </c:pt>
                <c:pt idx="4817">
                  <c:v>0.19272300000000001</c:v>
                </c:pt>
                <c:pt idx="4818">
                  <c:v>0.19276299999999999</c:v>
                </c:pt>
                <c:pt idx="4819">
                  <c:v>0.192803</c:v>
                </c:pt>
                <c:pt idx="4820">
                  <c:v>0.19284299999999999</c:v>
                </c:pt>
                <c:pt idx="4821">
                  <c:v>0.192883</c:v>
                </c:pt>
                <c:pt idx="4822">
                  <c:v>0.19292300000000001</c:v>
                </c:pt>
                <c:pt idx="4823">
                  <c:v>0.192963</c:v>
                </c:pt>
                <c:pt idx="4824">
                  <c:v>0.19300300000000001</c:v>
                </c:pt>
                <c:pt idx="4825">
                  <c:v>0.19304299999999999</c:v>
                </c:pt>
                <c:pt idx="4826">
                  <c:v>0.193083</c:v>
                </c:pt>
                <c:pt idx="4827">
                  <c:v>0.19312299999999999</c:v>
                </c:pt>
                <c:pt idx="4828">
                  <c:v>0.193163</c:v>
                </c:pt>
                <c:pt idx="4829">
                  <c:v>0.19320300000000001</c:v>
                </c:pt>
                <c:pt idx="4830">
                  <c:v>0.193243</c:v>
                </c:pt>
                <c:pt idx="4831">
                  <c:v>0.19328300000000001</c:v>
                </c:pt>
                <c:pt idx="4832">
                  <c:v>0.19332299999999999</c:v>
                </c:pt>
                <c:pt idx="4833">
                  <c:v>0.19336300000000001</c:v>
                </c:pt>
                <c:pt idx="4834">
                  <c:v>0.19340299999999999</c:v>
                </c:pt>
                <c:pt idx="4835">
                  <c:v>0.193443</c:v>
                </c:pt>
                <c:pt idx="4836">
                  <c:v>0.19348299999999999</c:v>
                </c:pt>
                <c:pt idx="4837">
                  <c:v>0.193523</c:v>
                </c:pt>
                <c:pt idx="4838">
                  <c:v>0.19356300000000001</c:v>
                </c:pt>
                <c:pt idx="4839">
                  <c:v>0.193603</c:v>
                </c:pt>
                <c:pt idx="4840">
                  <c:v>0.19364300000000001</c:v>
                </c:pt>
                <c:pt idx="4841">
                  <c:v>0.19368299999999999</c:v>
                </c:pt>
                <c:pt idx="4842">
                  <c:v>0.19372300000000001</c:v>
                </c:pt>
                <c:pt idx="4843">
                  <c:v>0.19376299999999999</c:v>
                </c:pt>
                <c:pt idx="4844">
                  <c:v>0.193803</c:v>
                </c:pt>
                <c:pt idx="4845">
                  <c:v>0.19384299999999999</c:v>
                </c:pt>
                <c:pt idx="4846">
                  <c:v>0.193883</c:v>
                </c:pt>
                <c:pt idx="4847">
                  <c:v>0.19392300000000001</c:v>
                </c:pt>
                <c:pt idx="4848">
                  <c:v>0.193963</c:v>
                </c:pt>
                <c:pt idx="4849">
                  <c:v>0.19400300000000001</c:v>
                </c:pt>
                <c:pt idx="4850">
                  <c:v>0.19404299999999999</c:v>
                </c:pt>
                <c:pt idx="4851">
                  <c:v>0.19408300000000001</c:v>
                </c:pt>
                <c:pt idx="4852">
                  <c:v>0.19412299999999999</c:v>
                </c:pt>
                <c:pt idx="4853">
                  <c:v>0.194163</c:v>
                </c:pt>
                <c:pt idx="4854">
                  <c:v>0.19420299999999999</c:v>
                </c:pt>
                <c:pt idx="4855">
                  <c:v>0.194243</c:v>
                </c:pt>
                <c:pt idx="4856">
                  <c:v>0.19428300000000001</c:v>
                </c:pt>
                <c:pt idx="4857">
                  <c:v>0.194323</c:v>
                </c:pt>
                <c:pt idx="4858">
                  <c:v>0.19436300000000001</c:v>
                </c:pt>
                <c:pt idx="4859">
                  <c:v>0.19440299999999999</c:v>
                </c:pt>
                <c:pt idx="4860">
                  <c:v>0.194443</c:v>
                </c:pt>
                <c:pt idx="4861">
                  <c:v>0.19448299999999999</c:v>
                </c:pt>
                <c:pt idx="4862">
                  <c:v>0.194523</c:v>
                </c:pt>
                <c:pt idx="4863">
                  <c:v>0.19456300000000001</c:v>
                </c:pt>
                <c:pt idx="4864">
                  <c:v>0.194603</c:v>
                </c:pt>
                <c:pt idx="4865">
                  <c:v>0.19464300000000001</c:v>
                </c:pt>
                <c:pt idx="4866">
                  <c:v>0.19468299999999999</c:v>
                </c:pt>
                <c:pt idx="4867">
                  <c:v>0.19472300000000001</c:v>
                </c:pt>
                <c:pt idx="4868">
                  <c:v>0.19476299999999999</c:v>
                </c:pt>
                <c:pt idx="4869">
                  <c:v>0.194803</c:v>
                </c:pt>
                <c:pt idx="4870">
                  <c:v>0.19484299999999999</c:v>
                </c:pt>
                <c:pt idx="4871">
                  <c:v>0.194883</c:v>
                </c:pt>
                <c:pt idx="4872">
                  <c:v>0.19492300000000001</c:v>
                </c:pt>
                <c:pt idx="4873">
                  <c:v>0.194963</c:v>
                </c:pt>
                <c:pt idx="4874">
                  <c:v>0.19500300000000001</c:v>
                </c:pt>
                <c:pt idx="4875">
                  <c:v>0.19504299999999999</c:v>
                </c:pt>
                <c:pt idx="4876">
                  <c:v>0.19508300000000001</c:v>
                </c:pt>
                <c:pt idx="4877">
                  <c:v>0.19512299999999999</c:v>
                </c:pt>
                <c:pt idx="4878">
                  <c:v>0.195163</c:v>
                </c:pt>
                <c:pt idx="4879">
                  <c:v>0.19520299999999999</c:v>
                </c:pt>
                <c:pt idx="4880">
                  <c:v>0.195243</c:v>
                </c:pt>
                <c:pt idx="4881">
                  <c:v>0.19528300000000001</c:v>
                </c:pt>
                <c:pt idx="4882">
                  <c:v>0.195323</c:v>
                </c:pt>
                <c:pt idx="4883">
                  <c:v>0.19536300000000001</c:v>
                </c:pt>
                <c:pt idx="4884">
                  <c:v>0.19540299999999999</c:v>
                </c:pt>
                <c:pt idx="4885">
                  <c:v>0.19544300000000001</c:v>
                </c:pt>
                <c:pt idx="4886">
                  <c:v>0.19548299999999999</c:v>
                </c:pt>
                <c:pt idx="4887">
                  <c:v>0.195523</c:v>
                </c:pt>
                <c:pt idx="4888">
                  <c:v>0.19556299999999999</c:v>
                </c:pt>
                <c:pt idx="4889">
                  <c:v>0.195603</c:v>
                </c:pt>
                <c:pt idx="4890">
                  <c:v>0.19564300000000001</c:v>
                </c:pt>
                <c:pt idx="4891">
                  <c:v>0.195683</c:v>
                </c:pt>
                <c:pt idx="4892">
                  <c:v>0.19572300000000001</c:v>
                </c:pt>
                <c:pt idx="4893">
                  <c:v>0.19576299999999999</c:v>
                </c:pt>
                <c:pt idx="4894">
                  <c:v>0.195803</c:v>
                </c:pt>
                <c:pt idx="4895">
                  <c:v>0.19584299999999999</c:v>
                </c:pt>
                <c:pt idx="4896">
                  <c:v>0.195883</c:v>
                </c:pt>
                <c:pt idx="4897">
                  <c:v>0.19592300000000001</c:v>
                </c:pt>
                <c:pt idx="4898">
                  <c:v>0.195963</c:v>
                </c:pt>
                <c:pt idx="4899">
                  <c:v>0.19600300000000001</c:v>
                </c:pt>
                <c:pt idx="4900">
                  <c:v>0.196043</c:v>
                </c:pt>
                <c:pt idx="4901">
                  <c:v>0.19608300000000001</c:v>
                </c:pt>
                <c:pt idx="4902">
                  <c:v>0.19612299999999999</c:v>
                </c:pt>
                <c:pt idx="4903">
                  <c:v>0.196163</c:v>
                </c:pt>
                <c:pt idx="4904">
                  <c:v>0.19620299999999999</c:v>
                </c:pt>
                <c:pt idx="4905">
                  <c:v>0.196243</c:v>
                </c:pt>
                <c:pt idx="4906">
                  <c:v>0.19628300000000001</c:v>
                </c:pt>
                <c:pt idx="4907">
                  <c:v>0.196323</c:v>
                </c:pt>
                <c:pt idx="4908">
                  <c:v>0.19636300000000001</c:v>
                </c:pt>
                <c:pt idx="4909">
                  <c:v>0.19640299999999999</c:v>
                </c:pt>
                <c:pt idx="4910">
                  <c:v>0.19644300000000001</c:v>
                </c:pt>
                <c:pt idx="4911">
                  <c:v>0.19648299999999999</c:v>
                </c:pt>
                <c:pt idx="4912">
                  <c:v>0.196523</c:v>
                </c:pt>
                <c:pt idx="4913">
                  <c:v>0.19656299999999999</c:v>
                </c:pt>
                <c:pt idx="4914">
                  <c:v>0.196603</c:v>
                </c:pt>
                <c:pt idx="4915">
                  <c:v>0.19664300000000001</c:v>
                </c:pt>
                <c:pt idx="4916">
                  <c:v>0.196683</c:v>
                </c:pt>
                <c:pt idx="4917">
                  <c:v>0.19672300000000001</c:v>
                </c:pt>
                <c:pt idx="4918">
                  <c:v>0.19676299999999999</c:v>
                </c:pt>
                <c:pt idx="4919">
                  <c:v>0.19680300000000001</c:v>
                </c:pt>
                <c:pt idx="4920">
                  <c:v>0.19684299999999999</c:v>
                </c:pt>
                <c:pt idx="4921">
                  <c:v>0.196883</c:v>
                </c:pt>
                <c:pt idx="4922">
                  <c:v>0.19692299999999999</c:v>
                </c:pt>
                <c:pt idx="4923">
                  <c:v>0.196963</c:v>
                </c:pt>
                <c:pt idx="4924">
                  <c:v>0.19700300000000001</c:v>
                </c:pt>
                <c:pt idx="4925">
                  <c:v>0.197043</c:v>
                </c:pt>
                <c:pt idx="4926">
                  <c:v>0.19708300000000001</c:v>
                </c:pt>
                <c:pt idx="4927">
                  <c:v>0.19712299999999999</c:v>
                </c:pt>
                <c:pt idx="4928">
                  <c:v>0.197163</c:v>
                </c:pt>
                <c:pt idx="4929">
                  <c:v>0.19720299999999999</c:v>
                </c:pt>
                <c:pt idx="4930">
                  <c:v>0.197243</c:v>
                </c:pt>
                <c:pt idx="4931">
                  <c:v>0.19728299999999999</c:v>
                </c:pt>
                <c:pt idx="4932">
                  <c:v>0.197323</c:v>
                </c:pt>
                <c:pt idx="4933">
                  <c:v>0.19736300000000001</c:v>
                </c:pt>
                <c:pt idx="4934">
                  <c:v>0.197403</c:v>
                </c:pt>
                <c:pt idx="4935">
                  <c:v>0.19744300000000001</c:v>
                </c:pt>
                <c:pt idx="4936">
                  <c:v>0.19748299999999999</c:v>
                </c:pt>
                <c:pt idx="4937">
                  <c:v>0.197523</c:v>
                </c:pt>
                <c:pt idx="4938">
                  <c:v>0.19756299999999999</c:v>
                </c:pt>
                <c:pt idx="4939">
                  <c:v>0.197603</c:v>
                </c:pt>
                <c:pt idx="4940">
                  <c:v>0.19764300000000001</c:v>
                </c:pt>
                <c:pt idx="4941">
                  <c:v>0.197683</c:v>
                </c:pt>
                <c:pt idx="4942">
                  <c:v>0.19772300000000001</c:v>
                </c:pt>
                <c:pt idx="4943">
                  <c:v>0.19776299999999999</c:v>
                </c:pt>
                <c:pt idx="4944">
                  <c:v>0.19780300000000001</c:v>
                </c:pt>
                <c:pt idx="4945">
                  <c:v>0.19784299999999999</c:v>
                </c:pt>
                <c:pt idx="4946">
                  <c:v>0.197883</c:v>
                </c:pt>
                <c:pt idx="4947">
                  <c:v>0.19792299999999999</c:v>
                </c:pt>
                <c:pt idx="4948">
                  <c:v>0.197963</c:v>
                </c:pt>
                <c:pt idx="4949">
                  <c:v>0.19800300000000001</c:v>
                </c:pt>
                <c:pt idx="4950">
                  <c:v>0.198043</c:v>
                </c:pt>
                <c:pt idx="4951">
                  <c:v>0.19808300000000001</c:v>
                </c:pt>
                <c:pt idx="4952">
                  <c:v>0.19812299999999999</c:v>
                </c:pt>
                <c:pt idx="4953">
                  <c:v>0.19816300000000001</c:v>
                </c:pt>
                <c:pt idx="4954">
                  <c:v>0.19820299999999999</c:v>
                </c:pt>
                <c:pt idx="4955">
                  <c:v>0.198243</c:v>
                </c:pt>
                <c:pt idx="4956">
                  <c:v>0.19828299999999999</c:v>
                </c:pt>
                <c:pt idx="4957">
                  <c:v>0.198323</c:v>
                </c:pt>
                <c:pt idx="4958">
                  <c:v>0.19836300000000001</c:v>
                </c:pt>
                <c:pt idx="4959">
                  <c:v>0.198403</c:v>
                </c:pt>
                <c:pt idx="4960">
                  <c:v>0.19844300000000001</c:v>
                </c:pt>
                <c:pt idx="4961">
                  <c:v>0.19848299999999999</c:v>
                </c:pt>
                <c:pt idx="4962">
                  <c:v>0.19852300000000001</c:v>
                </c:pt>
                <c:pt idx="4963">
                  <c:v>0.19856299999999999</c:v>
                </c:pt>
                <c:pt idx="4964">
                  <c:v>0.198603</c:v>
                </c:pt>
                <c:pt idx="4965">
                  <c:v>0.19864299999999999</c:v>
                </c:pt>
                <c:pt idx="4966">
                  <c:v>0.198683</c:v>
                </c:pt>
                <c:pt idx="4967">
                  <c:v>0.19872300000000001</c:v>
                </c:pt>
                <c:pt idx="4968">
                  <c:v>0.198763</c:v>
                </c:pt>
                <c:pt idx="4969">
                  <c:v>0.19880300000000001</c:v>
                </c:pt>
                <c:pt idx="4970">
                  <c:v>0.19884299999999999</c:v>
                </c:pt>
                <c:pt idx="4971">
                  <c:v>0.198883</c:v>
                </c:pt>
                <c:pt idx="4972">
                  <c:v>0.19892299999999999</c:v>
                </c:pt>
                <c:pt idx="4973">
                  <c:v>0.198963</c:v>
                </c:pt>
                <c:pt idx="4974">
                  <c:v>0.19900300000000001</c:v>
                </c:pt>
                <c:pt idx="4975">
                  <c:v>0.199043</c:v>
                </c:pt>
                <c:pt idx="4976">
                  <c:v>0.19908300000000001</c:v>
                </c:pt>
                <c:pt idx="4977">
                  <c:v>0.19912299999999999</c:v>
                </c:pt>
                <c:pt idx="4978">
                  <c:v>0.19916300000000001</c:v>
                </c:pt>
                <c:pt idx="4979">
                  <c:v>0.19920299999999999</c:v>
                </c:pt>
                <c:pt idx="4980">
                  <c:v>0.199243</c:v>
                </c:pt>
                <c:pt idx="4981">
                  <c:v>0.19928299999999999</c:v>
                </c:pt>
                <c:pt idx="4982">
                  <c:v>0.199323</c:v>
                </c:pt>
                <c:pt idx="4983">
                  <c:v>0.19936300000000001</c:v>
                </c:pt>
                <c:pt idx="4984">
                  <c:v>0.199403</c:v>
                </c:pt>
                <c:pt idx="4985">
                  <c:v>0.19944300000000001</c:v>
                </c:pt>
                <c:pt idx="4986">
                  <c:v>0.19948299999999999</c:v>
                </c:pt>
                <c:pt idx="4987">
                  <c:v>0.19952300000000001</c:v>
                </c:pt>
                <c:pt idx="4988">
                  <c:v>0.19956299999999999</c:v>
                </c:pt>
                <c:pt idx="4989">
                  <c:v>0.199603</c:v>
                </c:pt>
                <c:pt idx="4990">
                  <c:v>0.19964299999999999</c:v>
                </c:pt>
                <c:pt idx="4991">
                  <c:v>0.199683</c:v>
                </c:pt>
                <c:pt idx="4992">
                  <c:v>0.19972300000000001</c:v>
                </c:pt>
                <c:pt idx="4993">
                  <c:v>0.199763</c:v>
                </c:pt>
                <c:pt idx="4994">
                  <c:v>0.19980300000000001</c:v>
                </c:pt>
                <c:pt idx="4995">
                  <c:v>0.19984299999999999</c:v>
                </c:pt>
                <c:pt idx="4996">
                  <c:v>0.19988300000000001</c:v>
                </c:pt>
                <c:pt idx="4997">
                  <c:v>0.19992299999999999</c:v>
                </c:pt>
                <c:pt idx="4998">
                  <c:v>0.199963</c:v>
                </c:pt>
                <c:pt idx="4999">
                  <c:v>0.20000299999999999</c:v>
                </c:pt>
                <c:pt idx="5000">
                  <c:v>0.200043</c:v>
                </c:pt>
                <c:pt idx="5001">
                  <c:v>0.20008300000000001</c:v>
                </c:pt>
                <c:pt idx="5002">
                  <c:v>0.200123</c:v>
                </c:pt>
                <c:pt idx="5003">
                  <c:v>0.20016300000000001</c:v>
                </c:pt>
                <c:pt idx="5004">
                  <c:v>0.20020299999999999</c:v>
                </c:pt>
                <c:pt idx="5005">
                  <c:v>0.200243</c:v>
                </c:pt>
                <c:pt idx="5006">
                  <c:v>0.20028299999999999</c:v>
                </c:pt>
                <c:pt idx="5007">
                  <c:v>0.200323</c:v>
                </c:pt>
                <c:pt idx="5008">
                  <c:v>0.20036300000000001</c:v>
                </c:pt>
                <c:pt idx="5009">
                  <c:v>0.200403</c:v>
                </c:pt>
                <c:pt idx="5010">
                  <c:v>0.20044300000000001</c:v>
                </c:pt>
                <c:pt idx="5011">
                  <c:v>0.20048299999999999</c:v>
                </c:pt>
                <c:pt idx="5012">
                  <c:v>0.20052300000000001</c:v>
                </c:pt>
                <c:pt idx="5013">
                  <c:v>0.20056299999999999</c:v>
                </c:pt>
                <c:pt idx="5014">
                  <c:v>0.200603</c:v>
                </c:pt>
                <c:pt idx="5015">
                  <c:v>0.20064299999999999</c:v>
                </c:pt>
                <c:pt idx="5016">
                  <c:v>0.200683</c:v>
                </c:pt>
                <c:pt idx="5017">
                  <c:v>0.20072300000000001</c:v>
                </c:pt>
                <c:pt idx="5018">
                  <c:v>0.200763</c:v>
                </c:pt>
                <c:pt idx="5019">
                  <c:v>0.20080300000000001</c:v>
                </c:pt>
                <c:pt idx="5020">
                  <c:v>0.20084299999999999</c:v>
                </c:pt>
                <c:pt idx="5021">
                  <c:v>0.20088300000000001</c:v>
                </c:pt>
                <c:pt idx="5022">
                  <c:v>0.20092299999999999</c:v>
                </c:pt>
                <c:pt idx="5023">
                  <c:v>0.200963</c:v>
                </c:pt>
                <c:pt idx="5024">
                  <c:v>0.20100299999999999</c:v>
                </c:pt>
                <c:pt idx="5025">
                  <c:v>0.201043</c:v>
                </c:pt>
                <c:pt idx="5026">
                  <c:v>0.20108300000000001</c:v>
                </c:pt>
                <c:pt idx="5027">
                  <c:v>0.201123</c:v>
                </c:pt>
                <c:pt idx="5028">
                  <c:v>0.20116300000000001</c:v>
                </c:pt>
                <c:pt idx="5029">
                  <c:v>0.20120299999999999</c:v>
                </c:pt>
                <c:pt idx="5030">
                  <c:v>0.20124300000000001</c:v>
                </c:pt>
                <c:pt idx="5031">
                  <c:v>0.20128299999999999</c:v>
                </c:pt>
                <c:pt idx="5032">
                  <c:v>0.201323</c:v>
                </c:pt>
                <c:pt idx="5033">
                  <c:v>0.20136299999999999</c:v>
                </c:pt>
                <c:pt idx="5034">
                  <c:v>0.201403</c:v>
                </c:pt>
                <c:pt idx="5035">
                  <c:v>0.20144300000000001</c:v>
                </c:pt>
                <c:pt idx="5036">
                  <c:v>0.201483</c:v>
                </c:pt>
                <c:pt idx="5037">
                  <c:v>0.20152300000000001</c:v>
                </c:pt>
                <c:pt idx="5038">
                  <c:v>0.20156299999999999</c:v>
                </c:pt>
                <c:pt idx="5039">
                  <c:v>0.201603</c:v>
                </c:pt>
                <c:pt idx="5040">
                  <c:v>0.20164299999999999</c:v>
                </c:pt>
                <c:pt idx="5041">
                  <c:v>0.201683</c:v>
                </c:pt>
                <c:pt idx="5042">
                  <c:v>0.20172300000000001</c:v>
                </c:pt>
                <c:pt idx="5043">
                  <c:v>0.201763</c:v>
                </c:pt>
                <c:pt idx="5044">
                  <c:v>0.20180300000000001</c:v>
                </c:pt>
                <c:pt idx="5045">
                  <c:v>0.20184299999999999</c:v>
                </c:pt>
                <c:pt idx="5046">
                  <c:v>0.20188300000000001</c:v>
                </c:pt>
                <c:pt idx="5047">
                  <c:v>0.20192299999999999</c:v>
                </c:pt>
                <c:pt idx="5048">
                  <c:v>0.201963</c:v>
                </c:pt>
                <c:pt idx="5049">
                  <c:v>0.20200299999999999</c:v>
                </c:pt>
                <c:pt idx="5050">
                  <c:v>0.202043</c:v>
                </c:pt>
                <c:pt idx="5051">
                  <c:v>0.20208300000000001</c:v>
                </c:pt>
                <c:pt idx="5052">
                  <c:v>0.202123</c:v>
                </c:pt>
                <c:pt idx="5053">
                  <c:v>0.20216300000000001</c:v>
                </c:pt>
                <c:pt idx="5054">
                  <c:v>0.20220299999999999</c:v>
                </c:pt>
                <c:pt idx="5055">
                  <c:v>0.20224300000000001</c:v>
                </c:pt>
                <c:pt idx="5056">
                  <c:v>0.20228299999999999</c:v>
                </c:pt>
                <c:pt idx="5057">
                  <c:v>0.202323</c:v>
                </c:pt>
                <c:pt idx="5058">
                  <c:v>0.20236299999999999</c:v>
                </c:pt>
                <c:pt idx="5059">
                  <c:v>0.202403</c:v>
                </c:pt>
                <c:pt idx="5060">
                  <c:v>0.20244300000000001</c:v>
                </c:pt>
                <c:pt idx="5061">
                  <c:v>0.202483</c:v>
                </c:pt>
                <c:pt idx="5062">
                  <c:v>0.20252300000000001</c:v>
                </c:pt>
                <c:pt idx="5063">
                  <c:v>0.20256299999999999</c:v>
                </c:pt>
                <c:pt idx="5064">
                  <c:v>0.20260300000000001</c:v>
                </c:pt>
                <c:pt idx="5065">
                  <c:v>0.20264299999999999</c:v>
                </c:pt>
                <c:pt idx="5066">
                  <c:v>0.202683</c:v>
                </c:pt>
                <c:pt idx="5067">
                  <c:v>0.20272299999999999</c:v>
                </c:pt>
                <c:pt idx="5068">
                  <c:v>0.202763</c:v>
                </c:pt>
                <c:pt idx="5069">
                  <c:v>0.20280300000000001</c:v>
                </c:pt>
                <c:pt idx="5070">
                  <c:v>0.202843</c:v>
                </c:pt>
                <c:pt idx="5071">
                  <c:v>0.20288300000000001</c:v>
                </c:pt>
                <c:pt idx="5072">
                  <c:v>0.20292299999999999</c:v>
                </c:pt>
                <c:pt idx="5073">
                  <c:v>0.202963</c:v>
                </c:pt>
                <c:pt idx="5074">
                  <c:v>0.20300299999999999</c:v>
                </c:pt>
                <c:pt idx="5075">
                  <c:v>0.203043</c:v>
                </c:pt>
                <c:pt idx="5076">
                  <c:v>0.20308300000000001</c:v>
                </c:pt>
                <c:pt idx="5077">
                  <c:v>0.203123</c:v>
                </c:pt>
                <c:pt idx="5078">
                  <c:v>0.20316300000000001</c:v>
                </c:pt>
                <c:pt idx="5079">
                  <c:v>0.20320299999999999</c:v>
                </c:pt>
                <c:pt idx="5080">
                  <c:v>0.20324300000000001</c:v>
                </c:pt>
                <c:pt idx="5081">
                  <c:v>0.20328299999999999</c:v>
                </c:pt>
                <c:pt idx="5082">
                  <c:v>0.203323</c:v>
                </c:pt>
                <c:pt idx="5083">
                  <c:v>0.20336299999999999</c:v>
                </c:pt>
                <c:pt idx="5084">
                  <c:v>0.203403</c:v>
                </c:pt>
                <c:pt idx="5085">
                  <c:v>0.20344300000000001</c:v>
                </c:pt>
                <c:pt idx="5086">
                  <c:v>0.203483</c:v>
                </c:pt>
                <c:pt idx="5087">
                  <c:v>0.20352300000000001</c:v>
                </c:pt>
                <c:pt idx="5088">
                  <c:v>0.20356299999999999</c:v>
                </c:pt>
                <c:pt idx="5089">
                  <c:v>0.20360300000000001</c:v>
                </c:pt>
                <c:pt idx="5090">
                  <c:v>0.20364299999999999</c:v>
                </c:pt>
                <c:pt idx="5091">
                  <c:v>0.203683</c:v>
                </c:pt>
                <c:pt idx="5092">
                  <c:v>0.20372299999999999</c:v>
                </c:pt>
                <c:pt idx="5093">
                  <c:v>0.203763</c:v>
                </c:pt>
                <c:pt idx="5094">
                  <c:v>0.20380300000000001</c:v>
                </c:pt>
                <c:pt idx="5095">
                  <c:v>0.203843</c:v>
                </c:pt>
                <c:pt idx="5096">
                  <c:v>0.20388300000000001</c:v>
                </c:pt>
                <c:pt idx="5097">
                  <c:v>0.20392299999999999</c:v>
                </c:pt>
                <c:pt idx="5098">
                  <c:v>0.20396300000000001</c:v>
                </c:pt>
                <c:pt idx="5099">
                  <c:v>0.20400299999999999</c:v>
                </c:pt>
                <c:pt idx="5100">
                  <c:v>0.204043</c:v>
                </c:pt>
                <c:pt idx="5101">
                  <c:v>0.20408299999999999</c:v>
                </c:pt>
                <c:pt idx="5102">
                  <c:v>0.204123</c:v>
                </c:pt>
                <c:pt idx="5103">
                  <c:v>0.20416300000000001</c:v>
                </c:pt>
                <c:pt idx="5104">
                  <c:v>0.204203</c:v>
                </c:pt>
                <c:pt idx="5105">
                  <c:v>0.20424300000000001</c:v>
                </c:pt>
                <c:pt idx="5106">
                  <c:v>0.20428299999999999</c:v>
                </c:pt>
                <c:pt idx="5107">
                  <c:v>0.204323</c:v>
                </c:pt>
                <c:pt idx="5108">
                  <c:v>0.20436299999999999</c:v>
                </c:pt>
                <c:pt idx="5109">
                  <c:v>0.204403</c:v>
                </c:pt>
                <c:pt idx="5110">
                  <c:v>0.20444300000000001</c:v>
                </c:pt>
                <c:pt idx="5111">
                  <c:v>0.204483</c:v>
                </c:pt>
                <c:pt idx="5112">
                  <c:v>0.20452300000000001</c:v>
                </c:pt>
                <c:pt idx="5113">
                  <c:v>0.20456299999999999</c:v>
                </c:pt>
                <c:pt idx="5114">
                  <c:v>0.20460300000000001</c:v>
                </c:pt>
                <c:pt idx="5115">
                  <c:v>0.20464299999999999</c:v>
                </c:pt>
                <c:pt idx="5116">
                  <c:v>0.204683</c:v>
                </c:pt>
                <c:pt idx="5117">
                  <c:v>0.20472299999999999</c:v>
                </c:pt>
                <c:pt idx="5118">
                  <c:v>0.204763</c:v>
                </c:pt>
                <c:pt idx="5119">
                  <c:v>0.20480300000000001</c:v>
                </c:pt>
                <c:pt idx="5120">
                  <c:v>0.204843</c:v>
                </c:pt>
                <c:pt idx="5121">
                  <c:v>0.20488300000000001</c:v>
                </c:pt>
                <c:pt idx="5122">
                  <c:v>0.20492299999999999</c:v>
                </c:pt>
                <c:pt idx="5123">
                  <c:v>0.20496300000000001</c:v>
                </c:pt>
                <c:pt idx="5124">
                  <c:v>0.20500299999999999</c:v>
                </c:pt>
                <c:pt idx="5125">
                  <c:v>0.205043</c:v>
                </c:pt>
                <c:pt idx="5126">
                  <c:v>0.20508299999999999</c:v>
                </c:pt>
                <c:pt idx="5127">
                  <c:v>0.205123</c:v>
                </c:pt>
                <c:pt idx="5128">
                  <c:v>0.20516300000000001</c:v>
                </c:pt>
                <c:pt idx="5129">
                  <c:v>0.205203</c:v>
                </c:pt>
                <c:pt idx="5130">
                  <c:v>0.20524300000000001</c:v>
                </c:pt>
                <c:pt idx="5131">
                  <c:v>0.20528299999999999</c:v>
                </c:pt>
                <c:pt idx="5132">
                  <c:v>0.20532300000000001</c:v>
                </c:pt>
                <c:pt idx="5133">
                  <c:v>0.20536299999999999</c:v>
                </c:pt>
                <c:pt idx="5134">
                  <c:v>0.205403</c:v>
                </c:pt>
                <c:pt idx="5135">
                  <c:v>0.20544299999999999</c:v>
                </c:pt>
                <c:pt idx="5136">
                  <c:v>0.205483</c:v>
                </c:pt>
                <c:pt idx="5137">
                  <c:v>0.20552300000000001</c:v>
                </c:pt>
                <c:pt idx="5138">
                  <c:v>0.205563</c:v>
                </c:pt>
                <c:pt idx="5139">
                  <c:v>0.20560300000000001</c:v>
                </c:pt>
                <c:pt idx="5140">
                  <c:v>0.20564299999999999</c:v>
                </c:pt>
                <c:pt idx="5141">
                  <c:v>0.205683</c:v>
                </c:pt>
                <c:pt idx="5142">
                  <c:v>0.20572299999999999</c:v>
                </c:pt>
                <c:pt idx="5143">
                  <c:v>0.205763</c:v>
                </c:pt>
                <c:pt idx="5144">
                  <c:v>0.20580300000000001</c:v>
                </c:pt>
                <c:pt idx="5145">
                  <c:v>0.205843</c:v>
                </c:pt>
                <c:pt idx="5146">
                  <c:v>0.20588300000000001</c:v>
                </c:pt>
                <c:pt idx="5147">
                  <c:v>0.20592299999999999</c:v>
                </c:pt>
                <c:pt idx="5148">
                  <c:v>0.20596300000000001</c:v>
                </c:pt>
                <c:pt idx="5149">
                  <c:v>0.20600299999999999</c:v>
                </c:pt>
                <c:pt idx="5150">
                  <c:v>0.206043</c:v>
                </c:pt>
                <c:pt idx="5151">
                  <c:v>0.20608299999999999</c:v>
                </c:pt>
                <c:pt idx="5152">
                  <c:v>0.206123</c:v>
                </c:pt>
                <c:pt idx="5153">
                  <c:v>0.20616300000000001</c:v>
                </c:pt>
                <c:pt idx="5154">
                  <c:v>0.206203</c:v>
                </c:pt>
                <c:pt idx="5155">
                  <c:v>0.20624300000000001</c:v>
                </c:pt>
                <c:pt idx="5156">
                  <c:v>0.20628299999999999</c:v>
                </c:pt>
                <c:pt idx="5157">
                  <c:v>0.20632300000000001</c:v>
                </c:pt>
                <c:pt idx="5158">
                  <c:v>0.20636299999999999</c:v>
                </c:pt>
                <c:pt idx="5159">
                  <c:v>0.206403</c:v>
                </c:pt>
                <c:pt idx="5160">
                  <c:v>0.20644299999999999</c:v>
                </c:pt>
                <c:pt idx="5161">
                  <c:v>0.206483</c:v>
                </c:pt>
                <c:pt idx="5162">
                  <c:v>0.20652300000000001</c:v>
                </c:pt>
                <c:pt idx="5163">
                  <c:v>0.206563</c:v>
                </c:pt>
                <c:pt idx="5164">
                  <c:v>0.20660300000000001</c:v>
                </c:pt>
                <c:pt idx="5165">
                  <c:v>0.20664299999999999</c:v>
                </c:pt>
                <c:pt idx="5166">
                  <c:v>0.20668300000000001</c:v>
                </c:pt>
                <c:pt idx="5167">
                  <c:v>0.20672299999999999</c:v>
                </c:pt>
                <c:pt idx="5168">
                  <c:v>0.206763</c:v>
                </c:pt>
                <c:pt idx="5169">
                  <c:v>0.20680299999999999</c:v>
                </c:pt>
                <c:pt idx="5170">
                  <c:v>0.206843</c:v>
                </c:pt>
                <c:pt idx="5171">
                  <c:v>0.20688300000000001</c:v>
                </c:pt>
                <c:pt idx="5172">
                  <c:v>0.206923</c:v>
                </c:pt>
                <c:pt idx="5173">
                  <c:v>0.20696300000000001</c:v>
                </c:pt>
                <c:pt idx="5174">
                  <c:v>0.20700299999999999</c:v>
                </c:pt>
                <c:pt idx="5175">
                  <c:v>0.207043</c:v>
                </c:pt>
                <c:pt idx="5176">
                  <c:v>0.20708299999999999</c:v>
                </c:pt>
                <c:pt idx="5177">
                  <c:v>0.207123</c:v>
                </c:pt>
                <c:pt idx="5178">
                  <c:v>0.20716300000000001</c:v>
                </c:pt>
                <c:pt idx="5179">
                  <c:v>0.207203</c:v>
                </c:pt>
                <c:pt idx="5180">
                  <c:v>0.20724300000000001</c:v>
                </c:pt>
                <c:pt idx="5181">
                  <c:v>0.207283</c:v>
                </c:pt>
                <c:pt idx="5182">
                  <c:v>0.20732300000000001</c:v>
                </c:pt>
                <c:pt idx="5183">
                  <c:v>0.20736299999999999</c:v>
                </c:pt>
                <c:pt idx="5184">
                  <c:v>0.207403</c:v>
                </c:pt>
                <c:pt idx="5185">
                  <c:v>0.20744299999999999</c:v>
                </c:pt>
                <c:pt idx="5186">
                  <c:v>0.207483</c:v>
                </c:pt>
                <c:pt idx="5187">
                  <c:v>0.20752300000000001</c:v>
                </c:pt>
                <c:pt idx="5188">
                  <c:v>0.207563</c:v>
                </c:pt>
                <c:pt idx="5189">
                  <c:v>0.20760300000000001</c:v>
                </c:pt>
                <c:pt idx="5190">
                  <c:v>0.20764299999999999</c:v>
                </c:pt>
                <c:pt idx="5191">
                  <c:v>0.20768300000000001</c:v>
                </c:pt>
                <c:pt idx="5192">
                  <c:v>0.20772299999999999</c:v>
                </c:pt>
                <c:pt idx="5193">
                  <c:v>0.207763</c:v>
                </c:pt>
                <c:pt idx="5194">
                  <c:v>0.20780299999999999</c:v>
                </c:pt>
                <c:pt idx="5195">
                  <c:v>0.207843</c:v>
                </c:pt>
                <c:pt idx="5196">
                  <c:v>0.20788300000000001</c:v>
                </c:pt>
                <c:pt idx="5197">
                  <c:v>0.207923</c:v>
                </c:pt>
                <c:pt idx="5198">
                  <c:v>0.20796300000000001</c:v>
                </c:pt>
                <c:pt idx="5199">
                  <c:v>0.20800299999999999</c:v>
                </c:pt>
                <c:pt idx="5200">
                  <c:v>0.20804300000000001</c:v>
                </c:pt>
                <c:pt idx="5201">
                  <c:v>0.20808299999999999</c:v>
                </c:pt>
                <c:pt idx="5202">
                  <c:v>0.208123</c:v>
                </c:pt>
                <c:pt idx="5203">
                  <c:v>0.20816299999999999</c:v>
                </c:pt>
                <c:pt idx="5204">
                  <c:v>0.208203</c:v>
                </c:pt>
                <c:pt idx="5205">
                  <c:v>0.20824300000000001</c:v>
                </c:pt>
                <c:pt idx="5206">
                  <c:v>0.208283</c:v>
                </c:pt>
                <c:pt idx="5207">
                  <c:v>0.20832300000000001</c:v>
                </c:pt>
                <c:pt idx="5208">
                  <c:v>0.20836299999999999</c:v>
                </c:pt>
                <c:pt idx="5209">
                  <c:v>0.208403</c:v>
                </c:pt>
                <c:pt idx="5210">
                  <c:v>0.20844299999999999</c:v>
                </c:pt>
                <c:pt idx="5211">
                  <c:v>0.208483</c:v>
                </c:pt>
                <c:pt idx="5212">
                  <c:v>0.20852299999999999</c:v>
                </c:pt>
                <c:pt idx="5213">
                  <c:v>0.208563</c:v>
                </c:pt>
                <c:pt idx="5214">
                  <c:v>0.20860300000000001</c:v>
                </c:pt>
                <c:pt idx="5215">
                  <c:v>0.208643</c:v>
                </c:pt>
                <c:pt idx="5216">
                  <c:v>0.20868300000000001</c:v>
                </c:pt>
                <c:pt idx="5217">
                  <c:v>0.20872299999999999</c:v>
                </c:pt>
                <c:pt idx="5218">
                  <c:v>0.208763</c:v>
                </c:pt>
                <c:pt idx="5219">
                  <c:v>0.20880299999999999</c:v>
                </c:pt>
                <c:pt idx="5220">
                  <c:v>0.208843</c:v>
                </c:pt>
                <c:pt idx="5221">
                  <c:v>0.20888300000000001</c:v>
                </c:pt>
                <c:pt idx="5222">
                  <c:v>0.208923</c:v>
                </c:pt>
                <c:pt idx="5223">
                  <c:v>0.20896300000000001</c:v>
                </c:pt>
                <c:pt idx="5224">
                  <c:v>0.20900299999999999</c:v>
                </c:pt>
                <c:pt idx="5225">
                  <c:v>0.20904300000000001</c:v>
                </c:pt>
                <c:pt idx="5226">
                  <c:v>0.20908299999999999</c:v>
                </c:pt>
                <c:pt idx="5227">
                  <c:v>0.209123</c:v>
                </c:pt>
                <c:pt idx="5228">
                  <c:v>0.20916299999999999</c:v>
                </c:pt>
                <c:pt idx="5229">
                  <c:v>0.209203</c:v>
                </c:pt>
                <c:pt idx="5230">
                  <c:v>0.20924300000000001</c:v>
                </c:pt>
                <c:pt idx="5231">
                  <c:v>0.209283</c:v>
                </c:pt>
                <c:pt idx="5232">
                  <c:v>0.20932300000000001</c:v>
                </c:pt>
                <c:pt idx="5233">
                  <c:v>0.20936299999999999</c:v>
                </c:pt>
                <c:pt idx="5234">
                  <c:v>0.20940300000000001</c:v>
                </c:pt>
                <c:pt idx="5235">
                  <c:v>0.20944299999999999</c:v>
                </c:pt>
                <c:pt idx="5236">
                  <c:v>0.209483</c:v>
                </c:pt>
                <c:pt idx="5237">
                  <c:v>0.20952299999999999</c:v>
                </c:pt>
                <c:pt idx="5238">
                  <c:v>0.209563</c:v>
                </c:pt>
                <c:pt idx="5239">
                  <c:v>0.20960300000000001</c:v>
                </c:pt>
                <c:pt idx="5240">
                  <c:v>0.209643</c:v>
                </c:pt>
                <c:pt idx="5241">
                  <c:v>0.20968300000000001</c:v>
                </c:pt>
                <c:pt idx="5242">
                  <c:v>0.20972299999999999</c:v>
                </c:pt>
                <c:pt idx="5243">
                  <c:v>0.20976300000000001</c:v>
                </c:pt>
                <c:pt idx="5244">
                  <c:v>0.20980299999999999</c:v>
                </c:pt>
                <c:pt idx="5245">
                  <c:v>0.209843</c:v>
                </c:pt>
                <c:pt idx="5246">
                  <c:v>0.20988299999999999</c:v>
                </c:pt>
                <c:pt idx="5247">
                  <c:v>0.209923</c:v>
                </c:pt>
                <c:pt idx="5248">
                  <c:v>0.20996300000000001</c:v>
                </c:pt>
                <c:pt idx="5249">
                  <c:v>0.210003</c:v>
                </c:pt>
                <c:pt idx="5250">
                  <c:v>0.21004300000000001</c:v>
                </c:pt>
                <c:pt idx="5251">
                  <c:v>0.21008299999999999</c:v>
                </c:pt>
                <c:pt idx="5252">
                  <c:v>0.210123</c:v>
                </c:pt>
                <c:pt idx="5253">
                  <c:v>0.21016299999999999</c:v>
                </c:pt>
              </c:numCache>
            </c:numRef>
          </c:xVal>
          <c:yVal>
            <c:numRef>
              <c:f>'[1]Base Node Reaction'!$J$4:$J$5109</c:f>
              <c:numCache>
                <c:formatCode>General</c:formatCode>
                <c:ptCount val="5106"/>
                <c:pt idx="0">
                  <c:v>-3.1577079999999986</c:v>
                </c:pt>
                <c:pt idx="1">
                  <c:v>-6.3147960000000012</c:v>
                </c:pt>
                <c:pt idx="2">
                  <c:v>-9.4717700000000029</c:v>
                </c:pt>
                <c:pt idx="3">
                  <c:v>-12.62876</c:v>
                </c:pt>
                <c:pt idx="4">
                  <c:v>-15.78575</c:v>
                </c:pt>
                <c:pt idx="5">
                  <c:v>-18.942708000000003</c:v>
                </c:pt>
                <c:pt idx="6">
                  <c:v>-22.099781999999998</c:v>
                </c:pt>
                <c:pt idx="7">
                  <c:v>-25.256748000000002</c:v>
                </c:pt>
                <c:pt idx="8">
                  <c:v>-28.413740000000001</c:v>
                </c:pt>
                <c:pt idx="9">
                  <c:v>-31.470529999999997</c:v>
                </c:pt>
                <c:pt idx="10">
                  <c:v>-34.465629999999997</c:v>
                </c:pt>
                <c:pt idx="11">
                  <c:v>-37.346609999999998</c:v>
                </c:pt>
                <c:pt idx="12">
                  <c:v>-40.227559999999997</c:v>
                </c:pt>
                <c:pt idx="13">
                  <c:v>-43.087420000000009</c:v>
                </c:pt>
                <c:pt idx="14">
                  <c:v>-45.773789999999998</c:v>
                </c:pt>
                <c:pt idx="15">
                  <c:v>-48.460080000000005</c:v>
                </c:pt>
                <c:pt idx="16">
                  <c:v>-51.146622000000001</c:v>
                </c:pt>
                <c:pt idx="17">
                  <c:v>-53.832934999999992</c:v>
                </c:pt>
                <c:pt idx="18">
                  <c:v>-56.5193485</c:v>
                </c:pt>
                <c:pt idx="19">
                  <c:v>-59.085096</c:v>
                </c:pt>
                <c:pt idx="20">
                  <c:v>-61.513064999999997</c:v>
                </c:pt>
                <c:pt idx="21">
                  <c:v>-63.878555999999996</c:v>
                </c:pt>
                <c:pt idx="22">
                  <c:v>-66.213819999999998</c:v>
                </c:pt>
                <c:pt idx="23">
                  <c:v>-68.415683999999999</c:v>
                </c:pt>
                <c:pt idx="24">
                  <c:v>-70.617536000000001</c:v>
                </c:pt>
                <c:pt idx="25">
                  <c:v>-72.813206000000008</c:v>
                </c:pt>
                <c:pt idx="26">
                  <c:v>-74.988888000000003</c:v>
                </c:pt>
                <c:pt idx="27">
                  <c:v>-77.164378999999997</c:v>
                </c:pt>
                <c:pt idx="28">
                  <c:v>-79.340078000000005</c:v>
                </c:pt>
                <c:pt idx="29">
                  <c:v>-81.513450000000006</c:v>
                </c:pt>
                <c:pt idx="30">
                  <c:v>-83.654909000000004</c:v>
                </c:pt>
                <c:pt idx="31">
                  <c:v>-85.796277000000003</c:v>
                </c:pt>
                <c:pt idx="32">
                  <c:v>-87.937453000000005</c:v>
                </c:pt>
                <c:pt idx="33">
                  <c:v>-90.070746999999997</c:v>
                </c:pt>
                <c:pt idx="34">
                  <c:v>-92.143135999999998</c:v>
                </c:pt>
                <c:pt idx="35">
                  <c:v>-94.12912</c:v>
                </c:pt>
                <c:pt idx="36">
                  <c:v>-96.012940000000015</c:v>
                </c:pt>
                <c:pt idx="37">
                  <c:v>-97.897379999999998</c:v>
                </c:pt>
                <c:pt idx="38">
                  <c:v>-99.782450000000011</c:v>
                </c:pt>
                <c:pt idx="39">
                  <c:v>-101.66782000000001</c:v>
                </c:pt>
                <c:pt idx="40">
                  <c:v>-103.55310999999999</c:v>
                </c:pt>
                <c:pt idx="41">
                  <c:v>-105.43819000000001</c:v>
                </c:pt>
                <c:pt idx="42">
                  <c:v>-107.29212</c:v>
                </c:pt>
                <c:pt idx="43">
                  <c:v>-109.11893000000001</c:v>
                </c:pt>
                <c:pt idx="44">
                  <c:v>-110.94555000000001</c:v>
                </c:pt>
                <c:pt idx="45">
                  <c:v>-112.75011000000001</c:v>
                </c:pt>
                <c:pt idx="46">
                  <c:v>-114.51539000000001</c:v>
                </c:pt>
                <c:pt idx="47">
                  <c:v>-116.28086999999999</c:v>
                </c:pt>
                <c:pt idx="48">
                  <c:v>-118.04646</c:v>
                </c:pt>
                <c:pt idx="49">
                  <c:v>-119.81196000000001</c:v>
                </c:pt>
                <c:pt idx="50">
                  <c:v>-121.57747000000001</c:v>
                </c:pt>
                <c:pt idx="51">
                  <c:v>-123.34288000000001</c:v>
                </c:pt>
                <c:pt idx="52">
                  <c:v>-125.10840000000002</c:v>
                </c:pt>
                <c:pt idx="53">
                  <c:v>-126.87401999999999</c:v>
                </c:pt>
                <c:pt idx="54">
                  <c:v>-128.63956000000002</c:v>
                </c:pt>
                <c:pt idx="55">
                  <c:v>-130.4051</c:v>
                </c:pt>
                <c:pt idx="56">
                  <c:v>-132.17063999999999</c:v>
                </c:pt>
                <c:pt idx="57">
                  <c:v>-133.93609000000001</c:v>
                </c:pt>
                <c:pt idx="58">
                  <c:v>-135.70175</c:v>
                </c:pt>
                <c:pt idx="59">
                  <c:v>-137.46732</c:v>
                </c:pt>
                <c:pt idx="60">
                  <c:v>-139.23299</c:v>
                </c:pt>
                <c:pt idx="61">
                  <c:v>-140.99847</c:v>
                </c:pt>
                <c:pt idx="62">
                  <c:v>-142.76426000000001</c:v>
                </c:pt>
                <c:pt idx="63">
                  <c:v>-144.52986000000001</c:v>
                </c:pt>
                <c:pt idx="64">
                  <c:v>-146.29545999999999</c:v>
                </c:pt>
                <c:pt idx="65">
                  <c:v>-148.06125999999998</c:v>
                </c:pt>
                <c:pt idx="66">
                  <c:v>-149.82697999999999</c:v>
                </c:pt>
                <c:pt idx="67">
                  <c:v>-151.5926</c:v>
                </c:pt>
                <c:pt idx="68">
                  <c:v>-153.35833000000002</c:v>
                </c:pt>
                <c:pt idx="69">
                  <c:v>-155.12405999999999</c:v>
                </c:pt>
                <c:pt idx="70">
                  <c:v>-156.88989999999998</c:v>
                </c:pt>
                <c:pt idx="71">
                  <c:v>-158.65565000000001</c:v>
                </c:pt>
                <c:pt idx="72">
                  <c:v>-160.42131000000001</c:v>
                </c:pt>
                <c:pt idx="73">
                  <c:v>-162.18716999999998</c:v>
                </c:pt>
                <c:pt idx="74">
                  <c:v>-163.95294000000001</c:v>
                </c:pt>
                <c:pt idx="75">
                  <c:v>-165.73433</c:v>
                </c:pt>
                <c:pt idx="76">
                  <c:v>-167.52323999999999</c:v>
                </c:pt>
                <c:pt idx="77">
                  <c:v>-169.31215</c:v>
                </c:pt>
                <c:pt idx="78">
                  <c:v>-171.10106999999999</c:v>
                </c:pt>
                <c:pt idx="79">
                  <c:v>-172.88988999999998</c:v>
                </c:pt>
                <c:pt idx="80">
                  <c:v>-174.67883</c:v>
                </c:pt>
                <c:pt idx="81">
                  <c:v>-176.46776999999997</c:v>
                </c:pt>
                <c:pt idx="82">
                  <c:v>-178.25672</c:v>
                </c:pt>
                <c:pt idx="83">
                  <c:v>-180.04547000000002</c:v>
                </c:pt>
                <c:pt idx="84">
                  <c:v>-181.83452999999997</c:v>
                </c:pt>
                <c:pt idx="85">
                  <c:v>-183.6234</c:v>
                </c:pt>
                <c:pt idx="86">
                  <c:v>-185.41237999999998</c:v>
                </c:pt>
                <c:pt idx="87">
                  <c:v>-187.20146000000003</c:v>
                </c:pt>
                <c:pt idx="88">
                  <c:v>-188.99055999999999</c:v>
                </c:pt>
                <c:pt idx="89">
                  <c:v>-190.77964999999998</c:v>
                </c:pt>
                <c:pt idx="90">
                  <c:v>-192.56846000000002</c:v>
                </c:pt>
                <c:pt idx="91">
                  <c:v>-194.35756999999998</c:v>
                </c:pt>
                <c:pt idx="92">
                  <c:v>-196.14668999999998</c:v>
                </c:pt>
                <c:pt idx="93">
                  <c:v>-197.93582000000001</c:v>
                </c:pt>
                <c:pt idx="94">
                  <c:v>-199.72465000000003</c:v>
                </c:pt>
                <c:pt idx="95">
                  <c:v>-201.5138</c:v>
                </c:pt>
                <c:pt idx="96">
                  <c:v>-203.30294000000001</c:v>
                </c:pt>
                <c:pt idx="97">
                  <c:v>-205.09199999999998</c:v>
                </c:pt>
                <c:pt idx="98">
                  <c:v>-206.88116000000002</c:v>
                </c:pt>
                <c:pt idx="99">
                  <c:v>-208.67043000000001</c:v>
                </c:pt>
                <c:pt idx="100">
                  <c:v>-210.45950999999999</c:v>
                </c:pt>
                <c:pt idx="101">
                  <c:v>-212.24869999999999</c:v>
                </c:pt>
                <c:pt idx="102">
                  <c:v>-214.03798999999998</c:v>
                </c:pt>
                <c:pt idx="103">
                  <c:v>-215.82709</c:v>
                </c:pt>
                <c:pt idx="104">
                  <c:v>-217.61640000000003</c:v>
                </c:pt>
                <c:pt idx="105">
                  <c:v>-219.40561000000002</c:v>
                </c:pt>
                <c:pt idx="106">
                  <c:v>-221.19483</c:v>
                </c:pt>
                <c:pt idx="107">
                  <c:v>-222.98406</c:v>
                </c:pt>
                <c:pt idx="108">
                  <c:v>-224.77338999999998</c:v>
                </c:pt>
                <c:pt idx="109">
                  <c:v>-226.56263999999999</c:v>
                </c:pt>
                <c:pt idx="110">
                  <c:v>-228.35209</c:v>
                </c:pt>
                <c:pt idx="111">
                  <c:v>-230.14123999999998</c:v>
                </c:pt>
                <c:pt idx="112">
                  <c:v>-231.93071</c:v>
                </c:pt>
                <c:pt idx="113">
                  <c:v>-233.71988000000002</c:v>
                </c:pt>
                <c:pt idx="114">
                  <c:v>-235.50925999999998</c:v>
                </c:pt>
                <c:pt idx="115">
                  <c:v>-237.29863999999998</c:v>
                </c:pt>
                <c:pt idx="116">
                  <c:v>-239.08804000000001</c:v>
                </c:pt>
                <c:pt idx="117">
                  <c:v>-240.87743999999998</c:v>
                </c:pt>
                <c:pt idx="118">
                  <c:v>-242.66684000000004</c:v>
                </c:pt>
                <c:pt idx="119">
                  <c:v>-244.45625999999999</c:v>
                </c:pt>
                <c:pt idx="120">
                  <c:v>-246.24557999999999</c:v>
                </c:pt>
                <c:pt idx="121">
                  <c:v>-248.03521000000001</c:v>
                </c:pt>
                <c:pt idx="122">
                  <c:v>-249.82453999999998</c:v>
                </c:pt>
                <c:pt idx="123">
                  <c:v>-251.61409</c:v>
                </c:pt>
                <c:pt idx="124">
                  <c:v>-253.40344000000002</c:v>
                </c:pt>
                <c:pt idx="125">
                  <c:v>-255.19290000000001</c:v>
                </c:pt>
                <c:pt idx="126">
                  <c:v>-256.98255999999998</c:v>
                </c:pt>
                <c:pt idx="127">
                  <c:v>-258.77202999999997</c:v>
                </c:pt>
                <c:pt idx="128">
                  <c:v>-260.56160999999997</c:v>
                </c:pt>
                <c:pt idx="129">
                  <c:v>-262.35110000000003</c:v>
                </c:pt>
                <c:pt idx="130">
                  <c:v>-264.14069000000001</c:v>
                </c:pt>
                <c:pt idx="131">
                  <c:v>-265.93039999999996</c:v>
                </c:pt>
                <c:pt idx="132">
                  <c:v>-267.71989999999994</c:v>
                </c:pt>
                <c:pt idx="133">
                  <c:v>-269.50952000000001</c:v>
                </c:pt>
                <c:pt idx="134">
                  <c:v>-271.29903999999999</c:v>
                </c:pt>
                <c:pt idx="135">
                  <c:v>-273.08877000000001</c:v>
                </c:pt>
                <c:pt idx="136">
                  <c:v>-274.87841000000003</c:v>
                </c:pt>
                <c:pt idx="137">
                  <c:v>-276.66804999999999</c:v>
                </c:pt>
                <c:pt idx="138">
                  <c:v>-278.45780000000002</c:v>
                </c:pt>
                <c:pt idx="139">
                  <c:v>-280.24746000000005</c:v>
                </c:pt>
                <c:pt idx="140">
                  <c:v>-282.03723000000002</c:v>
                </c:pt>
                <c:pt idx="141">
                  <c:v>-283.82679999999999</c:v>
                </c:pt>
                <c:pt idx="142">
                  <c:v>-285.61658</c:v>
                </c:pt>
                <c:pt idx="143">
                  <c:v>-287.40627000000001</c:v>
                </c:pt>
                <c:pt idx="144">
                  <c:v>-289.19615999999996</c:v>
                </c:pt>
                <c:pt idx="145">
                  <c:v>-290.98577</c:v>
                </c:pt>
                <c:pt idx="146">
                  <c:v>-292.77557999999999</c:v>
                </c:pt>
                <c:pt idx="147">
                  <c:v>-294.56538999999998</c:v>
                </c:pt>
                <c:pt idx="148">
                  <c:v>-296.35532000000001</c:v>
                </c:pt>
                <c:pt idx="149">
                  <c:v>-298.14505000000003</c:v>
                </c:pt>
                <c:pt idx="150">
                  <c:v>-299.93488000000002</c:v>
                </c:pt>
                <c:pt idx="151">
                  <c:v>-301.72473000000002</c:v>
                </c:pt>
                <c:pt idx="152">
                  <c:v>-303.51468</c:v>
                </c:pt>
                <c:pt idx="153">
                  <c:v>-305.30444</c:v>
                </c:pt>
                <c:pt idx="154">
                  <c:v>-307.09441000000004</c:v>
                </c:pt>
                <c:pt idx="155">
                  <c:v>-308.88418000000001</c:v>
                </c:pt>
                <c:pt idx="156">
                  <c:v>-310.67416000000003</c:v>
                </c:pt>
                <c:pt idx="157">
                  <c:v>-312.46404999999999</c:v>
                </c:pt>
                <c:pt idx="158">
                  <c:v>-314.25405000000001</c:v>
                </c:pt>
                <c:pt idx="159">
                  <c:v>-316.04395</c:v>
                </c:pt>
                <c:pt idx="160">
                  <c:v>-317.83396000000005</c:v>
                </c:pt>
                <c:pt idx="161">
                  <c:v>-319.62397999999996</c:v>
                </c:pt>
                <c:pt idx="162">
                  <c:v>-321.41390000000001</c:v>
                </c:pt>
                <c:pt idx="163">
                  <c:v>-323.20382999999998</c:v>
                </c:pt>
                <c:pt idx="164">
                  <c:v>-324.99396999999999</c:v>
                </c:pt>
                <c:pt idx="165">
                  <c:v>-326.78402</c:v>
                </c:pt>
                <c:pt idx="166">
                  <c:v>-328.57387</c:v>
                </c:pt>
                <c:pt idx="167">
                  <c:v>-330.36403000000001</c:v>
                </c:pt>
                <c:pt idx="168">
                  <c:v>-332.1542</c:v>
                </c:pt>
                <c:pt idx="169">
                  <c:v>-333.94427000000002</c:v>
                </c:pt>
                <c:pt idx="170">
                  <c:v>-335.73426000000001</c:v>
                </c:pt>
                <c:pt idx="171">
                  <c:v>-337.52445</c:v>
                </c:pt>
                <c:pt idx="172">
                  <c:v>-339.31454000000002</c:v>
                </c:pt>
                <c:pt idx="173">
                  <c:v>-341.10465000000005</c:v>
                </c:pt>
                <c:pt idx="174">
                  <c:v>-342.89486000000005</c:v>
                </c:pt>
                <c:pt idx="175">
                  <c:v>-344.68497000000002</c:v>
                </c:pt>
                <c:pt idx="176">
                  <c:v>-346.47519999999997</c:v>
                </c:pt>
                <c:pt idx="177">
                  <c:v>-348.26522999999997</c:v>
                </c:pt>
                <c:pt idx="178">
                  <c:v>-350.05556999999999</c:v>
                </c:pt>
                <c:pt idx="179">
                  <c:v>-351.84591999999998</c:v>
                </c:pt>
                <c:pt idx="180">
                  <c:v>-353.63596999999999</c:v>
                </c:pt>
                <c:pt idx="181">
                  <c:v>-355.42633000000001</c:v>
                </c:pt>
                <c:pt idx="182">
                  <c:v>-357.2165</c:v>
                </c:pt>
                <c:pt idx="183">
                  <c:v>-359.00677999999999</c:v>
                </c:pt>
                <c:pt idx="184">
                  <c:v>-360.79705999999999</c:v>
                </c:pt>
                <c:pt idx="185">
                  <c:v>-362.58744999999993</c:v>
                </c:pt>
                <c:pt idx="186">
                  <c:v>-364.37774999999999</c:v>
                </c:pt>
                <c:pt idx="187">
                  <c:v>-366.16804999999999</c:v>
                </c:pt>
                <c:pt idx="188">
                  <c:v>-367.95835999999997</c:v>
                </c:pt>
                <c:pt idx="189">
                  <c:v>-369.74887999999999</c:v>
                </c:pt>
                <c:pt idx="190">
                  <c:v>-371.53921000000003</c:v>
                </c:pt>
                <c:pt idx="191">
                  <c:v>-373.32954000000001</c:v>
                </c:pt>
                <c:pt idx="192">
                  <c:v>-375.11998000000006</c:v>
                </c:pt>
                <c:pt idx="193">
                  <c:v>-376.91042999999996</c:v>
                </c:pt>
                <c:pt idx="194">
                  <c:v>-378.70069000000001</c:v>
                </c:pt>
                <c:pt idx="195">
                  <c:v>-380.49105000000003</c:v>
                </c:pt>
                <c:pt idx="196">
                  <c:v>-382.28152</c:v>
                </c:pt>
                <c:pt idx="197">
                  <c:v>-384.07199000000003</c:v>
                </c:pt>
                <c:pt idx="198">
                  <c:v>-385.86257999999998</c:v>
                </c:pt>
                <c:pt idx="199">
                  <c:v>-387.65296999999998</c:v>
                </c:pt>
                <c:pt idx="200">
                  <c:v>-389.44357000000002</c:v>
                </c:pt>
                <c:pt idx="201">
                  <c:v>-391.23397</c:v>
                </c:pt>
                <c:pt idx="202">
                  <c:v>-393.02457999999996</c:v>
                </c:pt>
                <c:pt idx="203">
                  <c:v>-394.81510000000003</c:v>
                </c:pt>
                <c:pt idx="204">
                  <c:v>-396.60563000000002</c:v>
                </c:pt>
                <c:pt idx="205">
                  <c:v>-398.39616000000001</c:v>
                </c:pt>
                <c:pt idx="206">
                  <c:v>-400.18681000000004</c:v>
                </c:pt>
                <c:pt idx="207">
                  <c:v>-401.97745000000003</c:v>
                </c:pt>
                <c:pt idx="208">
                  <c:v>-403.76801</c:v>
                </c:pt>
                <c:pt idx="209">
                  <c:v>-405.55867000000001</c:v>
                </c:pt>
                <c:pt idx="210">
                  <c:v>-407.34924000000001</c:v>
                </c:pt>
                <c:pt idx="211">
                  <c:v>-409.14022</c:v>
                </c:pt>
                <c:pt idx="212">
                  <c:v>-410.92990999999995</c:v>
                </c:pt>
                <c:pt idx="213">
                  <c:v>-412.72059999999999</c:v>
                </c:pt>
                <c:pt idx="214">
                  <c:v>-414.51229999999998</c:v>
                </c:pt>
                <c:pt idx="215">
                  <c:v>-416.30290000000002</c:v>
                </c:pt>
                <c:pt idx="216">
                  <c:v>-418.09261999999995</c:v>
                </c:pt>
                <c:pt idx="217">
                  <c:v>-419.88163000000003</c:v>
                </c:pt>
                <c:pt idx="218">
                  <c:v>-421.66701</c:v>
                </c:pt>
                <c:pt idx="219">
                  <c:v>-423.44992000000002</c:v>
                </c:pt>
                <c:pt idx="220">
                  <c:v>-425.22845000000001</c:v>
                </c:pt>
                <c:pt idx="221">
                  <c:v>-427.00799000000001</c:v>
                </c:pt>
                <c:pt idx="222">
                  <c:v>-428.78714000000002</c:v>
                </c:pt>
                <c:pt idx="223">
                  <c:v>-430.56759</c:v>
                </c:pt>
                <c:pt idx="224">
                  <c:v>-432.34595000000002</c:v>
                </c:pt>
                <c:pt idx="225">
                  <c:v>-434.12432000000001</c:v>
                </c:pt>
                <c:pt idx="226">
                  <c:v>-435.90480000000002</c:v>
                </c:pt>
                <c:pt idx="227">
                  <c:v>-437.68417999999997</c:v>
                </c:pt>
                <c:pt idx="228">
                  <c:v>-439.46366999999998</c:v>
                </c:pt>
                <c:pt idx="229">
                  <c:v>-441.24316999999996</c:v>
                </c:pt>
                <c:pt idx="230">
                  <c:v>-443.02157</c:v>
                </c:pt>
                <c:pt idx="231">
                  <c:v>-444.80107999999996</c:v>
                </c:pt>
                <c:pt idx="232">
                  <c:v>-446.58060000000006</c:v>
                </c:pt>
                <c:pt idx="233">
                  <c:v>-448.36112999999995</c:v>
                </c:pt>
                <c:pt idx="234">
                  <c:v>-450.13955999999996</c:v>
                </c:pt>
                <c:pt idx="235">
                  <c:v>-451.91920000000005</c:v>
                </c:pt>
                <c:pt idx="236">
                  <c:v>-453.69865000000004</c:v>
                </c:pt>
                <c:pt idx="237">
                  <c:v>-455.47931</c:v>
                </c:pt>
                <c:pt idx="238">
                  <c:v>-457.25776999999999</c:v>
                </c:pt>
                <c:pt idx="239">
                  <c:v>-459.03633999999994</c:v>
                </c:pt>
                <c:pt idx="240">
                  <c:v>-460.81701999999996</c:v>
                </c:pt>
                <c:pt idx="241">
                  <c:v>-462.59550000000002</c:v>
                </c:pt>
                <c:pt idx="242">
                  <c:v>-464.37619000000001</c:v>
                </c:pt>
                <c:pt idx="243">
                  <c:v>-466.15488999999997</c:v>
                </c:pt>
                <c:pt idx="244">
                  <c:v>-467.93540000000002</c:v>
                </c:pt>
                <c:pt idx="245">
                  <c:v>-469.71165000000002</c:v>
                </c:pt>
                <c:pt idx="246">
                  <c:v>-471.48924999999997</c:v>
                </c:pt>
                <c:pt idx="247">
                  <c:v>-473.26486</c:v>
                </c:pt>
                <c:pt idx="248">
                  <c:v>-475.04073999999997</c:v>
                </c:pt>
                <c:pt idx="249">
                  <c:v>-476.81402999999995</c:v>
                </c:pt>
                <c:pt idx="250">
                  <c:v>-478.58641999999998</c:v>
                </c:pt>
                <c:pt idx="251">
                  <c:v>-480.35971999999998</c:v>
                </c:pt>
                <c:pt idx="252">
                  <c:v>-482.13212999999996</c:v>
                </c:pt>
                <c:pt idx="253">
                  <c:v>-483.90534000000002</c:v>
                </c:pt>
                <c:pt idx="254">
                  <c:v>-485.67777000000001</c:v>
                </c:pt>
                <c:pt idx="255">
                  <c:v>-487.45119999999997</c:v>
                </c:pt>
                <c:pt idx="256">
                  <c:v>-489.22353000000004</c:v>
                </c:pt>
                <c:pt idx="257">
                  <c:v>-490.99797999999998</c:v>
                </c:pt>
                <c:pt idx="258">
                  <c:v>-492.77043000000003</c:v>
                </c:pt>
                <c:pt idx="259">
                  <c:v>-494.54379</c:v>
                </c:pt>
                <c:pt idx="260">
                  <c:v>-496.31725999999998</c:v>
                </c:pt>
                <c:pt idx="261">
                  <c:v>-498.08973000000003</c:v>
                </c:pt>
                <c:pt idx="262">
                  <c:v>-499.86321000000004</c:v>
                </c:pt>
                <c:pt idx="263">
                  <c:v>-501.63559999999995</c:v>
                </c:pt>
                <c:pt idx="264">
                  <c:v>-503.40910000000002</c:v>
                </c:pt>
                <c:pt idx="265">
                  <c:v>-505.18270000000001</c:v>
                </c:pt>
                <c:pt idx="266">
                  <c:v>-506.95621</c:v>
                </c:pt>
                <c:pt idx="267">
                  <c:v>-508.72972999999996</c:v>
                </c:pt>
                <c:pt idx="268">
                  <c:v>-510.50225</c:v>
                </c:pt>
                <c:pt idx="269">
                  <c:v>-512.27577999999994</c:v>
                </c:pt>
                <c:pt idx="270">
                  <c:v>-514.04841999999996</c:v>
                </c:pt>
                <c:pt idx="271">
                  <c:v>-515.82196999999996</c:v>
                </c:pt>
                <c:pt idx="272">
                  <c:v>-517.59553000000005</c:v>
                </c:pt>
                <c:pt idx="273">
                  <c:v>-519.36919</c:v>
                </c:pt>
                <c:pt idx="274">
                  <c:v>-521.14276000000007</c:v>
                </c:pt>
                <c:pt idx="275">
                  <c:v>-522.91533000000004</c:v>
                </c:pt>
                <c:pt idx="276">
                  <c:v>-524.68902000000003</c:v>
                </c:pt>
                <c:pt idx="277">
                  <c:v>-526.46217000000001</c:v>
                </c:pt>
                <c:pt idx="278">
                  <c:v>-528.23353999999995</c:v>
                </c:pt>
                <c:pt idx="279">
                  <c:v>-530.00581</c:v>
                </c:pt>
                <c:pt idx="280">
                  <c:v>-531.77819</c:v>
                </c:pt>
                <c:pt idx="281">
                  <c:v>-533.55068000000006</c:v>
                </c:pt>
                <c:pt idx="282">
                  <c:v>-535.32308</c:v>
                </c:pt>
                <c:pt idx="283">
                  <c:v>-537.09438</c:v>
                </c:pt>
                <c:pt idx="284">
                  <c:v>-538.86589000000004</c:v>
                </c:pt>
                <c:pt idx="285">
                  <c:v>-540.63831000000005</c:v>
                </c:pt>
                <c:pt idx="286">
                  <c:v>-542.41074000000003</c:v>
                </c:pt>
                <c:pt idx="287">
                  <c:v>-544.18326999999999</c:v>
                </c:pt>
                <c:pt idx="288">
                  <c:v>-545.95370000000003</c:v>
                </c:pt>
                <c:pt idx="289">
                  <c:v>-547.72379000000001</c:v>
                </c:pt>
                <c:pt idx="290">
                  <c:v>-549.49288999999999</c:v>
                </c:pt>
                <c:pt idx="291">
                  <c:v>-551.26109999999994</c:v>
                </c:pt>
                <c:pt idx="292">
                  <c:v>-552.97293000000002</c:v>
                </c:pt>
                <c:pt idx="293">
                  <c:v>-554.68025999999998</c:v>
                </c:pt>
                <c:pt idx="294">
                  <c:v>-556.38780999999994</c:v>
                </c:pt>
                <c:pt idx="295">
                  <c:v>-558.09515999999996</c:v>
                </c:pt>
                <c:pt idx="296">
                  <c:v>-559.80452000000002</c:v>
                </c:pt>
                <c:pt idx="297">
                  <c:v>-561.51198999999997</c:v>
                </c:pt>
                <c:pt idx="298">
                  <c:v>-563.21837000000005</c:v>
                </c:pt>
                <c:pt idx="299">
                  <c:v>-564.92685000000006</c:v>
                </c:pt>
                <c:pt idx="300">
                  <c:v>-566.63434000000007</c:v>
                </c:pt>
                <c:pt idx="301">
                  <c:v>-568.34174000000007</c:v>
                </c:pt>
                <c:pt idx="302">
                  <c:v>-570.04196000000002</c:v>
                </c:pt>
                <c:pt idx="303">
                  <c:v>-571.68662999999992</c:v>
                </c:pt>
                <c:pt idx="304">
                  <c:v>-573.32929999999999</c:v>
                </c:pt>
                <c:pt idx="305">
                  <c:v>-574.78037000000006</c:v>
                </c:pt>
                <c:pt idx="306">
                  <c:v>-576.22104999999999</c:v>
                </c:pt>
                <c:pt idx="307">
                  <c:v>-577.66074000000003</c:v>
                </c:pt>
                <c:pt idx="308">
                  <c:v>-579.10034000000007</c:v>
                </c:pt>
                <c:pt idx="309">
                  <c:v>-580.54105000000004</c:v>
                </c:pt>
                <c:pt idx="310">
                  <c:v>-581.98067000000003</c:v>
                </c:pt>
                <c:pt idx="311">
                  <c:v>-583.42039999999997</c:v>
                </c:pt>
                <c:pt idx="312">
                  <c:v>-584.86009999999999</c:v>
                </c:pt>
                <c:pt idx="313">
                  <c:v>-586.1268</c:v>
                </c:pt>
                <c:pt idx="314">
                  <c:v>-587.30889999999999</c:v>
                </c:pt>
                <c:pt idx="315">
                  <c:v>-588.49189999999999</c:v>
                </c:pt>
                <c:pt idx="316">
                  <c:v>-589.6739</c:v>
                </c:pt>
                <c:pt idx="317">
                  <c:v>-590.85490000000004</c:v>
                </c:pt>
                <c:pt idx="318">
                  <c:v>-592.03700000000003</c:v>
                </c:pt>
                <c:pt idx="319">
                  <c:v>-593.21810000000005</c:v>
                </c:pt>
                <c:pt idx="320">
                  <c:v>-594.40019999999993</c:v>
                </c:pt>
                <c:pt idx="321">
                  <c:v>-595.58220000000006</c:v>
                </c:pt>
                <c:pt idx="322">
                  <c:v>-596.76430000000005</c:v>
                </c:pt>
                <c:pt idx="323">
                  <c:v>-597.94639999999993</c:v>
                </c:pt>
                <c:pt idx="324">
                  <c:v>-599.1277</c:v>
                </c:pt>
                <c:pt idx="325">
                  <c:v>-600.30970000000002</c:v>
                </c:pt>
                <c:pt idx="326">
                  <c:v>-601.49090000000001</c:v>
                </c:pt>
                <c:pt idx="327">
                  <c:v>-602.673</c:v>
                </c:pt>
                <c:pt idx="328">
                  <c:v>-603.85419999999999</c:v>
                </c:pt>
                <c:pt idx="329">
                  <c:v>-605.03750000000002</c:v>
                </c:pt>
                <c:pt idx="330">
                  <c:v>-606.2195999999999</c:v>
                </c:pt>
                <c:pt idx="331">
                  <c:v>-607.4008</c:v>
                </c:pt>
                <c:pt idx="332">
                  <c:v>-608.33040000000005</c:v>
                </c:pt>
                <c:pt idx="333">
                  <c:v>-609.16650000000004</c:v>
                </c:pt>
                <c:pt idx="334">
                  <c:v>-610.00169999999991</c:v>
                </c:pt>
                <c:pt idx="335">
                  <c:v>-610.83799999999997</c:v>
                </c:pt>
                <c:pt idx="336">
                  <c:v>-611.67419999999993</c:v>
                </c:pt>
                <c:pt idx="337">
                  <c:v>-612.51039999999989</c:v>
                </c:pt>
                <c:pt idx="338">
                  <c:v>-613.34669999999994</c:v>
                </c:pt>
                <c:pt idx="339">
                  <c:v>-614.18280000000004</c:v>
                </c:pt>
                <c:pt idx="340">
                  <c:v>-615.01800000000003</c:v>
                </c:pt>
                <c:pt idx="341">
                  <c:v>-615.85429999999997</c:v>
                </c:pt>
                <c:pt idx="342">
                  <c:v>-616.69060000000013</c:v>
                </c:pt>
                <c:pt idx="343">
                  <c:v>-617.52680000000009</c:v>
                </c:pt>
                <c:pt idx="344">
                  <c:v>-618.36300000000006</c:v>
                </c:pt>
                <c:pt idx="345">
                  <c:v>-619.19929999999999</c:v>
                </c:pt>
                <c:pt idx="346">
                  <c:v>-620.03459999999995</c:v>
                </c:pt>
                <c:pt idx="347">
                  <c:v>-620.86919999999998</c:v>
                </c:pt>
                <c:pt idx="348">
                  <c:v>-621.70209999999997</c:v>
                </c:pt>
                <c:pt idx="349">
                  <c:v>-622.53610000000003</c:v>
                </c:pt>
                <c:pt idx="350">
                  <c:v>-623.37020000000007</c:v>
                </c:pt>
                <c:pt idx="351">
                  <c:v>-624.20409999999993</c:v>
                </c:pt>
                <c:pt idx="352">
                  <c:v>-625.03809999999999</c:v>
                </c:pt>
                <c:pt idx="353">
                  <c:v>-625.87300000000005</c:v>
                </c:pt>
                <c:pt idx="354">
                  <c:v>-626.70600000000002</c:v>
                </c:pt>
                <c:pt idx="355">
                  <c:v>-627.54</c:v>
                </c:pt>
                <c:pt idx="356">
                  <c:v>-628.36850000000004</c:v>
                </c:pt>
                <c:pt idx="357">
                  <c:v>-629.18889999999999</c:v>
                </c:pt>
                <c:pt idx="358">
                  <c:v>-630.00720000000001</c:v>
                </c:pt>
                <c:pt idx="359">
                  <c:v>-630.82650000000001</c:v>
                </c:pt>
                <c:pt idx="360">
                  <c:v>-631.63099999999997</c:v>
                </c:pt>
                <c:pt idx="361">
                  <c:v>-632.43409999999994</c:v>
                </c:pt>
                <c:pt idx="362">
                  <c:v>-633.23630000000003</c:v>
                </c:pt>
                <c:pt idx="363">
                  <c:v>-634.04009999999994</c:v>
                </c:pt>
                <c:pt idx="364">
                  <c:v>-634.8365</c:v>
                </c:pt>
                <c:pt idx="365">
                  <c:v>-635.63289999999995</c:v>
                </c:pt>
                <c:pt idx="366">
                  <c:v>-636.43010000000004</c:v>
                </c:pt>
                <c:pt idx="367">
                  <c:v>-637.22709999999995</c:v>
                </c:pt>
                <c:pt idx="368">
                  <c:v>-638.02310000000011</c:v>
                </c:pt>
                <c:pt idx="369">
                  <c:v>-638.8202</c:v>
                </c:pt>
                <c:pt idx="370">
                  <c:v>-639.6164</c:v>
                </c:pt>
                <c:pt idx="371">
                  <c:v>-640.41139999999996</c:v>
                </c:pt>
                <c:pt idx="372">
                  <c:v>-641.20860000000005</c:v>
                </c:pt>
                <c:pt idx="373">
                  <c:v>-642.00469999999996</c:v>
                </c:pt>
                <c:pt idx="374">
                  <c:v>-642.80190000000005</c:v>
                </c:pt>
                <c:pt idx="375">
                  <c:v>-643.59800000000007</c:v>
                </c:pt>
                <c:pt idx="376">
                  <c:v>-644.36899999999991</c:v>
                </c:pt>
                <c:pt idx="377">
                  <c:v>-645.11019999999996</c:v>
                </c:pt>
                <c:pt idx="378">
                  <c:v>-645.85439999999994</c:v>
                </c:pt>
                <c:pt idx="379">
                  <c:v>-646.59569999999997</c:v>
                </c:pt>
                <c:pt idx="380">
                  <c:v>-647.33889999999997</c:v>
                </c:pt>
                <c:pt idx="381">
                  <c:v>-648.08209999999997</c:v>
                </c:pt>
                <c:pt idx="382">
                  <c:v>-648.82420000000002</c:v>
                </c:pt>
                <c:pt idx="383">
                  <c:v>-649.56579999999997</c:v>
                </c:pt>
                <c:pt idx="384">
                  <c:v>-650.30740000000003</c:v>
                </c:pt>
                <c:pt idx="385">
                  <c:v>-651.05010000000004</c:v>
                </c:pt>
                <c:pt idx="386">
                  <c:v>-651.77729999999997</c:v>
                </c:pt>
                <c:pt idx="387">
                  <c:v>-652.43389999999999</c:v>
                </c:pt>
                <c:pt idx="388">
                  <c:v>-653.09159999999997</c:v>
                </c:pt>
                <c:pt idx="389">
                  <c:v>-653.75029999999992</c:v>
                </c:pt>
                <c:pt idx="390">
                  <c:v>-654.40899999999999</c:v>
                </c:pt>
                <c:pt idx="391">
                  <c:v>-655.06569999999999</c:v>
                </c:pt>
                <c:pt idx="392">
                  <c:v>-655.72439999999995</c:v>
                </c:pt>
                <c:pt idx="393">
                  <c:v>-656.38210000000004</c:v>
                </c:pt>
                <c:pt idx="394">
                  <c:v>-657.04089999999997</c:v>
                </c:pt>
                <c:pt idx="395">
                  <c:v>-657.69799999999998</c:v>
                </c:pt>
                <c:pt idx="396">
                  <c:v>-658.35270000000003</c:v>
                </c:pt>
                <c:pt idx="397">
                  <c:v>-659.00939999999991</c:v>
                </c:pt>
                <c:pt idx="398">
                  <c:v>-659.66509999999994</c:v>
                </c:pt>
                <c:pt idx="399">
                  <c:v>-660.32170000000008</c:v>
                </c:pt>
                <c:pt idx="400">
                  <c:v>-660.97739999999999</c:v>
                </c:pt>
                <c:pt idx="401">
                  <c:v>-661.63409999999999</c:v>
                </c:pt>
                <c:pt idx="402">
                  <c:v>-662.2899000000001</c:v>
                </c:pt>
                <c:pt idx="403">
                  <c:v>-662.94669999999996</c:v>
                </c:pt>
                <c:pt idx="404">
                  <c:v>-663.60140000000001</c:v>
                </c:pt>
                <c:pt idx="405">
                  <c:v>-664.25810000000001</c:v>
                </c:pt>
                <c:pt idx="406">
                  <c:v>-664.91380000000004</c:v>
                </c:pt>
                <c:pt idx="407">
                  <c:v>-665.57060000000001</c:v>
                </c:pt>
                <c:pt idx="408">
                  <c:v>-666.22640000000001</c:v>
                </c:pt>
                <c:pt idx="409">
                  <c:v>-666.88310000000001</c:v>
                </c:pt>
                <c:pt idx="410">
                  <c:v>-667.53279999999995</c:v>
                </c:pt>
                <c:pt idx="411">
                  <c:v>-668.04390000000001</c:v>
                </c:pt>
                <c:pt idx="412">
                  <c:v>-668.5539</c:v>
                </c:pt>
                <c:pt idx="413">
                  <c:v>-669.06389999999988</c:v>
                </c:pt>
                <c:pt idx="414">
                  <c:v>-669.57500000000005</c:v>
                </c:pt>
                <c:pt idx="415">
                  <c:v>-670.08600000000001</c:v>
                </c:pt>
                <c:pt idx="416">
                  <c:v>-670.59480000000008</c:v>
                </c:pt>
                <c:pt idx="417">
                  <c:v>-671.10289999999998</c:v>
                </c:pt>
                <c:pt idx="418">
                  <c:v>-671.61</c:v>
                </c:pt>
                <c:pt idx="419">
                  <c:v>-672.11799999999994</c:v>
                </c:pt>
                <c:pt idx="420">
                  <c:v>-672.6241</c:v>
                </c:pt>
                <c:pt idx="421">
                  <c:v>-673.13220000000001</c:v>
                </c:pt>
                <c:pt idx="422">
                  <c:v>-673.63919999999996</c:v>
                </c:pt>
                <c:pt idx="423">
                  <c:v>-674.14730000000009</c:v>
                </c:pt>
                <c:pt idx="424">
                  <c:v>-674.65440000000001</c:v>
                </c:pt>
                <c:pt idx="425">
                  <c:v>-675.16059999999993</c:v>
                </c:pt>
                <c:pt idx="426">
                  <c:v>-675.6674999999999</c:v>
                </c:pt>
                <c:pt idx="427">
                  <c:v>-676.17570000000001</c:v>
                </c:pt>
                <c:pt idx="428">
                  <c:v>-676.68269999999995</c:v>
                </c:pt>
                <c:pt idx="429">
                  <c:v>-677.19079999999997</c:v>
                </c:pt>
                <c:pt idx="430">
                  <c:v>-677.6979</c:v>
                </c:pt>
                <c:pt idx="431">
                  <c:v>-678.20500000000004</c:v>
                </c:pt>
                <c:pt idx="432">
                  <c:v>-678.71219999999994</c:v>
                </c:pt>
                <c:pt idx="433">
                  <c:v>-679.22019999999998</c:v>
                </c:pt>
                <c:pt idx="434">
                  <c:v>-679.7272999999999</c:v>
                </c:pt>
                <c:pt idx="435">
                  <c:v>-680.23540000000003</c:v>
                </c:pt>
                <c:pt idx="436">
                  <c:v>-680.74159999999995</c:v>
                </c:pt>
                <c:pt idx="437">
                  <c:v>-681.24959999999999</c:v>
                </c:pt>
                <c:pt idx="438">
                  <c:v>-681.75670000000002</c:v>
                </c:pt>
                <c:pt idx="439">
                  <c:v>-682.26390000000004</c:v>
                </c:pt>
                <c:pt idx="440">
                  <c:v>-682.77189999999996</c:v>
                </c:pt>
                <c:pt idx="441">
                  <c:v>-683.27909999999997</c:v>
                </c:pt>
                <c:pt idx="442">
                  <c:v>-683.78620000000001</c:v>
                </c:pt>
                <c:pt idx="443">
                  <c:v>-684.29340000000002</c:v>
                </c:pt>
                <c:pt idx="444">
                  <c:v>-684.80140000000006</c:v>
                </c:pt>
                <c:pt idx="445">
                  <c:v>-685.30859999999996</c:v>
                </c:pt>
                <c:pt idx="446">
                  <c:v>-685.81670000000008</c:v>
                </c:pt>
                <c:pt idx="447">
                  <c:v>-686.32280000000003</c:v>
                </c:pt>
                <c:pt idx="448">
                  <c:v>-686.82999999999993</c:v>
                </c:pt>
                <c:pt idx="449">
                  <c:v>-687.33709999999996</c:v>
                </c:pt>
                <c:pt idx="450">
                  <c:v>-687.84529999999995</c:v>
                </c:pt>
                <c:pt idx="451">
                  <c:v>-688.35230000000001</c:v>
                </c:pt>
                <c:pt idx="452">
                  <c:v>-688.8596</c:v>
                </c:pt>
                <c:pt idx="453">
                  <c:v>-689.36770000000001</c:v>
                </c:pt>
                <c:pt idx="454">
                  <c:v>-689.87380000000007</c:v>
                </c:pt>
                <c:pt idx="455">
                  <c:v>-690.38189999999997</c:v>
                </c:pt>
                <c:pt idx="456">
                  <c:v>-690.88920000000007</c:v>
                </c:pt>
                <c:pt idx="457">
                  <c:v>-691.39729999999997</c:v>
                </c:pt>
                <c:pt idx="458">
                  <c:v>-691.90440000000001</c:v>
                </c:pt>
                <c:pt idx="459">
                  <c:v>-692.41249999999991</c:v>
                </c:pt>
                <c:pt idx="460">
                  <c:v>-692.91980000000001</c:v>
                </c:pt>
                <c:pt idx="461">
                  <c:v>-693.42579999999998</c:v>
                </c:pt>
                <c:pt idx="462">
                  <c:v>-693.93410000000006</c:v>
                </c:pt>
                <c:pt idx="463">
                  <c:v>-694.44130000000007</c:v>
                </c:pt>
                <c:pt idx="464">
                  <c:v>-694.94940000000008</c:v>
                </c:pt>
                <c:pt idx="465">
                  <c:v>-695.45659999999998</c:v>
                </c:pt>
                <c:pt idx="466">
                  <c:v>-695.96469999999999</c:v>
                </c:pt>
                <c:pt idx="467">
                  <c:v>-696.47199999999998</c:v>
                </c:pt>
                <c:pt idx="468">
                  <c:v>-696.97810000000004</c:v>
                </c:pt>
                <c:pt idx="469">
                  <c:v>-697.48629999999991</c:v>
                </c:pt>
                <c:pt idx="470">
                  <c:v>-697.99350000000004</c:v>
                </c:pt>
                <c:pt idx="471">
                  <c:v>-698.50160000000005</c:v>
                </c:pt>
                <c:pt idx="472">
                  <c:v>-699.00880000000006</c:v>
                </c:pt>
                <c:pt idx="473">
                  <c:v>-699.51710000000003</c:v>
                </c:pt>
                <c:pt idx="474">
                  <c:v>-700.02420000000006</c:v>
                </c:pt>
                <c:pt idx="475">
                  <c:v>-700.53139999999996</c:v>
                </c:pt>
                <c:pt idx="476">
                  <c:v>-701.03859999999997</c:v>
                </c:pt>
                <c:pt idx="477">
                  <c:v>-701.54590000000007</c:v>
                </c:pt>
                <c:pt idx="478">
                  <c:v>-702.05389999999989</c:v>
                </c:pt>
                <c:pt idx="479">
                  <c:v>-702.56220000000008</c:v>
                </c:pt>
                <c:pt idx="480">
                  <c:v>-703.06930000000011</c:v>
                </c:pt>
                <c:pt idx="481">
                  <c:v>-703.5761</c:v>
                </c:pt>
                <c:pt idx="482">
                  <c:v>-704.08190000000002</c:v>
                </c:pt>
                <c:pt idx="483">
                  <c:v>-704.58860000000004</c:v>
                </c:pt>
                <c:pt idx="484">
                  <c:v>-705.09540000000004</c:v>
                </c:pt>
                <c:pt idx="485">
                  <c:v>-705.60209999999984</c:v>
                </c:pt>
                <c:pt idx="486">
                  <c:v>-706.10789999999997</c:v>
                </c:pt>
                <c:pt idx="487">
                  <c:v>-706.61370000000011</c:v>
                </c:pt>
                <c:pt idx="488">
                  <c:v>-707.12049999999999</c:v>
                </c:pt>
                <c:pt idx="489">
                  <c:v>-707.6273000000001</c:v>
                </c:pt>
                <c:pt idx="490">
                  <c:v>-708.13409999999999</c:v>
                </c:pt>
                <c:pt idx="491">
                  <c:v>-708.63979999999992</c:v>
                </c:pt>
                <c:pt idx="492">
                  <c:v>-709.14660000000003</c:v>
                </c:pt>
                <c:pt idx="493">
                  <c:v>-709.65329999999994</c:v>
                </c:pt>
                <c:pt idx="494">
                  <c:v>-710.15909999999997</c:v>
                </c:pt>
                <c:pt idx="495">
                  <c:v>-710.66590000000008</c:v>
                </c:pt>
                <c:pt idx="496">
                  <c:v>-711.17259999999999</c:v>
                </c:pt>
                <c:pt idx="497">
                  <c:v>-711.67949999999996</c:v>
                </c:pt>
                <c:pt idx="498">
                  <c:v>-712.18629999999996</c:v>
                </c:pt>
                <c:pt idx="499">
                  <c:v>-712.69209999999998</c:v>
                </c:pt>
                <c:pt idx="500">
                  <c:v>-713.19889999999987</c:v>
                </c:pt>
                <c:pt idx="501">
                  <c:v>-713.70470000000012</c:v>
                </c:pt>
                <c:pt idx="502">
                  <c:v>-714.21149999999989</c:v>
                </c:pt>
                <c:pt idx="503">
                  <c:v>-714.7183</c:v>
                </c:pt>
                <c:pt idx="504">
                  <c:v>-715.22410000000002</c:v>
                </c:pt>
                <c:pt idx="505">
                  <c:v>-715.73099999999999</c:v>
                </c:pt>
                <c:pt idx="506">
                  <c:v>-716.2367999999999</c:v>
                </c:pt>
                <c:pt idx="507">
                  <c:v>-716.74450000000002</c:v>
                </c:pt>
                <c:pt idx="508">
                  <c:v>-717.25130000000001</c:v>
                </c:pt>
                <c:pt idx="509">
                  <c:v>-717.75710000000004</c:v>
                </c:pt>
                <c:pt idx="510">
                  <c:v>-718.26400000000001</c:v>
                </c:pt>
                <c:pt idx="511">
                  <c:v>-718.77080000000001</c:v>
                </c:pt>
                <c:pt idx="512">
                  <c:v>-719.27760000000001</c:v>
                </c:pt>
                <c:pt idx="513">
                  <c:v>-719.78340000000003</c:v>
                </c:pt>
                <c:pt idx="514">
                  <c:v>-720.28930000000003</c:v>
                </c:pt>
                <c:pt idx="515">
                  <c:v>-720.7962</c:v>
                </c:pt>
                <c:pt idx="516">
                  <c:v>-721.30289999999991</c:v>
                </c:pt>
                <c:pt idx="517">
                  <c:v>-721.8098</c:v>
                </c:pt>
                <c:pt idx="518">
                  <c:v>-722.31659999999999</c:v>
                </c:pt>
                <c:pt idx="519">
                  <c:v>-722.82249999999999</c:v>
                </c:pt>
                <c:pt idx="520">
                  <c:v>-723.33040000000005</c:v>
                </c:pt>
                <c:pt idx="521">
                  <c:v>-723.83609999999999</c:v>
                </c:pt>
                <c:pt idx="522">
                  <c:v>-724.3418999999999</c:v>
                </c:pt>
                <c:pt idx="523">
                  <c:v>-724.8488000000001</c:v>
                </c:pt>
                <c:pt idx="524">
                  <c:v>-725.35569999999984</c:v>
                </c:pt>
                <c:pt idx="525">
                  <c:v>-725.86160000000007</c:v>
                </c:pt>
                <c:pt idx="526">
                  <c:v>-726.36939999999993</c:v>
                </c:pt>
                <c:pt idx="527">
                  <c:v>-726.87630000000001</c:v>
                </c:pt>
                <c:pt idx="528">
                  <c:v>-727.38310000000001</c:v>
                </c:pt>
                <c:pt idx="529">
                  <c:v>-727.88900000000001</c:v>
                </c:pt>
                <c:pt idx="530">
                  <c:v>-728.39479999999992</c:v>
                </c:pt>
                <c:pt idx="531">
                  <c:v>-728.90269999999998</c:v>
                </c:pt>
                <c:pt idx="532">
                  <c:v>-729.40859999999998</c:v>
                </c:pt>
                <c:pt idx="533">
                  <c:v>-729.9144</c:v>
                </c:pt>
                <c:pt idx="534">
                  <c:v>-730.42219999999998</c:v>
                </c:pt>
                <c:pt idx="535">
                  <c:v>-730.92910000000006</c:v>
                </c:pt>
                <c:pt idx="536">
                  <c:v>-731.43509999999992</c:v>
                </c:pt>
                <c:pt idx="537">
                  <c:v>-731.94200000000001</c:v>
                </c:pt>
                <c:pt idx="538">
                  <c:v>-732.44779999999992</c:v>
                </c:pt>
                <c:pt idx="539">
                  <c:v>-732.9547</c:v>
                </c:pt>
                <c:pt idx="540">
                  <c:v>-733.46159999999998</c:v>
                </c:pt>
                <c:pt idx="541">
                  <c:v>-733.96850000000006</c:v>
                </c:pt>
                <c:pt idx="542">
                  <c:v>-734.47540000000004</c:v>
                </c:pt>
                <c:pt idx="543">
                  <c:v>-734.98230000000012</c:v>
                </c:pt>
                <c:pt idx="544">
                  <c:v>-735.48810000000003</c:v>
                </c:pt>
                <c:pt idx="545">
                  <c:v>-735.99409999999989</c:v>
                </c:pt>
                <c:pt idx="546">
                  <c:v>-736.50189999999998</c:v>
                </c:pt>
                <c:pt idx="547">
                  <c:v>-737.00780000000009</c:v>
                </c:pt>
                <c:pt idx="548">
                  <c:v>-737.51479999999992</c:v>
                </c:pt>
                <c:pt idx="549">
                  <c:v>-738.02269999999999</c:v>
                </c:pt>
                <c:pt idx="550">
                  <c:v>-738.52849999999989</c:v>
                </c:pt>
                <c:pt idx="551">
                  <c:v>-739.03449999999998</c:v>
                </c:pt>
                <c:pt idx="552">
                  <c:v>-739.54139999999995</c:v>
                </c:pt>
                <c:pt idx="553">
                  <c:v>-740.04840000000002</c:v>
                </c:pt>
                <c:pt idx="554">
                  <c:v>-740.55510000000004</c:v>
                </c:pt>
                <c:pt idx="555">
                  <c:v>-741.06209999999999</c:v>
                </c:pt>
                <c:pt idx="556">
                  <c:v>-741.56910000000005</c:v>
                </c:pt>
                <c:pt idx="557">
                  <c:v>-742.07490000000007</c:v>
                </c:pt>
                <c:pt idx="558">
                  <c:v>-742.58190000000002</c:v>
                </c:pt>
                <c:pt idx="559">
                  <c:v>-743.08879999999999</c:v>
                </c:pt>
                <c:pt idx="560">
                  <c:v>-743.59579999999994</c:v>
                </c:pt>
                <c:pt idx="561">
                  <c:v>-744.10270000000003</c:v>
                </c:pt>
                <c:pt idx="562">
                  <c:v>-744.6087</c:v>
                </c:pt>
                <c:pt idx="563">
                  <c:v>-745.11550000000011</c:v>
                </c:pt>
                <c:pt idx="564">
                  <c:v>-745.62150000000008</c:v>
                </c:pt>
                <c:pt idx="565">
                  <c:v>-746.12940000000003</c:v>
                </c:pt>
                <c:pt idx="566">
                  <c:v>-746.63639999999998</c:v>
                </c:pt>
                <c:pt idx="567">
                  <c:v>-747.14229999999998</c:v>
                </c:pt>
                <c:pt idx="568">
                  <c:v>-747.64919999999995</c:v>
                </c:pt>
                <c:pt idx="569">
                  <c:v>-748.1561999999999</c:v>
                </c:pt>
                <c:pt idx="570">
                  <c:v>-748.66320000000007</c:v>
                </c:pt>
                <c:pt idx="571">
                  <c:v>-749.16909999999984</c:v>
                </c:pt>
                <c:pt idx="572">
                  <c:v>-749.67700000000002</c:v>
                </c:pt>
                <c:pt idx="573">
                  <c:v>-750.18299999999999</c:v>
                </c:pt>
                <c:pt idx="574">
                  <c:v>-750.68899999999996</c:v>
                </c:pt>
                <c:pt idx="575">
                  <c:v>-751.19790000000012</c:v>
                </c:pt>
                <c:pt idx="576">
                  <c:v>-751.70389999999998</c:v>
                </c:pt>
                <c:pt idx="577">
                  <c:v>-752.20989999999995</c:v>
                </c:pt>
                <c:pt idx="578">
                  <c:v>-752.71680000000003</c:v>
                </c:pt>
                <c:pt idx="579">
                  <c:v>-753.22379999999998</c:v>
                </c:pt>
                <c:pt idx="580">
                  <c:v>-753.73080000000004</c:v>
                </c:pt>
                <c:pt idx="581">
                  <c:v>-754.2376999999999</c:v>
                </c:pt>
                <c:pt idx="582">
                  <c:v>-754.74469999999997</c:v>
                </c:pt>
                <c:pt idx="583">
                  <c:v>-755.25069999999994</c:v>
                </c:pt>
                <c:pt idx="584">
                  <c:v>-755.7577</c:v>
                </c:pt>
                <c:pt idx="585">
                  <c:v>-756.26469999999995</c:v>
                </c:pt>
                <c:pt idx="586">
                  <c:v>-756.77170000000001</c:v>
                </c:pt>
                <c:pt idx="587">
                  <c:v>-757.27869999999996</c:v>
                </c:pt>
                <c:pt idx="588">
                  <c:v>-757.78459999999995</c:v>
                </c:pt>
                <c:pt idx="589">
                  <c:v>-758.29160000000002</c:v>
                </c:pt>
                <c:pt idx="590">
                  <c:v>-758.79960000000005</c:v>
                </c:pt>
                <c:pt idx="591">
                  <c:v>-759.30560000000003</c:v>
                </c:pt>
                <c:pt idx="592">
                  <c:v>-759.8116</c:v>
                </c:pt>
                <c:pt idx="593">
                  <c:v>-760.31870000000004</c:v>
                </c:pt>
                <c:pt idx="594">
                  <c:v>-760.82659999999987</c:v>
                </c:pt>
                <c:pt idx="595">
                  <c:v>-761.33269999999993</c:v>
                </c:pt>
                <c:pt idx="596">
                  <c:v>-761.83949999999993</c:v>
                </c:pt>
                <c:pt idx="597">
                  <c:v>-762.34539999999993</c:v>
                </c:pt>
                <c:pt idx="598">
                  <c:v>-762.85029999999995</c:v>
                </c:pt>
                <c:pt idx="599">
                  <c:v>-763.35520000000008</c:v>
                </c:pt>
                <c:pt idx="600">
                  <c:v>-763.86</c:v>
                </c:pt>
                <c:pt idx="601">
                  <c:v>-764.36579999999992</c:v>
                </c:pt>
                <c:pt idx="602">
                  <c:v>-764.87170000000003</c:v>
                </c:pt>
                <c:pt idx="603">
                  <c:v>-765.37749999999994</c:v>
                </c:pt>
                <c:pt idx="604">
                  <c:v>-765.88239999999996</c:v>
                </c:pt>
                <c:pt idx="605">
                  <c:v>-766.38720000000001</c:v>
                </c:pt>
                <c:pt idx="606">
                  <c:v>-766.89209999999991</c:v>
                </c:pt>
                <c:pt idx="607">
                  <c:v>-767.39799999999991</c:v>
                </c:pt>
                <c:pt idx="608">
                  <c:v>-767.90379999999993</c:v>
                </c:pt>
                <c:pt idx="609">
                  <c:v>-768.40869999999995</c:v>
                </c:pt>
                <c:pt idx="610">
                  <c:v>-768.91459999999995</c:v>
                </c:pt>
                <c:pt idx="611">
                  <c:v>-769.4194</c:v>
                </c:pt>
                <c:pt idx="612">
                  <c:v>-769.9242999999999</c:v>
                </c:pt>
                <c:pt idx="613">
                  <c:v>-770.43020000000001</c:v>
                </c:pt>
                <c:pt idx="614">
                  <c:v>-770.93499999999995</c:v>
                </c:pt>
                <c:pt idx="615">
                  <c:v>-771.44090000000006</c:v>
                </c:pt>
                <c:pt idx="616">
                  <c:v>-771.94579999999996</c:v>
                </c:pt>
                <c:pt idx="617">
                  <c:v>-772.45170000000007</c:v>
                </c:pt>
                <c:pt idx="618">
                  <c:v>-772.95760000000007</c:v>
                </c:pt>
                <c:pt idx="619">
                  <c:v>-773.46140000000003</c:v>
                </c:pt>
                <c:pt idx="620">
                  <c:v>-773.96720000000005</c:v>
                </c:pt>
                <c:pt idx="621">
                  <c:v>-774.47220000000004</c:v>
                </c:pt>
                <c:pt idx="622">
                  <c:v>-774.97809999999993</c:v>
                </c:pt>
                <c:pt idx="623">
                  <c:v>-775.48390000000006</c:v>
                </c:pt>
                <c:pt idx="624">
                  <c:v>-775.98889999999994</c:v>
                </c:pt>
                <c:pt idx="625">
                  <c:v>-776.49469999999997</c:v>
                </c:pt>
                <c:pt idx="626">
                  <c:v>-776.99970000000008</c:v>
                </c:pt>
                <c:pt idx="627">
                  <c:v>-777.50459999999998</c:v>
                </c:pt>
                <c:pt idx="628">
                  <c:v>-778.0104</c:v>
                </c:pt>
                <c:pt idx="629">
                  <c:v>-778.51639999999998</c:v>
                </c:pt>
                <c:pt idx="630">
                  <c:v>-779.02130000000011</c:v>
                </c:pt>
                <c:pt idx="631">
                  <c:v>-779.52620000000002</c:v>
                </c:pt>
                <c:pt idx="632">
                  <c:v>-780.03210000000001</c:v>
                </c:pt>
                <c:pt idx="633">
                  <c:v>-780.53800000000001</c:v>
                </c:pt>
                <c:pt idx="634">
                  <c:v>-781.04089999999997</c:v>
                </c:pt>
                <c:pt idx="635">
                  <c:v>-781.54669999999999</c:v>
                </c:pt>
                <c:pt idx="636">
                  <c:v>-782.05150000000003</c:v>
                </c:pt>
                <c:pt idx="637">
                  <c:v>-782.55640000000005</c:v>
                </c:pt>
                <c:pt idx="638">
                  <c:v>-783.06029999999998</c:v>
                </c:pt>
                <c:pt idx="639">
                  <c:v>-783.56619999999998</c:v>
                </c:pt>
                <c:pt idx="640">
                  <c:v>-784.07010000000002</c:v>
                </c:pt>
                <c:pt idx="641">
                  <c:v>-784.57589999999993</c:v>
                </c:pt>
                <c:pt idx="642">
                  <c:v>-785.08179999999993</c:v>
                </c:pt>
                <c:pt idx="643">
                  <c:v>-785.58569999999997</c:v>
                </c:pt>
                <c:pt idx="644">
                  <c:v>-786.09059999999999</c:v>
                </c:pt>
                <c:pt idx="645">
                  <c:v>-786.5954999999999</c:v>
                </c:pt>
                <c:pt idx="646">
                  <c:v>-787.10140000000001</c:v>
                </c:pt>
                <c:pt idx="647">
                  <c:v>-787.60429999999997</c:v>
                </c:pt>
                <c:pt idx="648">
                  <c:v>-788.11020000000008</c:v>
                </c:pt>
                <c:pt idx="649">
                  <c:v>-788.6151000000001</c:v>
                </c:pt>
                <c:pt idx="650">
                  <c:v>-789.12090000000001</c:v>
                </c:pt>
                <c:pt idx="651">
                  <c:v>-789.6259</c:v>
                </c:pt>
                <c:pt idx="652">
                  <c:v>-790.12990000000002</c:v>
                </c:pt>
                <c:pt idx="653">
                  <c:v>-790.63589999999999</c:v>
                </c:pt>
                <c:pt idx="654">
                  <c:v>-791.13990000000013</c:v>
                </c:pt>
                <c:pt idx="655">
                  <c:v>-791.64550000000008</c:v>
                </c:pt>
                <c:pt idx="656">
                  <c:v>-792.15099999999995</c:v>
                </c:pt>
                <c:pt idx="657">
                  <c:v>-792.65560000000005</c:v>
                </c:pt>
                <c:pt idx="658">
                  <c:v>-793.15920000000006</c:v>
                </c:pt>
                <c:pt idx="659">
                  <c:v>-793.66579999999999</c:v>
                </c:pt>
                <c:pt idx="660">
                  <c:v>-794.17039999999997</c:v>
                </c:pt>
                <c:pt idx="661">
                  <c:v>-794.67499999999995</c:v>
                </c:pt>
                <c:pt idx="662">
                  <c:v>-795.17959999999994</c:v>
                </c:pt>
                <c:pt idx="663">
                  <c:v>-795.6851999999999</c:v>
                </c:pt>
                <c:pt idx="664">
                  <c:v>-796.1898000000001</c:v>
                </c:pt>
                <c:pt idx="665">
                  <c:v>-796.69439999999997</c:v>
                </c:pt>
                <c:pt idx="666">
                  <c:v>-797.2</c:v>
                </c:pt>
                <c:pt idx="667">
                  <c:v>-797.7056</c:v>
                </c:pt>
                <c:pt idx="668">
                  <c:v>-798.20920000000001</c:v>
                </c:pt>
                <c:pt idx="669">
                  <c:v>-798.71479999999997</c:v>
                </c:pt>
                <c:pt idx="670">
                  <c:v>-799.21939999999995</c:v>
                </c:pt>
                <c:pt idx="671">
                  <c:v>-799.72500000000002</c:v>
                </c:pt>
                <c:pt idx="672">
                  <c:v>-800.23160000000007</c:v>
                </c:pt>
                <c:pt idx="673">
                  <c:v>-800.73519999999985</c:v>
                </c:pt>
                <c:pt idx="674">
                  <c:v>-801.23990000000003</c:v>
                </c:pt>
                <c:pt idx="675">
                  <c:v>-801.74549999999999</c:v>
                </c:pt>
                <c:pt idx="676">
                  <c:v>-802.25110000000006</c:v>
                </c:pt>
                <c:pt idx="677">
                  <c:v>-802.75470000000007</c:v>
                </c:pt>
                <c:pt idx="678">
                  <c:v>-803.26139999999998</c:v>
                </c:pt>
                <c:pt idx="679">
                  <c:v>-803.76600000000008</c:v>
                </c:pt>
                <c:pt idx="680">
                  <c:v>-804.27060000000006</c:v>
                </c:pt>
                <c:pt idx="681">
                  <c:v>-804.77530000000002</c:v>
                </c:pt>
                <c:pt idx="682">
                  <c:v>-805.27249999999992</c:v>
                </c:pt>
                <c:pt idx="683">
                  <c:v>-805.74750000000006</c:v>
                </c:pt>
                <c:pt idx="684">
                  <c:v>-806.22140000000002</c:v>
                </c:pt>
                <c:pt idx="685">
                  <c:v>-806.69540000000006</c:v>
                </c:pt>
                <c:pt idx="686">
                  <c:v>-807.16840000000002</c:v>
                </c:pt>
                <c:pt idx="687">
                  <c:v>-807.64330000000007</c:v>
                </c:pt>
                <c:pt idx="688">
                  <c:v>-808.11630000000002</c:v>
                </c:pt>
                <c:pt idx="689">
                  <c:v>-808.59130000000005</c:v>
                </c:pt>
                <c:pt idx="690">
                  <c:v>-809.03629999999998</c:v>
                </c:pt>
                <c:pt idx="691">
                  <c:v>-809.41810000000009</c:v>
                </c:pt>
                <c:pt idx="692">
                  <c:v>-809.79790000000003</c:v>
                </c:pt>
                <c:pt idx="693">
                  <c:v>-810.13789999999995</c:v>
                </c:pt>
                <c:pt idx="694">
                  <c:v>-810.46950000000015</c:v>
                </c:pt>
                <c:pt idx="695">
                  <c:v>-810.79920000000004</c:v>
                </c:pt>
                <c:pt idx="696">
                  <c:v>-811.12980000000005</c:v>
                </c:pt>
                <c:pt idx="697">
                  <c:v>-811.45949999999993</c:v>
                </c:pt>
                <c:pt idx="698">
                  <c:v>-811.79020000000003</c:v>
                </c:pt>
                <c:pt idx="699">
                  <c:v>-812.04180000000008</c:v>
                </c:pt>
                <c:pt idx="700">
                  <c:v>-812.20910000000003</c:v>
                </c:pt>
                <c:pt idx="701">
                  <c:v>-812.37630000000001</c:v>
                </c:pt>
                <c:pt idx="702">
                  <c:v>-812.54349999999999</c:v>
                </c:pt>
                <c:pt idx="703">
                  <c:v>-812.71080000000006</c:v>
                </c:pt>
                <c:pt idx="704">
                  <c:v>-812.87800000000004</c:v>
                </c:pt>
                <c:pt idx="705">
                  <c:v>-813.04520000000002</c:v>
                </c:pt>
                <c:pt idx="706">
                  <c:v>-813.21149999999989</c:v>
                </c:pt>
                <c:pt idx="707">
                  <c:v>-813.37969999999984</c:v>
                </c:pt>
                <c:pt idx="708">
                  <c:v>-813.548</c:v>
                </c:pt>
                <c:pt idx="709">
                  <c:v>-813.7152000000001</c:v>
                </c:pt>
                <c:pt idx="710">
                  <c:v>-813.88250000000005</c:v>
                </c:pt>
                <c:pt idx="711">
                  <c:v>-814.0498</c:v>
                </c:pt>
                <c:pt idx="712">
                  <c:v>-814.21699999999998</c:v>
                </c:pt>
                <c:pt idx="713">
                  <c:v>-814.38369999999998</c:v>
                </c:pt>
                <c:pt idx="714">
                  <c:v>-814.5498</c:v>
                </c:pt>
                <c:pt idx="715">
                  <c:v>-814.71379999999999</c:v>
                </c:pt>
                <c:pt idx="716">
                  <c:v>-814.8261</c:v>
                </c:pt>
                <c:pt idx="717">
                  <c:v>-814.72109999999998</c:v>
                </c:pt>
                <c:pt idx="718">
                  <c:v>-814.61399999999992</c:v>
                </c:pt>
                <c:pt idx="719">
                  <c:v>-814.50789999999995</c:v>
                </c:pt>
                <c:pt idx="720">
                  <c:v>-814.40290000000005</c:v>
                </c:pt>
                <c:pt idx="721">
                  <c:v>-814.29680000000008</c:v>
                </c:pt>
                <c:pt idx="722">
                  <c:v>-814.19070000000011</c:v>
                </c:pt>
                <c:pt idx="723">
                  <c:v>-814.08560000000011</c:v>
                </c:pt>
                <c:pt idx="724">
                  <c:v>-813.9796</c:v>
                </c:pt>
                <c:pt idx="725">
                  <c:v>-813.87349999999992</c:v>
                </c:pt>
                <c:pt idx="726">
                  <c:v>-813.76739999999995</c:v>
                </c:pt>
                <c:pt idx="727">
                  <c:v>-813.66030000000001</c:v>
                </c:pt>
                <c:pt idx="728">
                  <c:v>-813.55520000000001</c:v>
                </c:pt>
                <c:pt idx="729">
                  <c:v>-813.44910000000004</c:v>
                </c:pt>
                <c:pt idx="730">
                  <c:v>-813.34299999999996</c:v>
                </c:pt>
                <c:pt idx="731">
                  <c:v>-813.23689999999999</c:v>
                </c:pt>
                <c:pt idx="732">
                  <c:v>-813.13080000000002</c:v>
                </c:pt>
                <c:pt idx="733">
                  <c:v>-813.02470000000005</c:v>
                </c:pt>
                <c:pt idx="734">
                  <c:v>-812.91760000000011</c:v>
                </c:pt>
                <c:pt idx="735">
                  <c:v>-812.81349999999998</c:v>
                </c:pt>
                <c:pt idx="736">
                  <c:v>-812.70730000000003</c:v>
                </c:pt>
                <c:pt idx="737">
                  <c:v>-812.60119999999995</c:v>
                </c:pt>
                <c:pt idx="738">
                  <c:v>-812.49510000000009</c:v>
                </c:pt>
                <c:pt idx="739">
                  <c:v>-812.38699999999994</c:v>
                </c:pt>
                <c:pt idx="740">
                  <c:v>-812.28179999999998</c:v>
                </c:pt>
                <c:pt idx="741">
                  <c:v>-812.17470000000003</c:v>
                </c:pt>
                <c:pt idx="742">
                  <c:v>-812.06859999999995</c:v>
                </c:pt>
                <c:pt idx="743">
                  <c:v>-811.96439999999996</c:v>
                </c:pt>
                <c:pt idx="744">
                  <c:v>-811.8572999999999</c:v>
                </c:pt>
                <c:pt idx="745">
                  <c:v>-811.75120000000015</c:v>
                </c:pt>
                <c:pt idx="746">
                  <c:v>-811.64400000000001</c:v>
                </c:pt>
                <c:pt idx="747">
                  <c:v>-811.53890000000001</c:v>
                </c:pt>
                <c:pt idx="748">
                  <c:v>-811.43169999999998</c:v>
                </c:pt>
                <c:pt idx="749">
                  <c:v>-811.32560000000001</c:v>
                </c:pt>
                <c:pt idx="750">
                  <c:v>-811.21839999999986</c:v>
                </c:pt>
                <c:pt idx="751">
                  <c:v>-811.11220000000003</c:v>
                </c:pt>
                <c:pt idx="752">
                  <c:v>-811.00609999999995</c:v>
                </c:pt>
                <c:pt idx="753">
                  <c:v>-810.89790000000005</c:v>
                </c:pt>
                <c:pt idx="754">
                  <c:v>-810.79369999999994</c:v>
                </c:pt>
                <c:pt idx="755">
                  <c:v>-810.68659999999988</c:v>
                </c:pt>
                <c:pt idx="756">
                  <c:v>-810.58139999999992</c:v>
                </c:pt>
                <c:pt idx="757">
                  <c:v>-810.47319999999991</c:v>
                </c:pt>
                <c:pt idx="758">
                  <c:v>-810.36700000000008</c:v>
                </c:pt>
                <c:pt idx="759">
                  <c:v>-810.26189999999997</c:v>
                </c:pt>
                <c:pt idx="760">
                  <c:v>-810.15469999999993</c:v>
                </c:pt>
                <c:pt idx="761">
                  <c:v>-810.04849999999999</c:v>
                </c:pt>
                <c:pt idx="762">
                  <c:v>-809.94129999999996</c:v>
                </c:pt>
                <c:pt idx="763">
                  <c:v>-809.83510000000001</c:v>
                </c:pt>
                <c:pt idx="764">
                  <c:v>-809.72790000000009</c:v>
                </c:pt>
                <c:pt idx="765">
                  <c:v>-809.62170000000003</c:v>
                </c:pt>
                <c:pt idx="766">
                  <c:v>-809.51550000000009</c:v>
                </c:pt>
                <c:pt idx="767">
                  <c:v>-809.40730000000008</c:v>
                </c:pt>
                <c:pt idx="768">
                  <c:v>-809.30210000000011</c:v>
                </c:pt>
                <c:pt idx="769">
                  <c:v>-809.19589999999994</c:v>
                </c:pt>
                <c:pt idx="770">
                  <c:v>-809.08969999999999</c:v>
                </c:pt>
                <c:pt idx="771">
                  <c:v>-808.9815000000001</c:v>
                </c:pt>
                <c:pt idx="772">
                  <c:v>-808.87419999999997</c:v>
                </c:pt>
                <c:pt idx="773">
                  <c:v>-808.76800000000003</c:v>
                </c:pt>
                <c:pt idx="774">
                  <c:v>-808.66079999999999</c:v>
                </c:pt>
                <c:pt idx="775">
                  <c:v>-808.55459999999994</c:v>
                </c:pt>
                <c:pt idx="776">
                  <c:v>-808.44630000000006</c:v>
                </c:pt>
                <c:pt idx="777">
                  <c:v>-808.34010000000012</c:v>
                </c:pt>
                <c:pt idx="778">
                  <c:v>-808.23389999999995</c:v>
                </c:pt>
                <c:pt idx="779">
                  <c:v>-808.12660000000005</c:v>
                </c:pt>
                <c:pt idx="780">
                  <c:v>-808.0204</c:v>
                </c:pt>
                <c:pt idx="781">
                  <c:v>-807.91309999999987</c:v>
                </c:pt>
                <c:pt idx="782">
                  <c:v>-807.80589999999995</c:v>
                </c:pt>
                <c:pt idx="783">
                  <c:v>-807.69959999999992</c:v>
                </c:pt>
                <c:pt idx="784">
                  <c:v>-807.59140000000014</c:v>
                </c:pt>
                <c:pt idx="785">
                  <c:v>-807.48609999999996</c:v>
                </c:pt>
                <c:pt idx="786">
                  <c:v>-807.37789999999995</c:v>
                </c:pt>
                <c:pt idx="787">
                  <c:v>-807.26959999999997</c:v>
                </c:pt>
                <c:pt idx="788">
                  <c:v>-807.16429999999991</c:v>
                </c:pt>
                <c:pt idx="789">
                  <c:v>-807.05610000000001</c:v>
                </c:pt>
                <c:pt idx="790">
                  <c:v>-806.9498000000001</c:v>
                </c:pt>
                <c:pt idx="791">
                  <c:v>-806.84349999999995</c:v>
                </c:pt>
                <c:pt idx="792">
                  <c:v>-806.73530000000005</c:v>
                </c:pt>
                <c:pt idx="793">
                  <c:v>-806.62900000000002</c:v>
                </c:pt>
                <c:pt idx="794">
                  <c:v>-806.52069999999992</c:v>
                </c:pt>
                <c:pt idx="795">
                  <c:v>-806.41440000000011</c:v>
                </c:pt>
                <c:pt idx="796">
                  <c:v>-806.25720000000001</c:v>
                </c:pt>
                <c:pt idx="797">
                  <c:v>-806.07060000000001</c:v>
                </c:pt>
                <c:pt idx="798">
                  <c:v>-805.88409999999988</c:v>
                </c:pt>
                <c:pt idx="799">
                  <c:v>-805.65589999999997</c:v>
                </c:pt>
                <c:pt idx="800">
                  <c:v>-805.39890000000003</c:v>
                </c:pt>
                <c:pt idx="801">
                  <c:v>-805.14089999999999</c:v>
                </c:pt>
                <c:pt idx="802">
                  <c:v>-804.88389999999993</c:v>
                </c:pt>
                <c:pt idx="803">
                  <c:v>-804.62689999999998</c:v>
                </c:pt>
                <c:pt idx="804">
                  <c:v>-804.35820000000012</c:v>
                </c:pt>
                <c:pt idx="805">
                  <c:v>-804.0159000000001</c:v>
                </c:pt>
                <c:pt idx="806">
                  <c:v>-803.67570000000012</c:v>
                </c:pt>
                <c:pt idx="807">
                  <c:v>-803.32269999999994</c:v>
                </c:pt>
                <c:pt idx="808">
                  <c:v>-802.90949999999998</c:v>
                </c:pt>
                <c:pt idx="809">
                  <c:v>-802.49520000000007</c:v>
                </c:pt>
                <c:pt idx="810">
                  <c:v>-802.08089999999993</c:v>
                </c:pt>
                <c:pt idx="811">
                  <c:v>-801.66759999999999</c:v>
                </c:pt>
                <c:pt idx="812">
                  <c:v>-801.25440000000003</c:v>
                </c:pt>
                <c:pt idx="813">
                  <c:v>-800.84010000000001</c:v>
                </c:pt>
                <c:pt idx="814">
                  <c:v>-800.42679999999996</c:v>
                </c:pt>
                <c:pt idx="815">
                  <c:v>-800.01149999999996</c:v>
                </c:pt>
                <c:pt idx="816">
                  <c:v>-799.59719999999993</c:v>
                </c:pt>
                <c:pt idx="817">
                  <c:v>-799.18389999999999</c:v>
                </c:pt>
                <c:pt idx="818">
                  <c:v>-798.77049999999997</c:v>
                </c:pt>
                <c:pt idx="819">
                  <c:v>-798.35620000000017</c:v>
                </c:pt>
                <c:pt idx="820">
                  <c:v>-797.94190000000003</c:v>
                </c:pt>
                <c:pt idx="821">
                  <c:v>-797.52859999999998</c:v>
                </c:pt>
                <c:pt idx="822">
                  <c:v>-797.11320000000001</c:v>
                </c:pt>
                <c:pt idx="823">
                  <c:v>-796.69889999999998</c:v>
                </c:pt>
                <c:pt idx="824">
                  <c:v>-796.28549999999996</c:v>
                </c:pt>
                <c:pt idx="825">
                  <c:v>-795.87220000000002</c:v>
                </c:pt>
                <c:pt idx="826">
                  <c:v>-795.45679999999993</c:v>
                </c:pt>
                <c:pt idx="827">
                  <c:v>-795.04340000000002</c:v>
                </c:pt>
                <c:pt idx="828">
                  <c:v>-794.62800000000004</c:v>
                </c:pt>
                <c:pt idx="829">
                  <c:v>-794.21370000000002</c:v>
                </c:pt>
                <c:pt idx="830">
                  <c:v>-793.79930000000002</c:v>
                </c:pt>
                <c:pt idx="831">
                  <c:v>-793.38589999999999</c:v>
                </c:pt>
                <c:pt idx="832">
                  <c:v>-792.97149999999999</c:v>
                </c:pt>
                <c:pt idx="833">
                  <c:v>-792.5560999999999</c:v>
                </c:pt>
                <c:pt idx="834">
                  <c:v>-792.14159999999993</c:v>
                </c:pt>
                <c:pt idx="835">
                  <c:v>-791.72820000000002</c:v>
                </c:pt>
                <c:pt idx="836">
                  <c:v>-791.31280000000004</c:v>
                </c:pt>
                <c:pt idx="837">
                  <c:v>-790.89840000000004</c:v>
                </c:pt>
                <c:pt idx="838">
                  <c:v>-790.48389999999995</c:v>
                </c:pt>
                <c:pt idx="839">
                  <c:v>-790.06950000000006</c:v>
                </c:pt>
                <c:pt idx="840">
                  <c:v>-789.65499999999997</c:v>
                </c:pt>
                <c:pt idx="841">
                  <c:v>-789.24160000000006</c:v>
                </c:pt>
                <c:pt idx="842">
                  <c:v>-788.82510000000013</c:v>
                </c:pt>
                <c:pt idx="843">
                  <c:v>-788.41060000000004</c:v>
                </c:pt>
                <c:pt idx="844">
                  <c:v>-787.99720000000002</c:v>
                </c:pt>
                <c:pt idx="845">
                  <c:v>-787.58170000000007</c:v>
                </c:pt>
                <c:pt idx="846">
                  <c:v>-787.16720000000009</c:v>
                </c:pt>
                <c:pt idx="847">
                  <c:v>-786.73209999999995</c:v>
                </c:pt>
                <c:pt idx="848">
                  <c:v>-786.27659999999992</c:v>
                </c:pt>
                <c:pt idx="849">
                  <c:v>-785.79579999999999</c:v>
                </c:pt>
                <c:pt idx="850">
                  <c:v>-785.29960000000005</c:v>
                </c:pt>
                <c:pt idx="851">
                  <c:v>-784.80340000000001</c:v>
                </c:pt>
                <c:pt idx="852">
                  <c:v>-784.30619999999999</c:v>
                </c:pt>
                <c:pt idx="853">
                  <c:v>-783.81</c:v>
                </c:pt>
                <c:pt idx="854">
                  <c:v>-783.31479999999999</c:v>
                </c:pt>
                <c:pt idx="855">
                  <c:v>-782.81759999999997</c:v>
                </c:pt>
                <c:pt idx="856">
                  <c:v>-782.26760000000002</c:v>
                </c:pt>
                <c:pt idx="857">
                  <c:v>-781.70480000000009</c:v>
                </c:pt>
                <c:pt idx="858">
                  <c:v>-781.14099999999996</c:v>
                </c:pt>
                <c:pt idx="859">
                  <c:v>-780.55610000000001</c:v>
                </c:pt>
                <c:pt idx="860">
                  <c:v>-779.9310999999999</c:v>
                </c:pt>
                <c:pt idx="861">
                  <c:v>-779.30510000000004</c:v>
                </c:pt>
                <c:pt idx="862">
                  <c:v>-778.68009999999992</c:v>
                </c:pt>
                <c:pt idx="863">
                  <c:v>-778.05419999999992</c:v>
                </c:pt>
                <c:pt idx="864">
                  <c:v>-777.42719999999997</c:v>
                </c:pt>
                <c:pt idx="865">
                  <c:v>-776.80010000000004</c:v>
                </c:pt>
                <c:pt idx="866">
                  <c:v>-776.17409999999995</c:v>
                </c:pt>
                <c:pt idx="867">
                  <c:v>-775.54810000000009</c:v>
                </c:pt>
                <c:pt idx="868">
                  <c:v>-774.92200000000003</c:v>
                </c:pt>
                <c:pt idx="869">
                  <c:v>-774.29700000000014</c:v>
                </c:pt>
                <c:pt idx="870">
                  <c:v>-773.65800000000002</c:v>
                </c:pt>
                <c:pt idx="871">
                  <c:v>-772.99120000000005</c:v>
                </c:pt>
                <c:pt idx="872">
                  <c:v>-772.32429999999999</c:v>
                </c:pt>
                <c:pt idx="873">
                  <c:v>-771.65650000000005</c:v>
                </c:pt>
                <c:pt idx="874">
                  <c:v>-770.99059999999997</c:v>
                </c:pt>
                <c:pt idx="875">
                  <c:v>-770.32269999999994</c:v>
                </c:pt>
                <c:pt idx="876">
                  <c:v>-769.63019999999995</c:v>
                </c:pt>
                <c:pt idx="877">
                  <c:v>-768.92589999999996</c:v>
                </c:pt>
                <c:pt idx="878">
                  <c:v>-768.22159999999997</c:v>
                </c:pt>
                <c:pt idx="879">
                  <c:v>-767.51830000000007</c:v>
                </c:pt>
                <c:pt idx="880">
                  <c:v>-766.81209999999999</c:v>
                </c:pt>
                <c:pt idx="881">
                  <c:v>-766.1092000000001</c:v>
                </c:pt>
                <c:pt idx="882">
                  <c:v>-765.40520000000004</c:v>
                </c:pt>
                <c:pt idx="883">
                  <c:v>-764.69920000000002</c:v>
                </c:pt>
                <c:pt idx="884">
                  <c:v>-763.99620000000004</c:v>
                </c:pt>
                <c:pt idx="885">
                  <c:v>-763.29179999999997</c:v>
                </c:pt>
                <c:pt idx="886">
                  <c:v>-762.58649999999989</c:v>
                </c:pt>
                <c:pt idx="887">
                  <c:v>-761.88209999999992</c:v>
                </c:pt>
                <c:pt idx="888">
                  <c:v>-761.17859999999996</c:v>
                </c:pt>
                <c:pt idx="889">
                  <c:v>-760.47310000000004</c:v>
                </c:pt>
                <c:pt idx="890">
                  <c:v>-759.76859999999999</c:v>
                </c:pt>
                <c:pt idx="891">
                  <c:v>-759.06510000000003</c:v>
                </c:pt>
                <c:pt idx="892">
                  <c:v>-758.35950000000003</c:v>
                </c:pt>
                <c:pt idx="893">
                  <c:v>-757.65499999999997</c:v>
                </c:pt>
                <c:pt idx="894">
                  <c:v>-756.95140000000004</c:v>
                </c:pt>
                <c:pt idx="895">
                  <c:v>-756.24479999999994</c:v>
                </c:pt>
                <c:pt idx="896">
                  <c:v>-755.54029999999989</c:v>
                </c:pt>
                <c:pt idx="897">
                  <c:v>-754.83570000000009</c:v>
                </c:pt>
                <c:pt idx="898">
                  <c:v>-754.13100000000009</c:v>
                </c:pt>
                <c:pt idx="899">
                  <c:v>-753.42639999999994</c:v>
                </c:pt>
                <c:pt idx="900">
                  <c:v>-752.72169999999994</c:v>
                </c:pt>
                <c:pt idx="901">
                  <c:v>-752.01699999999994</c:v>
                </c:pt>
                <c:pt idx="902">
                  <c:v>-751.31119999999999</c:v>
                </c:pt>
                <c:pt idx="903">
                  <c:v>-750.60760000000005</c:v>
                </c:pt>
                <c:pt idx="904">
                  <c:v>-749.90070000000003</c:v>
                </c:pt>
                <c:pt idx="905">
                  <c:v>-749.19690000000003</c:v>
                </c:pt>
                <c:pt idx="906">
                  <c:v>-748.49120000000005</c:v>
                </c:pt>
                <c:pt idx="907">
                  <c:v>-747.7863000000001</c:v>
                </c:pt>
                <c:pt idx="908">
                  <c:v>-747.08249999999998</c:v>
                </c:pt>
                <c:pt idx="909">
                  <c:v>-746.37660000000005</c:v>
                </c:pt>
                <c:pt idx="910">
                  <c:v>-745.6708000000001</c:v>
                </c:pt>
                <c:pt idx="911">
                  <c:v>-744.96589999999992</c:v>
                </c:pt>
                <c:pt idx="912">
                  <c:v>-744.2598999999999</c:v>
                </c:pt>
                <c:pt idx="913">
                  <c:v>-743.55599999999993</c:v>
                </c:pt>
                <c:pt idx="914">
                  <c:v>-742.84899999999993</c:v>
                </c:pt>
                <c:pt idx="915">
                  <c:v>-742.14400000000001</c:v>
                </c:pt>
                <c:pt idx="916">
                  <c:v>-741.43909999999994</c:v>
                </c:pt>
                <c:pt idx="917">
                  <c:v>-740.73410000000001</c:v>
                </c:pt>
                <c:pt idx="918">
                  <c:v>-740.02909999999997</c:v>
                </c:pt>
                <c:pt idx="919">
                  <c:v>-739.32299999999998</c:v>
                </c:pt>
                <c:pt idx="920">
                  <c:v>-738.61789999999996</c:v>
                </c:pt>
                <c:pt idx="921">
                  <c:v>-737.91179999999997</c:v>
                </c:pt>
                <c:pt idx="922">
                  <c:v>-737.20569999999998</c:v>
                </c:pt>
                <c:pt idx="923">
                  <c:v>-736.50049999999999</c:v>
                </c:pt>
                <c:pt idx="924">
                  <c:v>-735.79549999999995</c:v>
                </c:pt>
                <c:pt idx="925">
                  <c:v>-735.09019999999987</c:v>
                </c:pt>
                <c:pt idx="926">
                  <c:v>-734.38300000000004</c:v>
                </c:pt>
                <c:pt idx="927">
                  <c:v>-733.67889999999989</c:v>
                </c:pt>
                <c:pt idx="928">
                  <c:v>-732.97259999999994</c:v>
                </c:pt>
                <c:pt idx="929">
                  <c:v>-732.26729999999998</c:v>
                </c:pt>
                <c:pt idx="930">
                  <c:v>-731.56099999999992</c:v>
                </c:pt>
                <c:pt idx="931">
                  <c:v>-730.85469999999998</c:v>
                </c:pt>
                <c:pt idx="932">
                  <c:v>-730.1493999999999</c:v>
                </c:pt>
                <c:pt idx="933">
                  <c:v>-729.44309999999996</c:v>
                </c:pt>
                <c:pt idx="934">
                  <c:v>-728.73779999999999</c:v>
                </c:pt>
                <c:pt idx="935">
                  <c:v>-728.0304000000001</c:v>
                </c:pt>
                <c:pt idx="936">
                  <c:v>-727.32599999999991</c:v>
                </c:pt>
                <c:pt idx="937">
                  <c:v>-726.6196000000001</c:v>
                </c:pt>
                <c:pt idx="938">
                  <c:v>-725.91319999999996</c:v>
                </c:pt>
                <c:pt idx="939">
                  <c:v>-725.20780000000002</c:v>
                </c:pt>
                <c:pt idx="940">
                  <c:v>-724.50120000000004</c:v>
                </c:pt>
                <c:pt idx="941">
                  <c:v>-723.7947999999999</c:v>
                </c:pt>
                <c:pt idx="942">
                  <c:v>-723.08930000000009</c:v>
                </c:pt>
                <c:pt idx="943">
                  <c:v>-722.38280000000009</c:v>
                </c:pt>
                <c:pt idx="944">
                  <c:v>-721.67720000000008</c:v>
                </c:pt>
                <c:pt idx="945">
                  <c:v>-720.9697000000001</c:v>
                </c:pt>
                <c:pt idx="946">
                  <c:v>-720.2639999999999</c:v>
                </c:pt>
                <c:pt idx="947">
                  <c:v>-719.5575</c:v>
                </c:pt>
                <c:pt idx="948">
                  <c:v>-718.85179999999991</c:v>
                </c:pt>
                <c:pt idx="949">
                  <c:v>-718.14519999999993</c:v>
                </c:pt>
                <c:pt idx="950">
                  <c:v>-717.4384</c:v>
                </c:pt>
                <c:pt idx="951">
                  <c:v>-716.73189999999988</c:v>
                </c:pt>
                <c:pt idx="952">
                  <c:v>-716.02520000000004</c:v>
                </c:pt>
                <c:pt idx="953">
                  <c:v>-715.32029999999997</c:v>
                </c:pt>
                <c:pt idx="954">
                  <c:v>-714.61259999999993</c:v>
                </c:pt>
                <c:pt idx="955">
                  <c:v>-713.90689999999995</c:v>
                </c:pt>
                <c:pt idx="956">
                  <c:v>-713.19909999999993</c:v>
                </c:pt>
                <c:pt idx="957">
                  <c:v>-712.4923</c:v>
                </c:pt>
                <c:pt idx="958">
                  <c:v>-711.78639999999996</c:v>
                </c:pt>
                <c:pt idx="959">
                  <c:v>-711.07860000000005</c:v>
                </c:pt>
                <c:pt idx="960">
                  <c:v>-710.37379999999996</c:v>
                </c:pt>
                <c:pt idx="961">
                  <c:v>-709.66579999999999</c:v>
                </c:pt>
                <c:pt idx="962">
                  <c:v>-708.96</c:v>
                </c:pt>
                <c:pt idx="963">
                  <c:v>-708.25199999999995</c:v>
                </c:pt>
                <c:pt idx="964">
                  <c:v>-707.54610000000002</c:v>
                </c:pt>
                <c:pt idx="965">
                  <c:v>-706.83920000000001</c:v>
                </c:pt>
                <c:pt idx="966">
                  <c:v>-706.13220000000001</c:v>
                </c:pt>
                <c:pt idx="967">
                  <c:v>-705.42520000000002</c:v>
                </c:pt>
                <c:pt idx="968">
                  <c:v>-704.71720000000005</c:v>
                </c:pt>
                <c:pt idx="969">
                  <c:v>-704.01110000000006</c:v>
                </c:pt>
                <c:pt idx="970">
                  <c:v>-703.30410000000006</c:v>
                </c:pt>
                <c:pt idx="971">
                  <c:v>-702.59709999999995</c:v>
                </c:pt>
                <c:pt idx="972">
                  <c:v>-701.88979999999992</c:v>
                </c:pt>
                <c:pt idx="973">
                  <c:v>-701.18280000000004</c:v>
                </c:pt>
                <c:pt idx="974">
                  <c:v>-700.47569999999996</c:v>
                </c:pt>
                <c:pt idx="975">
                  <c:v>-699.7684999999999</c:v>
                </c:pt>
                <c:pt idx="976">
                  <c:v>-699.06040000000007</c:v>
                </c:pt>
                <c:pt idx="977">
                  <c:v>-698.35419999999999</c:v>
                </c:pt>
                <c:pt idx="978">
                  <c:v>-697.64679999999998</c:v>
                </c:pt>
                <c:pt idx="979">
                  <c:v>-696.93869999999993</c:v>
                </c:pt>
                <c:pt idx="980">
                  <c:v>-696.2324000000001</c:v>
                </c:pt>
                <c:pt idx="981">
                  <c:v>-695.52520000000004</c:v>
                </c:pt>
                <c:pt idx="982">
                  <c:v>-694.81679999999994</c:v>
                </c:pt>
                <c:pt idx="983">
                  <c:v>-694.11059999999998</c:v>
                </c:pt>
                <c:pt idx="984">
                  <c:v>-693.40319999999997</c:v>
                </c:pt>
                <c:pt idx="985">
                  <c:v>-692.69479999999999</c:v>
                </c:pt>
                <c:pt idx="986">
                  <c:v>-691.98759999999993</c:v>
                </c:pt>
                <c:pt idx="987">
                  <c:v>-691.28110000000015</c:v>
                </c:pt>
                <c:pt idx="988">
                  <c:v>-690.57269999999994</c:v>
                </c:pt>
                <c:pt idx="989">
                  <c:v>-689.86529999999993</c:v>
                </c:pt>
                <c:pt idx="990">
                  <c:v>-689.15780000000018</c:v>
                </c:pt>
                <c:pt idx="991">
                  <c:v>-688.45029999999997</c:v>
                </c:pt>
                <c:pt idx="992">
                  <c:v>-687.74189999999999</c:v>
                </c:pt>
                <c:pt idx="993">
                  <c:v>-687.03440000000001</c:v>
                </c:pt>
                <c:pt idx="994">
                  <c:v>-686.32680000000005</c:v>
                </c:pt>
                <c:pt idx="995">
                  <c:v>-685.61929999999995</c:v>
                </c:pt>
                <c:pt idx="996">
                  <c:v>-684.91160000000002</c:v>
                </c:pt>
                <c:pt idx="997">
                  <c:v>-684.20309999999995</c:v>
                </c:pt>
                <c:pt idx="998">
                  <c:v>-683.49559999999997</c:v>
                </c:pt>
                <c:pt idx="999">
                  <c:v>-682.78779999999995</c:v>
                </c:pt>
                <c:pt idx="1000">
                  <c:v>-682.08019999999999</c:v>
                </c:pt>
                <c:pt idx="1001">
                  <c:v>-681.37249999999995</c:v>
                </c:pt>
                <c:pt idx="1002">
                  <c:v>-680.66290000000004</c:v>
                </c:pt>
                <c:pt idx="1003">
                  <c:v>-679.95519999999988</c:v>
                </c:pt>
                <c:pt idx="1004">
                  <c:v>-679.24749999999995</c:v>
                </c:pt>
                <c:pt idx="1005">
                  <c:v>-678.54070000000002</c:v>
                </c:pt>
                <c:pt idx="1006">
                  <c:v>-677.83090000000004</c:v>
                </c:pt>
                <c:pt idx="1007">
                  <c:v>-677.12310000000002</c:v>
                </c:pt>
                <c:pt idx="1008">
                  <c:v>-676.41529999999989</c:v>
                </c:pt>
                <c:pt idx="1009">
                  <c:v>-675.70740000000001</c:v>
                </c:pt>
                <c:pt idx="1010">
                  <c:v>-674.99860000000012</c:v>
                </c:pt>
                <c:pt idx="1011">
                  <c:v>-674.28980000000001</c:v>
                </c:pt>
                <c:pt idx="1012">
                  <c:v>-673.58189999999991</c:v>
                </c:pt>
                <c:pt idx="1013">
                  <c:v>-672.87400000000002</c:v>
                </c:pt>
                <c:pt idx="1014">
                  <c:v>-672.16599999999994</c:v>
                </c:pt>
                <c:pt idx="1015">
                  <c:v>-671.45709999999985</c:v>
                </c:pt>
                <c:pt idx="1016">
                  <c:v>-670.74919999999997</c:v>
                </c:pt>
                <c:pt idx="1017">
                  <c:v>-670.04009999999994</c:v>
                </c:pt>
                <c:pt idx="1018">
                  <c:v>-669.33210000000008</c:v>
                </c:pt>
                <c:pt idx="1019">
                  <c:v>-668.6241</c:v>
                </c:pt>
                <c:pt idx="1020">
                  <c:v>-667.91409999999996</c:v>
                </c:pt>
                <c:pt idx="1021">
                  <c:v>-667.2059999999999</c:v>
                </c:pt>
                <c:pt idx="1022">
                  <c:v>-666.49800000000005</c:v>
                </c:pt>
                <c:pt idx="1023">
                  <c:v>-665.78880000000004</c:v>
                </c:pt>
                <c:pt idx="1024">
                  <c:v>-665.06639999999993</c:v>
                </c:pt>
                <c:pt idx="1025">
                  <c:v>-664.32580000000007</c:v>
                </c:pt>
                <c:pt idx="1026">
                  <c:v>-663.58720000000005</c:v>
                </c:pt>
                <c:pt idx="1027">
                  <c:v>-662.84670000000006</c:v>
                </c:pt>
                <c:pt idx="1028">
                  <c:v>-662.10810000000015</c:v>
                </c:pt>
                <c:pt idx="1029">
                  <c:v>-661.36740000000009</c:v>
                </c:pt>
                <c:pt idx="1030">
                  <c:v>-660.62870000000009</c:v>
                </c:pt>
                <c:pt idx="1031">
                  <c:v>-659.8889999999999</c:v>
                </c:pt>
                <c:pt idx="1032">
                  <c:v>-659.14940000000001</c:v>
                </c:pt>
                <c:pt idx="1033">
                  <c:v>-658.39580000000001</c:v>
                </c:pt>
                <c:pt idx="1034">
                  <c:v>-657.62300000000005</c:v>
                </c:pt>
                <c:pt idx="1035">
                  <c:v>-656.8501</c:v>
                </c:pt>
                <c:pt idx="1036">
                  <c:v>-656.07640000000004</c:v>
                </c:pt>
                <c:pt idx="1037">
                  <c:v>-655.30549999999994</c:v>
                </c:pt>
                <c:pt idx="1038">
                  <c:v>-654.53160000000003</c:v>
                </c:pt>
                <c:pt idx="1039">
                  <c:v>-653.75969999999995</c:v>
                </c:pt>
                <c:pt idx="1040">
                  <c:v>-652.98580000000004</c:v>
                </c:pt>
                <c:pt idx="1041">
                  <c:v>-652.21389999999997</c:v>
                </c:pt>
                <c:pt idx="1042">
                  <c:v>-651.44000000000005</c:v>
                </c:pt>
                <c:pt idx="1043">
                  <c:v>-650.66800000000001</c:v>
                </c:pt>
                <c:pt idx="1044">
                  <c:v>-649.89390000000003</c:v>
                </c:pt>
                <c:pt idx="1045">
                  <c:v>-649.12289999999996</c:v>
                </c:pt>
                <c:pt idx="1046">
                  <c:v>-648.34879999999998</c:v>
                </c:pt>
                <c:pt idx="1047">
                  <c:v>-647.57579999999996</c:v>
                </c:pt>
                <c:pt idx="1048">
                  <c:v>-646.80259999999998</c:v>
                </c:pt>
                <c:pt idx="1049">
                  <c:v>-646.02960000000007</c:v>
                </c:pt>
                <c:pt idx="1050">
                  <c:v>-645.25639999999999</c:v>
                </c:pt>
                <c:pt idx="1051">
                  <c:v>-644.48320000000001</c:v>
                </c:pt>
                <c:pt idx="1052">
                  <c:v>-643.71010000000001</c:v>
                </c:pt>
                <c:pt idx="1053">
                  <c:v>-642.93679999999995</c:v>
                </c:pt>
                <c:pt idx="1054">
                  <c:v>-642.1626</c:v>
                </c:pt>
                <c:pt idx="1055">
                  <c:v>-641.3904</c:v>
                </c:pt>
                <c:pt idx="1056">
                  <c:v>-640.61599999999999</c:v>
                </c:pt>
                <c:pt idx="1057">
                  <c:v>-639.8427999999999</c:v>
                </c:pt>
                <c:pt idx="1058">
                  <c:v>-639.06940000000009</c:v>
                </c:pt>
                <c:pt idx="1059">
                  <c:v>-638.29610000000002</c:v>
                </c:pt>
                <c:pt idx="1060">
                  <c:v>-637.5216999999999</c:v>
                </c:pt>
                <c:pt idx="1061">
                  <c:v>-636.74929999999995</c:v>
                </c:pt>
                <c:pt idx="1062">
                  <c:v>-635.97580000000005</c:v>
                </c:pt>
                <c:pt idx="1063">
                  <c:v>-635.20139999999992</c:v>
                </c:pt>
                <c:pt idx="1064">
                  <c:v>-634.42900000000009</c:v>
                </c:pt>
                <c:pt idx="1065">
                  <c:v>-633.65449999999998</c:v>
                </c:pt>
                <c:pt idx="1066">
                  <c:v>-632.8809</c:v>
                </c:pt>
                <c:pt idx="1067">
                  <c:v>-632.10839999999996</c:v>
                </c:pt>
                <c:pt idx="1068">
                  <c:v>-631.3338</c:v>
                </c:pt>
                <c:pt idx="1069">
                  <c:v>-630.5601999999999</c:v>
                </c:pt>
                <c:pt idx="1070">
                  <c:v>-629.78549999999996</c:v>
                </c:pt>
                <c:pt idx="1071">
                  <c:v>-629.01299999999992</c:v>
                </c:pt>
                <c:pt idx="1072">
                  <c:v>-628.23929999999996</c:v>
                </c:pt>
                <c:pt idx="1073">
                  <c:v>-627.46460000000002</c:v>
                </c:pt>
                <c:pt idx="1074">
                  <c:v>-626.68999999999994</c:v>
                </c:pt>
                <c:pt idx="1075">
                  <c:v>-625.91729999999995</c:v>
                </c:pt>
                <c:pt idx="1076">
                  <c:v>-625.14250000000004</c:v>
                </c:pt>
                <c:pt idx="1077">
                  <c:v>-624.36869999999999</c:v>
                </c:pt>
                <c:pt idx="1078">
                  <c:v>-623.59390000000008</c:v>
                </c:pt>
                <c:pt idx="1079">
                  <c:v>-622.8211</c:v>
                </c:pt>
                <c:pt idx="1080">
                  <c:v>-622.04719999999998</c:v>
                </c:pt>
                <c:pt idx="1081">
                  <c:v>-621.27240000000006</c:v>
                </c:pt>
                <c:pt idx="1082">
                  <c:v>-620.49749999999995</c:v>
                </c:pt>
                <c:pt idx="1083">
                  <c:v>-619.72350000000006</c:v>
                </c:pt>
                <c:pt idx="1084">
                  <c:v>-618.94859999999994</c:v>
                </c:pt>
                <c:pt idx="1085">
                  <c:v>-618.17570000000001</c:v>
                </c:pt>
                <c:pt idx="1086">
                  <c:v>-617.40170000000001</c:v>
                </c:pt>
                <c:pt idx="1087">
                  <c:v>-616.62670000000003</c:v>
                </c:pt>
                <c:pt idx="1088">
                  <c:v>-615.85170000000005</c:v>
                </c:pt>
                <c:pt idx="1089">
                  <c:v>-615.07760000000007</c:v>
                </c:pt>
                <c:pt idx="1090">
                  <c:v>-614.30359999999996</c:v>
                </c:pt>
                <c:pt idx="1091">
                  <c:v>-613.52850000000001</c:v>
                </c:pt>
                <c:pt idx="1092">
                  <c:v>-612.75329999999997</c:v>
                </c:pt>
                <c:pt idx="1093">
                  <c:v>-611.97919999999999</c:v>
                </c:pt>
                <c:pt idx="1094">
                  <c:v>-611.20600000000002</c:v>
                </c:pt>
                <c:pt idx="1095">
                  <c:v>-610.43079999999998</c:v>
                </c:pt>
                <c:pt idx="1096">
                  <c:v>-609.65560000000005</c:v>
                </c:pt>
                <c:pt idx="1097">
                  <c:v>-608.88139999999999</c:v>
                </c:pt>
                <c:pt idx="1098">
                  <c:v>-608.10720000000003</c:v>
                </c:pt>
                <c:pt idx="1099">
                  <c:v>-607.33180000000004</c:v>
                </c:pt>
                <c:pt idx="1100">
                  <c:v>-606.55650000000014</c:v>
                </c:pt>
                <c:pt idx="1101">
                  <c:v>-605.78219999999999</c:v>
                </c:pt>
                <c:pt idx="1102">
                  <c:v>-605.00790000000006</c:v>
                </c:pt>
                <c:pt idx="1103">
                  <c:v>-604.23140000000012</c:v>
                </c:pt>
                <c:pt idx="1104">
                  <c:v>-603.45710000000008</c:v>
                </c:pt>
                <c:pt idx="1105">
                  <c:v>-602.68260000000009</c:v>
                </c:pt>
                <c:pt idx="1106">
                  <c:v>-601.9072000000001</c:v>
                </c:pt>
                <c:pt idx="1107">
                  <c:v>-601.1327</c:v>
                </c:pt>
                <c:pt idx="1108">
                  <c:v>-600.35720000000003</c:v>
                </c:pt>
                <c:pt idx="1109">
                  <c:v>-599.58180000000004</c:v>
                </c:pt>
                <c:pt idx="1110">
                  <c:v>-598.80719999999997</c:v>
                </c:pt>
                <c:pt idx="1111">
                  <c:v>-598.03269999999998</c:v>
                </c:pt>
                <c:pt idx="1112">
                  <c:v>-597.25699999999995</c:v>
                </c:pt>
                <c:pt idx="1113">
                  <c:v>-596.48140000000001</c:v>
                </c:pt>
                <c:pt idx="1114">
                  <c:v>-595.70679999999993</c:v>
                </c:pt>
                <c:pt idx="1115">
                  <c:v>-594.9310999999999</c:v>
                </c:pt>
                <c:pt idx="1116">
                  <c:v>-594.15650000000005</c:v>
                </c:pt>
                <c:pt idx="1117">
                  <c:v>-593.37970000000007</c:v>
                </c:pt>
                <c:pt idx="1118">
                  <c:v>-592.60500000000002</c:v>
                </c:pt>
                <c:pt idx="1119">
                  <c:v>-591.82920000000001</c:v>
                </c:pt>
                <c:pt idx="1120">
                  <c:v>-591.05349999999999</c:v>
                </c:pt>
                <c:pt idx="1121">
                  <c:v>-590.27870000000007</c:v>
                </c:pt>
                <c:pt idx="1122">
                  <c:v>-589.50300000000004</c:v>
                </c:pt>
                <c:pt idx="1123">
                  <c:v>-588.72799999999995</c:v>
                </c:pt>
                <c:pt idx="1124">
                  <c:v>-587.95220000000006</c:v>
                </c:pt>
                <c:pt idx="1125">
                  <c:v>-587.17629999999997</c:v>
                </c:pt>
                <c:pt idx="1126">
                  <c:v>-586.40030000000002</c:v>
                </c:pt>
                <c:pt idx="1127">
                  <c:v>-585.62540000000001</c:v>
                </c:pt>
                <c:pt idx="1128">
                  <c:v>-584.84849999999994</c:v>
                </c:pt>
                <c:pt idx="1129">
                  <c:v>-584.07350000000008</c:v>
                </c:pt>
                <c:pt idx="1130">
                  <c:v>-583.29750000000001</c:v>
                </c:pt>
                <c:pt idx="1131">
                  <c:v>-582.52149999999995</c:v>
                </c:pt>
                <c:pt idx="1132">
                  <c:v>-581.74540000000002</c:v>
                </c:pt>
                <c:pt idx="1133">
                  <c:v>-580.97039999999993</c:v>
                </c:pt>
                <c:pt idx="1134">
                  <c:v>-580.19420000000002</c:v>
                </c:pt>
                <c:pt idx="1135">
                  <c:v>-579.41910000000007</c:v>
                </c:pt>
                <c:pt idx="1136">
                  <c:v>-578.64199999999994</c:v>
                </c:pt>
                <c:pt idx="1137">
                  <c:v>-577.86680000000001</c:v>
                </c:pt>
                <c:pt idx="1138">
                  <c:v>-577.09069999999997</c:v>
                </c:pt>
                <c:pt idx="1139">
                  <c:v>-576.31539999999995</c:v>
                </c:pt>
                <c:pt idx="1140">
                  <c:v>-575.53820000000007</c:v>
                </c:pt>
                <c:pt idx="1141">
                  <c:v>-574.76200000000006</c:v>
                </c:pt>
                <c:pt idx="1142">
                  <c:v>-573.98670000000004</c:v>
                </c:pt>
                <c:pt idx="1143">
                  <c:v>-573.20929999999998</c:v>
                </c:pt>
                <c:pt idx="1144">
                  <c:v>-572.43389999999999</c:v>
                </c:pt>
                <c:pt idx="1145">
                  <c:v>-571.6576</c:v>
                </c:pt>
                <c:pt idx="1146">
                  <c:v>-570.88120000000004</c:v>
                </c:pt>
                <c:pt idx="1147">
                  <c:v>-570.10479999999995</c:v>
                </c:pt>
                <c:pt idx="1148">
                  <c:v>-569.32850000000008</c:v>
                </c:pt>
                <c:pt idx="1149">
                  <c:v>-568.553</c:v>
                </c:pt>
                <c:pt idx="1150">
                  <c:v>-567.77560000000005</c:v>
                </c:pt>
                <c:pt idx="1151">
                  <c:v>-566.99900000000002</c:v>
                </c:pt>
                <c:pt idx="1152">
                  <c:v>-566.22350000000006</c:v>
                </c:pt>
                <c:pt idx="1153">
                  <c:v>-565.44590000000005</c:v>
                </c:pt>
                <c:pt idx="1154">
                  <c:v>-564.66949999999997</c:v>
                </c:pt>
                <c:pt idx="1155">
                  <c:v>-563.89279999999997</c:v>
                </c:pt>
                <c:pt idx="1156">
                  <c:v>-563.11619999999994</c:v>
                </c:pt>
                <c:pt idx="1157">
                  <c:v>-562.33960000000002</c:v>
                </c:pt>
                <c:pt idx="1158">
                  <c:v>-561.56290000000001</c:v>
                </c:pt>
                <c:pt idx="1159">
                  <c:v>-560.78620000000001</c:v>
                </c:pt>
                <c:pt idx="1160">
                  <c:v>-560.00850000000003</c:v>
                </c:pt>
                <c:pt idx="1161">
                  <c:v>-559.23180000000002</c:v>
                </c:pt>
                <c:pt idx="1162">
                  <c:v>-558.45609999999999</c:v>
                </c:pt>
                <c:pt idx="1163">
                  <c:v>-557.67830000000004</c:v>
                </c:pt>
                <c:pt idx="1164">
                  <c:v>-556.90149999999994</c:v>
                </c:pt>
                <c:pt idx="1165">
                  <c:v>-556.12369999999999</c:v>
                </c:pt>
                <c:pt idx="1166">
                  <c:v>-555.34879999999998</c:v>
                </c:pt>
                <c:pt idx="1167">
                  <c:v>-554.57100000000003</c:v>
                </c:pt>
                <c:pt idx="1168">
                  <c:v>-553.79410000000007</c:v>
                </c:pt>
                <c:pt idx="1169">
                  <c:v>-553.01620000000003</c:v>
                </c:pt>
                <c:pt idx="1170">
                  <c:v>-552.24019999999996</c:v>
                </c:pt>
                <c:pt idx="1171">
                  <c:v>-551.46230000000003</c:v>
                </c:pt>
                <c:pt idx="1172">
                  <c:v>-550.68529999999998</c:v>
                </c:pt>
                <c:pt idx="1173">
                  <c:v>-549.90730000000008</c:v>
                </c:pt>
                <c:pt idx="1174">
                  <c:v>-549.13020000000006</c:v>
                </c:pt>
                <c:pt idx="1175">
                  <c:v>-548.35419999999999</c:v>
                </c:pt>
                <c:pt idx="1176">
                  <c:v>-547.57709999999997</c:v>
                </c:pt>
                <c:pt idx="1177">
                  <c:v>-546.79910000000007</c:v>
                </c:pt>
                <c:pt idx="1178">
                  <c:v>-546.02189999999996</c:v>
                </c:pt>
                <c:pt idx="1179">
                  <c:v>-545.24379999999996</c:v>
                </c:pt>
                <c:pt idx="1180">
                  <c:v>-544.46559999999999</c:v>
                </c:pt>
                <c:pt idx="1181">
                  <c:v>-543.6893</c:v>
                </c:pt>
                <c:pt idx="1182">
                  <c:v>-542.91219999999998</c:v>
                </c:pt>
                <c:pt idx="1183">
                  <c:v>-542.13490000000002</c:v>
                </c:pt>
                <c:pt idx="1184">
                  <c:v>-541.35670000000005</c:v>
                </c:pt>
                <c:pt idx="1185">
                  <c:v>-540.57939999999996</c:v>
                </c:pt>
                <c:pt idx="1186">
                  <c:v>-539.8021</c:v>
                </c:pt>
                <c:pt idx="1187">
                  <c:v>-539.02379999999994</c:v>
                </c:pt>
                <c:pt idx="1188">
                  <c:v>-538.24630000000002</c:v>
                </c:pt>
                <c:pt idx="1189">
                  <c:v>-537.46799999999996</c:v>
                </c:pt>
                <c:pt idx="1190">
                  <c:v>-536.68970000000002</c:v>
                </c:pt>
                <c:pt idx="1191">
                  <c:v>-535.91319999999996</c:v>
                </c:pt>
                <c:pt idx="1192">
                  <c:v>-535.13580000000002</c:v>
                </c:pt>
                <c:pt idx="1193">
                  <c:v>-534.35719999999992</c:v>
                </c:pt>
                <c:pt idx="1194">
                  <c:v>-533.5797</c:v>
                </c:pt>
                <c:pt idx="1195">
                  <c:v>-532.80230000000006</c:v>
                </c:pt>
                <c:pt idx="1196">
                  <c:v>-532.02369999999996</c:v>
                </c:pt>
                <c:pt idx="1197">
                  <c:v>-531.24610000000007</c:v>
                </c:pt>
                <c:pt idx="1198">
                  <c:v>-530.46759999999995</c:v>
                </c:pt>
                <c:pt idx="1199">
                  <c:v>-529.68989999999997</c:v>
                </c:pt>
                <c:pt idx="1200">
                  <c:v>-528.91229999999996</c:v>
                </c:pt>
                <c:pt idx="1201">
                  <c:v>-528.1336</c:v>
                </c:pt>
                <c:pt idx="1202">
                  <c:v>-527.35490000000004</c:v>
                </c:pt>
                <c:pt idx="1203">
                  <c:v>-526.57730000000004</c:v>
                </c:pt>
                <c:pt idx="1204">
                  <c:v>-525.79949999999997</c:v>
                </c:pt>
                <c:pt idx="1205">
                  <c:v>-525.02080000000001</c:v>
                </c:pt>
                <c:pt idx="1206">
                  <c:v>-524.24300000000005</c:v>
                </c:pt>
                <c:pt idx="1207">
                  <c:v>-523.46420000000001</c:v>
                </c:pt>
                <c:pt idx="1208">
                  <c:v>-522.68640000000005</c:v>
                </c:pt>
                <c:pt idx="1209">
                  <c:v>-521.90650000000005</c:v>
                </c:pt>
                <c:pt idx="1210">
                  <c:v>-521.12869999999998</c:v>
                </c:pt>
                <c:pt idx="1211">
                  <c:v>-520.34979999999996</c:v>
                </c:pt>
                <c:pt idx="1212">
                  <c:v>-519.57079999999996</c:v>
                </c:pt>
                <c:pt idx="1213">
                  <c:v>-518.79399999999998</c:v>
                </c:pt>
                <c:pt idx="1214">
                  <c:v>-518.01499999999999</c:v>
                </c:pt>
                <c:pt idx="1215">
                  <c:v>-517.23599999999999</c:v>
                </c:pt>
                <c:pt idx="1216">
                  <c:v>-516.4579</c:v>
                </c:pt>
                <c:pt idx="1217">
                  <c:v>-515.6789</c:v>
                </c:pt>
                <c:pt idx="1218">
                  <c:v>-514.8999</c:v>
                </c:pt>
                <c:pt idx="1219">
                  <c:v>-514.12070000000006</c:v>
                </c:pt>
                <c:pt idx="1220">
                  <c:v>-513.34270000000004</c:v>
                </c:pt>
                <c:pt idx="1221">
                  <c:v>-512.56459999999993</c:v>
                </c:pt>
                <c:pt idx="1222">
                  <c:v>-511.78539999999992</c:v>
                </c:pt>
                <c:pt idx="1223">
                  <c:v>-511.00630000000001</c:v>
                </c:pt>
                <c:pt idx="1224">
                  <c:v>-510.22799999999995</c:v>
                </c:pt>
                <c:pt idx="1225">
                  <c:v>-509.44890000000004</c:v>
                </c:pt>
                <c:pt idx="1226">
                  <c:v>-508.66960000000006</c:v>
                </c:pt>
                <c:pt idx="1227">
                  <c:v>-507.89030000000002</c:v>
                </c:pt>
                <c:pt idx="1228">
                  <c:v>-507.11100000000005</c:v>
                </c:pt>
                <c:pt idx="1229">
                  <c:v>-506.33280000000002</c:v>
                </c:pt>
                <c:pt idx="1230">
                  <c:v>-505.55340000000001</c:v>
                </c:pt>
                <c:pt idx="1231">
                  <c:v>-504.77409999999998</c:v>
                </c:pt>
                <c:pt idx="1232">
                  <c:v>-503.99559999999997</c:v>
                </c:pt>
                <c:pt idx="1233">
                  <c:v>-503.21720000000005</c:v>
                </c:pt>
                <c:pt idx="1234">
                  <c:v>-502.43780000000004</c:v>
                </c:pt>
                <c:pt idx="1235">
                  <c:v>-501.65730000000002</c:v>
                </c:pt>
                <c:pt idx="1236">
                  <c:v>-500.87879999999996</c:v>
                </c:pt>
                <c:pt idx="1237">
                  <c:v>-500.09930000000003</c:v>
                </c:pt>
                <c:pt idx="1238">
                  <c:v>-499.32079999999996</c:v>
                </c:pt>
                <c:pt idx="1239">
                  <c:v>-498.5403</c:v>
                </c:pt>
                <c:pt idx="1240">
                  <c:v>-497.76169999999996</c:v>
                </c:pt>
                <c:pt idx="1241">
                  <c:v>-496.98219999999998</c:v>
                </c:pt>
                <c:pt idx="1242">
                  <c:v>-496.20150000000001</c:v>
                </c:pt>
                <c:pt idx="1243">
                  <c:v>-495.42189999999999</c:v>
                </c:pt>
                <c:pt idx="1244">
                  <c:v>-494.64329999999995</c:v>
                </c:pt>
                <c:pt idx="1245">
                  <c:v>-493.86360000000002</c:v>
                </c:pt>
                <c:pt idx="1246">
                  <c:v>-493.08390000000003</c:v>
                </c:pt>
                <c:pt idx="1247">
                  <c:v>-492.30410000000006</c:v>
                </c:pt>
                <c:pt idx="1248">
                  <c:v>-491.52530000000002</c:v>
                </c:pt>
                <c:pt idx="1249">
                  <c:v>-490.74460000000005</c:v>
                </c:pt>
                <c:pt idx="1250">
                  <c:v>-489.96580000000006</c:v>
                </c:pt>
                <c:pt idx="1251">
                  <c:v>-489.18509999999998</c:v>
                </c:pt>
                <c:pt idx="1252">
                  <c:v>-488.40580000000006</c:v>
                </c:pt>
                <c:pt idx="1253">
                  <c:v>-487.62650000000002</c:v>
                </c:pt>
                <c:pt idx="1254">
                  <c:v>-486.84529999999995</c:v>
                </c:pt>
                <c:pt idx="1255">
                  <c:v>-486.06579999999997</c:v>
                </c:pt>
                <c:pt idx="1256">
                  <c:v>-485.28640000000007</c:v>
                </c:pt>
                <c:pt idx="1257">
                  <c:v>-484.50599999999997</c:v>
                </c:pt>
                <c:pt idx="1258">
                  <c:v>-483.72659999999996</c:v>
                </c:pt>
                <c:pt idx="1259">
                  <c:v>-482.9461</c:v>
                </c:pt>
                <c:pt idx="1260">
                  <c:v>-482.16570000000002</c:v>
                </c:pt>
                <c:pt idx="1261">
                  <c:v>-481.38519999999994</c:v>
                </c:pt>
                <c:pt idx="1262">
                  <c:v>-480.60580000000004</c:v>
                </c:pt>
                <c:pt idx="1263">
                  <c:v>-479.8261</c:v>
                </c:pt>
                <c:pt idx="1264">
                  <c:v>-479.04570000000001</c:v>
                </c:pt>
                <c:pt idx="1265">
                  <c:v>-478.26510000000002</c:v>
                </c:pt>
                <c:pt idx="1266">
                  <c:v>-477.48450000000003</c:v>
                </c:pt>
                <c:pt idx="1267">
                  <c:v>-476.70499999999998</c:v>
                </c:pt>
                <c:pt idx="1268">
                  <c:v>-475.92429999999996</c:v>
                </c:pt>
                <c:pt idx="1269">
                  <c:v>-475.14460000000003</c:v>
                </c:pt>
                <c:pt idx="1270">
                  <c:v>-474.363</c:v>
                </c:pt>
                <c:pt idx="1271">
                  <c:v>-473.58330000000001</c:v>
                </c:pt>
                <c:pt idx="1272">
                  <c:v>-472.80269999999996</c:v>
                </c:pt>
                <c:pt idx="1273">
                  <c:v>-472.02300000000002</c:v>
                </c:pt>
                <c:pt idx="1274">
                  <c:v>-471.24120000000005</c:v>
                </c:pt>
                <c:pt idx="1275">
                  <c:v>-470.46149999999994</c:v>
                </c:pt>
                <c:pt idx="1276">
                  <c:v>-469.68079999999998</c:v>
                </c:pt>
                <c:pt idx="1277">
                  <c:v>-468.90010000000001</c:v>
                </c:pt>
                <c:pt idx="1278">
                  <c:v>-468.11920000000003</c:v>
                </c:pt>
                <c:pt idx="1279">
                  <c:v>-467.33839999999998</c:v>
                </c:pt>
                <c:pt idx="1280">
                  <c:v>-466.55759999999998</c:v>
                </c:pt>
                <c:pt idx="1281">
                  <c:v>-465.77670000000001</c:v>
                </c:pt>
                <c:pt idx="1282">
                  <c:v>-464.99689999999998</c:v>
                </c:pt>
                <c:pt idx="1283">
                  <c:v>-464.21489999999994</c:v>
                </c:pt>
                <c:pt idx="1284">
                  <c:v>-463.43499999999995</c:v>
                </c:pt>
                <c:pt idx="1285">
                  <c:v>-462.65420000000006</c:v>
                </c:pt>
                <c:pt idx="1286">
                  <c:v>-461.87220000000002</c:v>
                </c:pt>
                <c:pt idx="1287">
                  <c:v>-461.09219999999999</c:v>
                </c:pt>
                <c:pt idx="1288">
                  <c:v>-460.31029999999998</c:v>
                </c:pt>
                <c:pt idx="1289">
                  <c:v>-459.52929999999998</c:v>
                </c:pt>
                <c:pt idx="1290">
                  <c:v>-458.74919999999997</c:v>
                </c:pt>
                <c:pt idx="1291">
                  <c:v>-457.96720000000005</c:v>
                </c:pt>
                <c:pt idx="1292">
                  <c:v>-457.18609999999995</c:v>
                </c:pt>
                <c:pt idx="1293">
                  <c:v>-456.4049</c:v>
                </c:pt>
                <c:pt idx="1294">
                  <c:v>-455.62419999999997</c:v>
                </c:pt>
                <c:pt idx="1295">
                  <c:v>-454.84339999999997</c:v>
                </c:pt>
                <c:pt idx="1296">
                  <c:v>-454.06150000000002</c:v>
                </c:pt>
                <c:pt idx="1297">
                  <c:v>-453.2808</c:v>
                </c:pt>
                <c:pt idx="1298">
                  <c:v>-452.49890000000005</c:v>
                </c:pt>
                <c:pt idx="1299">
                  <c:v>-451.71800000000002</c:v>
                </c:pt>
                <c:pt idx="1300">
                  <c:v>-450.93620000000004</c:v>
                </c:pt>
                <c:pt idx="1301">
                  <c:v>-450.15500000000003</c:v>
                </c:pt>
                <c:pt idx="1302">
                  <c:v>-449.37360000000001</c:v>
                </c:pt>
                <c:pt idx="1303">
                  <c:v>-448.59219999999999</c:v>
                </c:pt>
                <c:pt idx="1304">
                  <c:v>-447.81059999999997</c:v>
                </c:pt>
                <c:pt idx="1305">
                  <c:v>-447.02890000000002</c:v>
                </c:pt>
                <c:pt idx="1306">
                  <c:v>-446.24740000000003</c:v>
                </c:pt>
                <c:pt idx="1307">
                  <c:v>-445.4658</c:v>
                </c:pt>
                <c:pt idx="1308">
                  <c:v>-444.68400000000003</c:v>
                </c:pt>
                <c:pt idx="1309">
                  <c:v>-443.9024</c:v>
                </c:pt>
                <c:pt idx="1310">
                  <c:v>-443.1207</c:v>
                </c:pt>
                <c:pt idx="1311">
                  <c:v>-442.339</c:v>
                </c:pt>
                <c:pt idx="1312">
                  <c:v>-441.55710000000005</c:v>
                </c:pt>
                <c:pt idx="1313">
                  <c:v>-440.77539999999999</c:v>
                </c:pt>
                <c:pt idx="1314">
                  <c:v>-439.99350000000004</c:v>
                </c:pt>
                <c:pt idx="1315">
                  <c:v>-439.21159999999998</c:v>
                </c:pt>
                <c:pt idx="1316">
                  <c:v>-438.4298</c:v>
                </c:pt>
                <c:pt idx="1317">
                  <c:v>-437.64769999999999</c:v>
                </c:pt>
                <c:pt idx="1318">
                  <c:v>-436.86590000000001</c:v>
                </c:pt>
                <c:pt idx="1319">
                  <c:v>-436.0838</c:v>
                </c:pt>
                <c:pt idx="1320">
                  <c:v>-435.30169999999998</c:v>
                </c:pt>
                <c:pt idx="1321">
                  <c:v>-434.51960000000003</c:v>
                </c:pt>
                <c:pt idx="1322">
                  <c:v>-433.73759999999999</c:v>
                </c:pt>
                <c:pt idx="1323">
                  <c:v>-432.9554</c:v>
                </c:pt>
                <c:pt idx="1324">
                  <c:v>-432.17309999999998</c:v>
                </c:pt>
                <c:pt idx="1325">
                  <c:v>-431.39100000000002</c:v>
                </c:pt>
                <c:pt idx="1326">
                  <c:v>-430.60879999999997</c:v>
                </c:pt>
                <c:pt idx="1327">
                  <c:v>-429.82650000000001</c:v>
                </c:pt>
                <c:pt idx="1328">
                  <c:v>-429.04420000000005</c:v>
                </c:pt>
                <c:pt idx="1329">
                  <c:v>-428.26179999999999</c:v>
                </c:pt>
                <c:pt idx="1330">
                  <c:v>-427.4796</c:v>
                </c:pt>
                <c:pt idx="1331">
                  <c:v>-426.69710000000003</c:v>
                </c:pt>
                <c:pt idx="1332">
                  <c:v>-425.91449999999998</c:v>
                </c:pt>
                <c:pt idx="1333">
                  <c:v>-425.13210000000004</c:v>
                </c:pt>
                <c:pt idx="1334">
                  <c:v>-424.34960000000001</c:v>
                </c:pt>
                <c:pt idx="1335">
                  <c:v>-423.56709999999998</c:v>
                </c:pt>
                <c:pt idx="1336">
                  <c:v>-422.78460000000001</c:v>
                </c:pt>
                <c:pt idx="1337">
                  <c:v>-422.00189999999998</c:v>
                </c:pt>
                <c:pt idx="1338">
                  <c:v>-421.21929999999992</c:v>
                </c:pt>
                <c:pt idx="1339">
                  <c:v>-420.4366</c:v>
                </c:pt>
                <c:pt idx="1340">
                  <c:v>-419.65389999999996</c:v>
                </c:pt>
                <c:pt idx="1341">
                  <c:v>-418.87110000000001</c:v>
                </c:pt>
                <c:pt idx="1342">
                  <c:v>-418.0883</c:v>
                </c:pt>
                <c:pt idx="1343">
                  <c:v>-417.30560000000003</c:v>
                </c:pt>
                <c:pt idx="1344">
                  <c:v>-416.52279999999996</c:v>
                </c:pt>
                <c:pt idx="1345">
                  <c:v>-415.7398</c:v>
                </c:pt>
                <c:pt idx="1346">
                  <c:v>-414.95690000000002</c:v>
                </c:pt>
                <c:pt idx="1347">
                  <c:v>-414.1739</c:v>
                </c:pt>
                <c:pt idx="1348">
                  <c:v>-413.39110000000005</c:v>
                </c:pt>
                <c:pt idx="1349">
                  <c:v>-412.608</c:v>
                </c:pt>
                <c:pt idx="1350">
                  <c:v>-411.82479999999998</c:v>
                </c:pt>
                <c:pt idx="1351">
                  <c:v>-411.0419</c:v>
                </c:pt>
                <c:pt idx="1352">
                  <c:v>-410.25869999999998</c:v>
                </c:pt>
                <c:pt idx="1353">
                  <c:v>-409.47560000000004</c:v>
                </c:pt>
                <c:pt idx="1354">
                  <c:v>-408.69240000000002</c:v>
                </c:pt>
                <c:pt idx="1355">
                  <c:v>-407.90929999999997</c:v>
                </c:pt>
                <c:pt idx="1356">
                  <c:v>-407.12600000000003</c:v>
                </c:pt>
                <c:pt idx="1357">
                  <c:v>-406.34280000000001</c:v>
                </c:pt>
                <c:pt idx="1358">
                  <c:v>-405.55939999999998</c:v>
                </c:pt>
                <c:pt idx="1359">
                  <c:v>-404.77620000000002</c:v>
                </c:pt>
                <c:pt idx="1360">
                  <c:v>-403.99270000000001</c:v>
                </c:pt>
                <c:pt idx="1361">
                  <c:v>-403.20929999999998</c:v>
                </c:pt>
                <c:pt idx="1362">
                  <c:v>-402.42590000000001</c:v>
                </c:pt>
                <c:pt idx="1363">
                  <c:v>-401.64239999999995</c:v>
                </c:pt>
                <c:pt idx="1364">
                  <c:v>-400.85890000000001</c:v>
                </c:pt>
                <c:pt idx="1365">
                  <c:v>-400.07539999999995</c:v>
                </c:pt>
                <c:pt idx="1366">
                  <c:v>-399.2919</c:v>
                </c:pt>
                <c:pt idx="1367">
                  <c:v>-398.50810000000001</c:v>
                </c:pt>
                <c:pt idx="1368">
                  <c:v>-397.72450000000003</c:v>
                </c:pt>
                <c:pt idx="1369">
                  <c:v>-396.94100000000003</c:v>
                </c:pt>
                <c:pt idx="1370">
                  <c:v>-396.15719999999999</c:v>
                </c:pt>
                <c:pt idx="1371">
                  <c:v>-395.37349999999998</c:v>
                </c:pt>
                <c:pt idx="1372">
                  <c:v>-394.58969999999999</c:v>
                </c:pt>
                <c:pt idx="1373">
                  <c:v>-393.80589999999995</c:v>
                </c:pt>
                <c:pt idx="1374">
                  <c:v>-393.02210000000002</c:v>
                </c:pt>
                <c:pt idx="1375">
                  <c:v>-392.23810000000003</c:v>
                </c:pt>
                <c:pt idx="1376">
                  <c:v>-391.45429999999999</c:v>
                </c:pt>
                <c:pt idx="1377">
                  <c:v>-390.6703</c:v>
                </c:pt>
                <c:pt idx="1378">
                  <c:v>-389.88629999999995</c:v>
                </c:pt>
                <c:pt idx="1379">
                  <c:v>-389.10239999999999</c:v>
                </c:pt>
                <c:pt idx="1380">
                  <c:v>-388.31850000000003</c:v>
                </c:pt>
                <c:pt idx="1381">
                  <c:v>-387.53430000000003</c:v>
                </c:pt>
                <c:pt idx="1382">
                  <c:v>-386.75030000000004</c:v>
                </c:pt>
                <c:pt idx="1383">
                  <c:v>-385.96620000000001</c:v>
                </c:pt>
                <c:pt idx="1384">
                  <c:v>-385.18180000000001</c:v>
                </c:pt>
                <c:pt idx="1385">
                  <c:v>-384.39760000000001</c:v>
                </c:pt>
                <c:pt idx="1386">
                  <c:v>-383.61350000000004</c:v>
                </c:pt>
                <c:pt idx="1387">
                  <c:v>-382.82920000000001</c:v>
                </c:pt>
                <c:pt idx="1388">
                  <c:v>-382.04480000000001</c:v>
                </c:pt>
                <c:pt idx="1389">
                  <c:v>-381.26059999999995</c:v>
                </c:pt>
                <c:pt idx="1390">
                  <c:v>-380.47619999999995</c:v>
                </c:pt>
                <c:pt idx="1391">
                  <c:v>-379.6918</c:v>
                </c:pt>
                <c:pt idx="1392">
                  <c:v>-378.9074</c:v>
                </c:pt>
                <c:pt idx="1393">
                  <c:v>-378.12279999999998</c:v>
                </c:pt>
                <c:pt idx="1394">
                  <c:v>-377.3383</c:v>
                </c:pt>
                <c:pt idx="1395">
                  <c:v>-376.55380000000002</c:v>
                </c:pt>
                <c:pt idx="1396">
                  <c:v>-375.76939999999996</c:v>
                </c:pt>
                <c:pt idx="1397">
                  <c:v>-374.98469999999998</c:v>
                </c:pt>
                <c:pt idx="1398">
                  <c:v>-374.2002</c:v>
                </c:pt>
                <c:pt idx="1399">
                  <c:v>-373.41550000000001</c:v>
                </c:pt>
                <c:pt idx="1400">
                  <c:v>-372.63080000000002</c:v>
                </c:pt>
                <c:pt idx="1401">
                  <c:v>-371.846</c:v>
                </c:pt>
                <c:pt idx="1402">
                  <c:v>-371.06119999999999</c:v>
                </c:pt>
                <c:pt idx="1403">
                  <c:v>-370.2765</c:v>
                </c:pt>
                <c:pt idx="1404">
                  <c:v>-369.49160000000001</c:v>
                </c:pt>
                <c:pt idx="1405">
                  <c:v>-368.70659999999998</c:v>
                </c:pt>
                <c:pt idx="1406">
                  <c:v>-367.92189999999999</c:v>
                </c:pt>
                <c:pt idx="1407">
                  <c:v>-367.13689999999997</c:v>
                </c:pt>
                <c:pt idx="1408">
                  <c:v>-366.35199999999998</c:v>
                </c:pt>
                <c:pt idx="1409">
                  <c:v>-365.56690000000003</c:v>
                </c:pt>
                <c:pt idx="1410">
                  <c:v>-364.78179999999998</c:v>
                </c:pt>
                <c:pt idx="1411">
                  <c:v>-363.99690000000004</c:v>
                </c:pt>
                <c:pt idx="1412">
                  <c:v>-363.21179999999998</c:v>
                </c:pt>
                <c:pt idx="1413">
                  <c:v>-362.42660000000001</c:v>
                </c:pt>
                <c:pt idx="1414">
                  <c:v>-361.64150000000001</c:v>
                </c:pt>
                <c:pt idx="1415">
                  <c:v>-360.85620000000006</c:v>
                </c:pt>
                <c:pt idx="1416">
                  <c:v>-360.0711</c:v>
                </c:pt>
                <c:pt idx="1417">
                  <c:v>-359.28580000000005</c:v>
                </c:pt>
                <c:pt idx="1418">
                  <c:v>-358.50049999999993</c:v>
                </c:pt>
                <c:pt idx="1419">
                  <c:v>-357.71510000000001</c:v>
                </c:pt>
                <c:pt idx="1420">
                  <c:v>-356.92990000000003</c:v>
                </c:pt>
                <c:pt idx="1421">
                  <c:v>-356.14459999999997</c:v>
                </c:pt>
                <c:pt idx="1422">
                  <c:v>-355.35910000000001</c:v>
                </c:pt>
                <c:pt idx="1423">
                  <c:v>-354.57360000000006</c:v>
                </c:pt>
                <c:pt idx="1424">
                  <c:v>-353.78800000000001</c:v>
                </c:pt>
                <c:pt idx="1425">
                  <c:v>-353.00240000000002</c:v>
                </c:pt>
                <c:pt idx="1426">
                  <c:v>-352.21699999999998</c:v>
                </c:pt>
                <c:pt idx="1427">
                  <c:v>-351.43139999999994</c:v>
                </c:pt>
                <c:pt idx="1428">
                  <c:v>-350.64569999999998</c:v>
                </c:pt>
                <c:pt idx="1429">
                  <c:v>-349.86</c:v>
                </c:pt>
                <c:pt idx="1430">
                  <c:v>-349.07430000000005</c:v>
                </c:pt>
                <c:pt idx="1431">
                  <c:v>-348.28879999999998</c:v>
                </c:pt>
                <c:pt idx="1432">
                  <c:v>-347.50280000000004</c:v>
                </c:pt>
                <c:pt idx="1433">
                  <c:v>-346.71720000000005</c:v>
                </c:pt>
                <c:pt idx="1434">
                  <c:v>-345.93130000000002</c:v>
                </c:pt>
                <c:pt idx="1435">
                  <c:v>-345.14549999999997</c:v>
                </c:pt>
                <c:pt idx="1436">
                  <c:v>-344.35950000000003</c:v>
                </c:pt>
                <c:pt idx="1437">
                  <c:v>-343.57370000000003</c:v>
                </c:pt>
                <c:pt idx="1438">
                  <c:v>-342.78770000000003</c:v>
                </c:pt>
                <c:pt idx="1439">
                  <c:v>-342.0016</c:v>
                </c:pt>
                <c:pt idx="1440">
                  <c:v>-341.21560000000005</c:v>
                </c:pt>
                <c:pt idx="1441">
                  <c:v>-340.42959999999999</c:v>
                </c:pt>
                <c:pt idx="1442">
                  <c:v>-339.64349999999996</c:v>
                </c:pt>
                <c:pt idx="1443">
                  <c:v>-338.85730000000001</c:v>
                </c:pt>
                <c:pt idx="1444">
                  <c:v>-338.07120000000003</c:v>
                </c:pt>
                <c:pt idx="1445">
                  <c:v>-337.2851</c:v>
                </c:pt>
                <c:pt idx="1446">
                  <c:v>-336.49880000000002</c:v>
                </c:pt>
                <c:pt idx="1447">
                  <c:v>-335.71259999999995</c:v>
                </c:pt>
                <c:pt idx="1448">
                  <c:v>-334.92619999999999</c:v>
                </c:pt>
                <c:pt idx="1449">
                  <c:v>-334.13989999999995</c:v>
                </c:pt>
                <c:pt idx="1450">
                  <c:v>-333.3535</c:v>
                </c:pt>
                <c:pt idx="1451">
                  <c:v>-332.56720000000001</c:v>
                </c:pt>
                <c:pt idx="1452">
                  <c:v>-331.78059999999999</c:v>
                </c:pt>
                <c:pt idx="1453">
                  <c:v>-330.99429999999995</c:v>
                </c:pt>
                <c:pt idx="1454">
                  <c:v>-330.20769999999999</c:v>
                </c:pt>
                <c:pt idx="1455">
                  <c:v>-329.42139999999995</c:v>
                </c:pt>
                <c:pt idx="1456">
                  <c:v>-328.63470000000001</c:v>
                </c:pt>
                <c:pt idx="1457">
                  <c:v>-327.84809999999999</c:v>
                </c:pt>
                <c:pt idx="1458">
                  <c:v>-327.06140000000005</c:v>
                </c:pt>
                <c:pt idx="1459">
                  <c:v>-326.27480000000003</c:v>
                </c:pt>
                <c:pt idx="1460">
                  <c:v>-325.488</c:v>
                </c:pt>
                <c:pt idx="1461">
                  <c:v>-324.70150000000001</c:v>
                </c:pt>
                <c:pt idx="1462">
                  <c:v>-323.91469999999998</c:v>
                </c:pt>
                <c:pt idx="1463">
                  <c:v>-323.12790000000001</c:v>
                </c:pt>
                <c:pt idx="1464">
                  <c:v>-322.34100000000001</c:v>
                </c:pt>
                <c:pt idx="1465">
                  <c:v>-321.55420000000004</c:v>
                </c:pt>
                <c:pt idx="1466">
                  <c:v>-320.76740000000001</c:v>
                </c:pt>
                <c:pt idx="1467">
                  <c:v>-319.98039999999997</c:v>
                </c:pt>
                <c:pt idx="1468">
                  <c:v>-319.1934</c:v>
                </c:pt>
                <c:pt idx="1469">
                  <c:v>-318.40649999999999</c:v>
                </c:pt>
                <c:pt idx="1470">
                  <c:v>-317.61950000000002</c:v>
                </c:pt>
                <c:pt idx="1471">
                  <c:v>-316.83240000000001</c:v>
                </c:pt>
                <c:pt idx="1472">
                  <c:v>-316.0453</c:v>
                </c:pt>
                <c:pt idx="1473">
                  <c:v>-315.25809999999996</c:v>
                </c:pt>
                <c:pt idx="1474">
                  <c:v>-314.471</c:v>
                </c:pt>
                <c:pt idx="1475">
                  <c:v>-313.68389999999999</c:v>
                </c:pt>
                <c:pt idx="1476">
                  <c:v>-312.89660000000003</c:v>
                </c:pt>
                <c:pt idx="1477">
                  <c:v>-312.10930000000002</c:v>
                </c:pt>
                <c:pt idx="1478">
                  <c:v>-311.32209999999998</c:v>
                </c:pt>
                <c:pt idx="1479">
                  <c:v>-310.53470000000004</c:v>
                </c:pt>
                <c:pt idx="1480">
                  <c:v>-309.7475</c:v>
                </c:pt>
                <c:pt idx="1481">
                  <c:v>-308.95999999999998</c:v>
                </c:pt>
                <c:pt idx="1482">
                  <c:v>-308.17259999999999</c:v>
                </c:pt>
                <c:pt idx="1483">
                  <c:v>-307.38510000000002</c:v>
                </c:pt>
                <c:pt idx="1484">
                  <c:v>-306.5976</c:v>
                </c:pt>
                <c:pt idx="1485">
                  <c:v>-305.81019999999995</c:v>
                </c:pt>
                <c:pt idx="1486">
                  <c:v>-305.02249999999998</c:v>
                </c:pt>
                <c:pt idx="1487">
                  <c:v>-304.23509999999999</c:v>
                </c:pt>
                <c:pt idx="1488">
                  <c:v>-303.44740000000002</c:v>
                </c:pt>
                <c:pt idx="1489">
                  <c:v>-302.65969999999999</c:v>
                </c:pt>
                <c:pt idx="1490">
                  <c:v>-301.87200000000001</c:v>
                </c:pt>
                <c:pt idx="1491">
                  <c:v>-301.08429999999998</c:v>
                </c:pt>
                <c:pt idx="1492">
                  <c:v>-300.29660000000001</c:v>
                </c:pt>
                <c:pt idx="1493">
                  <c:v>-299.50880000000001</c:v>
                </c:pt>
                <c:pt idx="1494">
                  <c:v>-298.72090000000003</c:v>
                </c:pt>
                <c:pt idx="1495">
                  <c:v>-297.9332</c:v>
                </c:pt>
                <c:pt idx="1496">
                  <c:v>-297.14519999999999</c:v>
                </c:pt>
                <c:pt idx="1497">
                  <c:v>-296.35739999999998</c:v>
                </c:pt>
                <c:pt idx="1498">
                  <c:v>-295.5693</c:v>
                </c:pt>
                <c:pt idx="1499">
                  <c:v>-294.78129999999999</c:v>
                </c:pt>
                <c:pt idx="1500">
                  <c:v>-293.99340000000001</c:v>
                </c:pt>
                <c:pt idx="1501">
                  <c:v>-293.20529999999997</c:v>
                </c:pt>
                <c:pt idx="1502">
                  <c:v>-292.4366</c:v>
                </c:pt>
                <c:pt idx="1503">
                  <c:v>-291.78489999999999</c:v>
                </c:pt>
                <c:pt idx="1504">
                  <c:v>-291.20210000000003</c:v>
                </c:pt>
                <c:pt idx="1505">
                  <c:v>-290.61939999999998</c:v>
                </c:pt>
                <c:pt idx="1506">
                  <c:v>-290.0367</c:v>
                </c:pt>
                <c:pt idx="1507">
                  <c:v>-289.4538</c:v>
                </c:pt>
                <c:pt idx="1508">
                  <c:v>-288.87099999999998</c:v>
                </c:pt>
                <c:pt idx="1509">
                  <c:v>-288.28809999999999</c:v>
                </c:pt>
                <c:pt idx="1510">
                  <c:v>-287.7054</c:v>
                </c:pt>
                <c:pt idx="1511">
                  <c:v>-287.12260000000003</c:v>
                </c:pt>
                <c:pt idx="1512">
                  <c:v>-286.53970000000004</c:v>
                </c:pt>
                <c:pt idx="1513">
                  <c:v>-285.95690000000002</c:v>
                </c:pt>
                <c:pt idx="1514">
                  <c:v>-285.37389999999999</c:v>
                </c:pt>
                <c:pt idx="1515">
                  <c:v>-284.82749999999999</c:v>
                </c:pt>
                <c:pt idx="1516">
                  <c:v>-284.51390000000004</c:v>
                </c:pt>
                <c:pt idx="1517">
                  <c:v>-284.32690000000002</c:v>
                </c:pt>
                <c:pt idx="1518">
                  <c:v>-284.14</c:v>
                </c:pt>
                <c:pt idx="1519">
                  <c:v>-283.9529</c:v>
                </c:pt>
                <c:pt idx="1520">
                  <c:v>-283.76599999999996</c:v>
                </c:pt>
                <c:pt idx="1521">
                  <c:v>-283.5788</c:v>
                </c:pt>
                <c:pt idx="1522">
                  <c:v>-283.39189999999996</c:v>
                </c:pt>
                <c:pt idx="1523">
                  <c:v>-283.27270000000004</c:v>
                </c:pt>
                <c:pt idx="1524">
                  <c:v>-283.25619999999998</c:v>
                </c:pt>
                <c:pt idx="1525">
                  <c:v>-283.23989999999998</c:v>
                </c:pt>
                <c:pt idx="1526">
                  <c:v>-283.22349999999994</c:v>
                </c:pt>
                <c:pt idx="1527">
                  <c:v>-283.20699999999999</c:v>
                </c:pt>
                <c:pt idx="1528">
                  <c:v>-283.19060000000002</c:v>
                </c:pt>
                <c:pt idx="1529">
                  <c:v>-283.17410000000001</c:v>
                </c:pt>
                <c:pt idx="1530">
                  <c:v>-283.15769999999998</c:v>
                </c:pt>
                <c:pt idx="1531">
                  <c:v>-283.1413</c:v>
                </c:pt>
                <c:pt idx="1532">
                  <c:v>-283.12489999999997</c:v>
                </c:pt>
                <c:pt idx="1533">
                  <c:v>-283.10840000000002</c:v>
                </c:pt>
                <c:pt idx="1534">
                  <c:v>-283.09210000000002</c:v>
                </c:pt>
                <c:pt idx="1535">
                  <c:v>-283.07560000000001</c:v>
                </c:pt>
                <c:pt idx="1536">
                  <c:v>-283.05919999999998</c:v>
                </c:pt>
                <c:pt idx="1537">
                  <c:v>-283.04289999999997</c:v>
                </c:pt>
                <c:pt idx="1538">
                  <c:v>-283.02629999999999</c:v>
                </c:pt>
                <c:pt idx="1539">
                  <c:v>-283.00990000000002</c:v>
                </c:pt>
                <c:pt idx="1540">
                  <c:v>-282.99340000000001</c:v>
                </c:pt>
                <c:pt idx="1541">
                  <c:v>-282.97699999999998</c:v>
                </c:pt>
                <c:pt idx="1542">
                  <c:v>-282.9606</c:v>
                </c:pt>
                <c:pt idx="1543">
                  <c:v>-282.94420000000002</c:v>
                </c:pt>
                <c:pt idx="1544">
                  <c:v>-282.92779999999999</c:v>
                </c:pt>
                <c:pt idx="1545">
                  <c:v>-282.91129999999998</c:v>
                </c:pt>
                <c:pt idx="1546">
                  <c:v>-282.89490000000001</c:v>
                </c:pt>
                <c:pt idx="1547">
                  <c:v>-282.87869999999998</c:v>
                </c:pt>
                <c:pt idx="1548">
                  <c:v>-282.86200000000002</c:v>
                </c:pt>
                <c:pt idx="1549">
                  <c:v>-282.84559999999999</c:v>
                </c:pt>
                <c:pt idx="1550">
                  <c:v>-282.82920000000001</c:v>
                </c:pt>
                <c:pt idx="1551">
                  <c:v>-282.81280000000004</c:v>
                </c:pt>
                <c:pt idx="1552">
                  <c:v>-282.79640000000001</c:v>
                </c:pt>
                <c:pt idx="1553">
                  <c:v>-282.78000000000003</c:v>
                </c:pt>
                <c:pt idx="1554">
                  <c:v>-282.7636</c:v>
                </c:pt>
                <c:pt idx="1555">
                  <c:v>-282.74709999999999</c:v>
                </c:pt>
                <c:pt idx="1556">
                  <c:v>-282.73059999999998</c:v>
                </c:pt>
                <c:pt idx="1557">
                  <c:v>-282.71420000000001</c:v>
                </c:pt>
                <c:pt idx="1558">
                  <c:v>-282.69770000000005</c:v>
                </c:pt>
                <c:pt idx="1559">
                  <c:v>-282.6814</c:v>
                </c:pt>
                <c:pt idx="1560">
                  <c:v>-282.66500000000002</c:v>
                </c:pt>
                <c:pt idx="1561">
                  <c:v>-282.64859999999999</c:v>
                </c:pt>
                <c:pt idx="1562">
                  <c:v>-282.63209999999998</c:v>
                </c:pt>
                <c:pt idx="1563">
                  <c:v>-282.61580000000004</c:v>
                </c:pt>
                <c:pt idx="1564">
                  <c:v>-282.59930000000003</c:v>
                </c:pt>
                <c:pt idx="1565">
                  <c:v>-282.58269999999999</c:v>
                </c:pt>
                <c:pt idx="1566">
                  <c:v>-282.56649999999996</c:v>
                </c:pt>
                <c:pt idx="1567">
                  <c:v>-282.55</c:v>
                </c:pt>
                <c:pt idx="1568">
                  <c:v>-282.5335</c:v>
                </c:pt>
                <c:pt idx="1569">
                  <c:v>-282.5172</c:v>
                </c:pt>
                <c:pt idx="1570">
                  <c:v>-282.50079999999997</c:v>
                </c:pt>
                <c:pt idx="1571">
                  <c:v>-282.48429999999996</c:v>
                </c:pt>
                <c:pt idx="1572">
                  <c:v>-282.46770000000004</c:v>
                </c:pt>
                <c:pt idx="1573">
                  <c:v>-282.45140000000004</c:v>
                </c:pt>
                <c:pt idx="1574">
                  <c:v>-282.43509999999998</c:v>
                </c:pt>
                <c:pt idx="1575">
                  <c:v>-282.41849999999999</c:v>
                </c:pt>
                <c:pt idx="1576">
                  <c:v>-282.40219999999999</c:v>
                </c:pt>
                <c:pt idx="1577">
                  <c:v>-282.38580000000002</c:v>
                </c:pt>
                <c:pt idx="1578">
                  <c:v>-282.36930000000001</c:v>
                </c:pt>
                <c:pt idx="1579">
                  <c:v>-282.35289999999998</c:v>
                </c:pt>
                <c:pt idx="1580">
                  <c:v>-282.33639999999997</c:v>
                </c:pt>
                <c:pt idx="1581">
                  <c:v>-282.32009999999997</c:v>
                </c:pt>
                <c:pt idx="1582">
                  <c:v>-282.30360000000002</c:v>
                </c:pt>
                <c:pt idx="1583">
                  <c:v>-282.28719999999998</c:v>
                </c:pt>
                <c:pt idx="1584">
                  <c:v>-282.27080000000001</c:v>
                </c:pt>
                <c:pt idx="1585">
                  <c:v>-282.25419999999997</c:v>
                </c:pt>
                <c:pt idx="1586">
                  <c:v>-282.23789999999997</c:v>
                </c:pt>
                <c:pt idx="1587">
                  <c:v>-282.22149999999999</c:v>
                </c:pt>
                <c:pt idx="1588">
                  <c:v>-282.20510000000002</c:v>
                </c:pt>
                <c:pt idx="1589">
                  <c:v>-282.18870000000004</c:v>
                </c:pt>
                <c:pt idx="1590">
                  <c:v>-282.1721</c:v>
                </c:pt>
                <c:pt idx="1591">
                  <c:v>-282.1558</c:v>
                </c:pt>
                <c:pt idx="1592">
                  <c:v>-282.13940000000002</c:v>
                </c:pt>
                <c:pt idx="1593">
                  <c:v>-282.12290000000002</c:v>
                </c:pt>
                <c:pt idx="1594">
                  <c:v>-282.10650000000004</c:v>
                </c:pt>
                <c:pt idx="1595">
                  <c:v>-282.09010000000001</c:v>
                </c:pt>
                <c:pt idx="1596">
                  <c:v>-282.0736</c:v>
                </c:pt>
                <c:pt idx="1597">
                  <c:v>-282.05720000000002</c:v>
                </c:pt>
                <c:pt idx="1598">
                  <c:v>-282.04079999999999</c:v>
                </c:pt>
                <c:pt idx="1599">
                  <c:v>-282.02440000000001</c:v>
                </c:pt>
                <c:pt idx="1600">
                  <c:v>-282.00790000000001</c:v>
                </c:pt>
                <c:pt idx="1601">
                  <c:v>-281.99160000000001</c:v>
                </c:pt>
                <c:pt idx="1602">
                  <c:v>-281.9751</c:v>
                </c:pt>
                <c:pt idx="1603">
                  <c:v>-281.95859999999999</c:v>
                </c:pt>
                <c:pt idx="1604">
                  <c:v>-281.94220000000001</c:v>
                </c:pt>
                <c:pt idx="1605">
                  <c:v>-281.92579999999998</c:v>
                </c:pt>
                <c:pt idx="1606">
                  <c:v>-281.90940000000001</c:v>
                </c:pt>
                <c:pt idx="1607">
                  <c:v>-281.89300000000003</c:v>
                </c:pt>
                <c:pt idx="1608">
                  <c:v>-281.87649999999996</c:v>
                </c:pt>
                <c:pt idx="1609">
                  <c:v>-281.86009999999999</c:v>
                </c:pt>
                <c:pt idx="1610">
                  <c:v>-281.84359999999998</c:v>
                </c:pt>
                <c:pt idx="1611">
                  <c:v>-281.82729999999998</c:v>
                </c:pt>
                <c:pt idx="1612">
                  <c:v>-281.81099999999998</c:v>
                </c:pt>
                <c:pt idx="1613">
                  <c:v>-281.79430000000002</c:v>
                </c:pt>
                <c:pt idx="1614">
                  <c:v>-281.77800000000002</c:v>
                </c:pt>
                <c:pt idx="1615">
                  <c:v>-281.76159999999999</c:v>
                </c:pt>
                <c:pt idx="1616">
                  <c:v>-281.74509999999998</c:v>
                </c:pt>
                <c:pt idx="1617">
                  <c:v>-281.72879999999998</c:v>
                </c:pt>
                <c:pt idx="1618">
                  <c:v>-281.7122</c:v>
                </c:pt>
                <c:pt idx="1619">
                  <c:v>-281.69579999999996</c:v>
                </c:pt>
                <c:pt idx="1620">
                  <c:v>-281.67939999999999</c:v>
                </c:pt>
                <c:pt idx="1621">
                  <c:v>-281.66300000000001</c:v>
                </c:pt>
                <c:pt idx="1622">
                  <c:v>-281.64670000000001</c:v>
                </c:pt>
                <c:pt idx="1623">
                  <c:v>-281.63</c:v>
                </c:pt>
                <c:pt idx="1624">
                  <c:v>-281.61369999999999</c:v>
                </c:pt>
                <c:pt idx="1625">
                  <c:v>-281.59729999999996</c:v>
                </c:pt>
                <c:pt idx="1626">
                  <c:v>-281.58080000000001</c:v>
                </c:pt>
                <c:pt idx="1627">
                  <c:v>-281.56460000000004</c:v>
                </c:pt>
                <c:pt idx="1628">
                  <c:v>-281.548</c:v>
                </c:pt>
                <c:pt idx="1629">
                  <c:v>-281.5317</c:v>
                </c:pt>
                <c:pt idx="1630">
                  <c:v>-281.51529999999997</c:v>
                </c:pt>
                <c:pt idx="1631">
                  <c:v>-281.49879999999996</c:v>
                </c:pt>
                <c:pt idx="1632">
                  <c:v>-281.48250000000002</c:v>
                </c:pt>
                <c:pt idx="1633">
                  <c:v>-281.46600000000001</c:v>
                </c:pt>
                <c:pt idx="1634">
                  <c:v>-281.4495</c:v>
                </c:pt>
                <c:pt idx="1635">
                  <c:v>-281.43309999999997</c:v>
                </c:pt>
                <c:pt idx="1636">
                  <c:v>-281.41669999999999</c:v>
                </c:pt>
                <c:pt idx="1637">
                  <c:v>-281.40030000000002</c:v>
                </c:pt>
                <c:pt idx="1638">
                  <c:v>-281.38380000000001</c:v>
                </c:pt>
                <c:pt idx="1639">
                  <c:v>-281.36750000000001</c:v>
                </c:pt>
                <c:pt idx="1640">
                  <c:v>-281.351</c:v>
                </c:pt>
                <c:pt idx="1641">
                  <c:v>-281.33449999999999</c:v>
                </c:pt>
                <c:pt idx="1642">
                  <c:v>-281.31809999999996</c:v>
                </c:pt>
                <c:pt idx="1643">
                  <c:v>-281.30170000000004</c:v>
                </c:pt>
                <c:pt idx="1644">
                  <c:v>-281.28520000000003</c:v>
                </c:pt>
                <c:pt idx="1645">
                  <c:v>-281.26890000000003</c:v>
                </c:pt>
                <c:pt idx="1646">
                  <c:v>-281.25259999999997</c:v>
                </c:pt>
                <c:pt idx="1647">
                  <c:v>-281.23590000000002</c:v>
                </c:pt>
                <c:pt idx="1648">
                  <c:v>-281.21960000000001</c:v>
                </c:pt>
                <c:pt idx="1649">
                  <c:v>-281.20310000000001</c:v>
                </c:pt>
                <c:pt idx="1650">
                  <c:v>-281.18680000000001</c:v>
                </c:pt>
                <c:pt idx="1651">
                  <c:v>-281.1703</c:v>
                </c:pt>
                <c:pt idx="1652">
                  <c:v>-281.15380000000005</c:v>
                </c:pt>
                <c:pt idx="1653">
                  <c:v>-281.13750000000005</c:v>
                </c:pt>
                <c:pt idx="1654">
                  <c:v>-281.12110000000001</c:v>
                </c:pt>
                <c:pt idx="1655">
                  <c:v>-281.1046</c:v>
                </c:pt>
                <c:pt idx="1656">
                  <c:v>-281.0883</c:v>
                </c:pt>
                <c:pt idx="1657">
                  <c:v>-281.07169999999996</c:v>
                </c:pt>
                <c:pt idx="1658">
                  <c:v>-281.05530000000005</c:v>
                </c:pt>
                <c:pt idx="1659">
                  <c:v>-281.03899999999999</c:v>
                </c:pt>
                <c:pt idx="1660">
                  <c:v>-281.0224</c:v>
                </c:pt>
                <c:pt idx="1661">
                  <c:v>-281.00599999999997</c:v>
                </c:pt>
                <c:pt idx="1662">
                  <c:v>-280.98970000000003</c:v>
                </c:pt>
                <c:pt idx="1663">
                  <c:v>-280.97320000000002</c:v>
                </c:pt>
                <c:pt idx="1664">
                  <c:v>-280.95679999999999</c:v>
                </c:pt>
                <c:pt idx="1665">
                  <c:v>-280.94029999999998</c:v>
                </c:pt>
                <c:pt idx="1666">
                  <c:v>-280.9239</c:v>
                </c:pt>
                <c:pt idx="1667">
                  <c:v>-280.9076</c:v>
                </c:pt>
                <c:pt idx="1668">
                  <c:v>-280.89100000000002</c:v>
                </c:pt>
                <c:pt idx="1669">
                  <c:v>-280.87459999999999</c:v>
                </c:pt>
                <c:pt idx="1670">
                  <c:v>-280.85829999999999</c:v>
                </c:pt>
                <c:pt idx="1671">
                  <c:v>-280.84179999999998</c:v>
                </c:pt>
                <c:pt idx="1672">
                  <c:v>-280.82530000000003</c:v>
                </c:pt>
                <c:pt idx="1673">
                  <c:v>-280.80889999999999</c:v>
                </c:pt>
                <c:pt idx="1674">
                  <c:v>-280.79250000000002</c:v>
                </c:pt>
                <c:pt idx="1675">
                  <c:v>-280.77620000000002</c:v>
                </c:pt>
                <c:pt idx="1676">
                  <c:v>-280.75959999999998</c:v>
                </c:pt>
                <c:pt idx="1677">
                  <c:v>-280.7432</c:v>
                </c:pt>
                <c:pt idx="1678">
                  <c:v>-280.7269</c:v>
                </c:pt>
                <c:pt idx="1679">
                  <c:v>-280.71040000000005</c:v>
                </c:pt>
                <c:pt idx="1680">
                  <c:v>-280.69380000000001</c:v>
                </c:pt>
                <c:pt idx="1681">
                  <c:v>-280.67750000000001</c:v>
                </c:pt>
                <c:pt idx="1682">
                  <c:v>-280.66110000000003</c:v>
                </c:pt>
                <c:pt idx="1683">
                  <c:v>-280.64470000000006</c:v>
                </c:pt>
                <c:pt idx="1684">
                  <c:v>-280.62819999999999</c:v>
                </c:pt>
                <c:pt idx="1685">
                  <c:v>-280.61179999999996</c:v>
                </c:pt>
                <c:pt idx="1686">
                  <c:v>-280.59559999999999</c:v>
                </c:pt>
                <c:pt idx="1687">
                  <c:v>-280.57889999999998</c:v>
                </c:pt>
                <c:pt idx="1688">
                  <c:v>-280.56269999999995</c:v>
                </c:pt>
                <c:pt idx="1689">
                  <c:v>-280.5462</c:v>
                </c:pt>
                <c:pt idx="1690">
                  <c:v>-280.52969999999999</c:v>
                </c:pt>
                <c:pt idx="1691">
                  <c:v>-280.51339999999999</c:v>
                </c:pt>
                <c:pt idx="1692">
                  <c:v>-280.49689999999998</c:v>
                </c:pt>
                <c:pt idx="1693">
                  <c:v>-280.48059999999998</c:v>
                </c:pt>
                <c:pt idx="1694">
                  <c:v>-280.464</c:v>
                </c:pt>
                <c:pt idx="1695">
                  <c:v>-280.44760000000002</c:v>
                </c:pt>
                <c:pt idx="1696">
                  <c:v>-280.43130000000002</c:v>
                </c:pt>
                <c:pt idx="1697">
                  <c:v>-280.41480000000001</c:v>
                </c:pt>
                <c:pt idx="1698">
                  <c:v>-280.39829999999995</c:v>
                </c:pt>
                <c:pt idx="1699">
                  <c:v>-280.38200000000001</c:v>
                </c:pt>
                <c:pt idx="1700">
                  <c:v>-280.36539999999997</c:v>
                </c:pt>
                <c:pt idx="1701">
                  <c:v>-280.34910000000002</c:v>
                </c:pt>
                <c:pt idx="1702">
                  <c:v>-280.33269999999999</c:v>
                </c:pt>
                <c:pt idx="1703">
                  <c:v>-280.31630000000001</c:v>
                </c:pt>
                <c:pt idx="1704">
                  <c:v>-280.2998</c:v>
                </c:pt>
                <c:pt idx="1705">
                  <c:v>-280.2833</c:v>
                </c:pt>
                <c:pt idx="1706">
                  <c:v>-280.267</c:v>
                </c:pt>
                <c:pt idx="1707">
                  <c:v>-280.25049999999999</c:v>
                </c:pt>
                <c:pt idx="1708">
                  <c:v>-280.23399999999998</c:v>
                </c:pt>
                <c:pt idx="1709">
                  <c:v>-280.21769999999998</c:v>
                </c:pt>
                <c:pt idx="1710">
                  <c:v>-280.20119999999997</c:v>
                </c:pt>
                <c:pt idx="1711">
                  <c:v>-280.1848</c:v>
                </c:pt>
                <c:pt idx="1712">
                  <c:v>-280.16829999999999</c:v>
                </c:pt>
                <c:pt idx="1713">
                  <c:v>-280.15209999999996</c:v>
                </c:pt>
                <c:pt idx="1714">
                  <c:v>-280.13549999999998</c:v>
                </c:pt>
                <c:pt idx="1715">
                  <c:v>-280.11900000000003</c:v>
                </c:pt>
                <c:pt idx="1716">
                  <c:v>-280.10270000000003</c:v>
                </c:pt>
                <c:pt idx="1717">
                  <c:v>-280.08619999999996</c:v>
                </c:pt>
                <c:pt idx="1718">
                  <c:v>-280.06979999999999</c:v>
                </c:pt>
                <c:pt idx="1719">
                  <c:v>-280.05329999999998</c:v>
                </c:pt>
                <c:pt idx="1720">
                  <c:v>-280.0369</c:v>
                </c:pt>
                <c:pt idx="1721">
                  <c:v>-280.0206</c:v>
                </c:pt>
                <c:pt idx="1722">
                  <c:v>-280.00399999999996</c:v>
                </c:pt>
                <c:pt idx="1723">
                  <c:v>-279.98770000000002</c:v>
                </c:pt>
                <c:pt idx="1724">
                  <c:v>-279.97129999999999</c:v>
                </c:pt>
                <c:pt idx="1725">
                  <c:v>-279.95479999999998</c:v>
                </c:pt>
                <c:pt idx="1726">
                  <c:v>-279.9384</c:v>
                </c:pt>
                <c:pt idx="1727">
                  <c:v>-279.92199999999997</c:v>
                </c:pt>
                <c:pt idx="1728">
                  <c:v>-279.90550000000002</c:v>
                </c:pt>
                <c:pt idx="1729">
                  <c:v>-279.88919999999996</c:v>
                </c:pt>
                <c:pt idx="1730">
                  <c:v>-279.87290000000002</c:v>
                </c:pt>
                <c:pt idx="1731">
                  <c:v>-279.85630000000003</c:v>
                </c:pt>
                <c:pt idx="1732">
                  <c:v>-279.84000000000003</c:v>
                </c:pt>
                <c:pt idx="1733">
                  <c:v>-279.82350000000002</c:v>
                </c:pt>
                <c:pt idx="1734">
                  <c:v>-279.80689999999998</c:v>
                </c:pt>
                <c:pt idx="1735">
                  <c:v>-279.79070000000002</c:v>
                </c:pt>
                <c:pt idx="1736">
                  <c:v>-279.77420000000001</c:v>
                </c:pt>
                <c:pt idx="1737">
                  <c:v>-279.75779999999997</c:v>
                </c:pt>
                <c:pt idx="1738">
                  <c:v>-279.7414</c:v>
                </c:pt>
                <c:pt idx="1739">
                  <c:v>-279.72499999999997</c:v>
                </c:pt>
                <c:pt idx="1740">
                  <c:v>-279.70859999999999</c:v>
                </c:pt>
                <c:pt idx="1741">
                  <c:v>-279.69209999999998</c:v>
                </c:pt>
                <c:pt idx="1742">
                  <c:v>-279.67570000000001</c:v>
                </c:pt>
                <c:pt idx="1743">
                  <c:v>-279.65930000000003</c:v>
                </c:pt>
                <c:pt idx="1744">
                  <c:v>-279.64279999999997</c:v>
                </c:pt>
                <c:pt idx="1745">
                  <c:v>-279.62630000000001</c:v>
                </c:pt>
                <c:pt idx="1746">
                  <c:v>-279.61009999999999</c:v>
                </c:pt>
                <c:pt idx="1747">
                  <c:v>-279.59340000000003</c:v>
                </c:pt>
                <c:pt idx="1748">
                  <c:v>-279.57710000000003</c:v>
                </c:pt>
                <c:pt idx="1749">
                  <c:v>-279.5607</c:v>
                </c:pt>
                <c:pt idx="1750">
                  <c:v>-279.54430000000002</c:v>
                </c:pt>
                <c:pt idx="1751">
                  <c:v>-279.52779999999996</c:v>
                </c:pt>
                <c:pt idx="1752">
                  <c:v>-279.51130000000001</c:v>
                </c:pt>
                <c:pt idx="1753">
                  <c:v>-279.49499999999995</c:v>
                </c:pt>
                <c:pt idx="1754">
                  <c:v>-279.4785</c:v>
                </c:pt>
                <c:pt idx="1755">
                  <c:v>-279.46210000000002</c:v>
                </c:pt>
                <c:pt idx="1756">
                  <c:v>-279.44560000000001</c:v>
                </c:pt>
                <c:pt idx="1757">
                  <c:v>-279.42930000000001</c:v>
                </c:pt>
                <c:pt idx="1758">
                  <c:v>-279.4128</c:v>
                </c:pt>
                <c:pt idx="1759">
                  <c:v>-279.39640000000003</c:v>
                </c:pt>
                <c:pt idx="1760">
                  <c:v>-279.38</c:v>
                </c:pt>
                <c:pt idx="1761">
                  <c:v>-279.36349999999999</c:v>
                </c:pt>
                <c:pt idx="1762">
                  <c:v>-279.34710000000001</c:v>
                </c:pt>
                <c:pt idx="1763">
                  <c:v>-279.33069999999998</c:v>
                </c:pt>
                <c:pt idx="1764">
                  <c:v>-279.31420000000003</c:v>
                </c:pt>
                <c:pt idx="1765">
                  <c:v>-279.29790000000003</c:v>
                </c:pt>
                <c:pt idx="1766">
                  <c:v>-279.28160000000003</c:v>
                </c:pt>
                <c:pt idx="1767">
                  <c:v>-279.26490000000001</c:v>
                </c:pt>
                <c:pt idx="1768">
                  <c:v>-279.24869999999999</c:v>
                </c:pt>
                <c:pt idx="1769">
                  <c:v>-279.23230000000001</c:v>
                </c:pt>
                <c:pt idx="1770">
                  <c:v>-279.21570000000003</c:v>
                </c:pt>
                <c:pt idx="1771">
                  <c:v>-279.19929999999999</c:v>
                </c:pt>
                <c:pt idx="1772">
                  <c:v>-279.18299999999999</c:v>
                </c:pt>
                <c:pt idx="1773">
                  <c:v>-279.16649999999998</c:v>
                </c:pt>
                <c:pt idx="1774">
                  <c:v>-279.15010000000001</c:v>
                </c:pt>
                <c:pt idx="1775">
                  <c:v>-279.13360000000006</c:v>
                </c:pt>
                <c:pt idx="1776">
                  <c:v>-279.1173</c:v>
                </c:pt>
                <c:pt idx="1777">
                  <c:v>-279.10079999999999</c:v>
                </c:pt>
                <c:pt idx="1778">
                  <c:v>-279.08429999999998</c:v>
                </c:pt>
                <c:pt idx="1779">
                  <c:v>-279.06790000000001</c:v>
                </c:pt>
                <c:pt idx="1780">
                  <c:v>-279.04660000000001</c:v>
                </c:pt>
                <c:pt idx="1781">
                  <c:v>-279.01780000000002</c:v>
                </c:pt>
                <c:pt idx="1782">
                  <c:v>-278.98770000000002</c:v>
                </c:pt>
                <c:pt idx="1783">
                  <c:v>-278.95769999999999</c:v>
                </c:pt>
                <c:pt idx="1784">
                  <c:v>-278.92279999999994</c:v>
                </c:pt>
                <c:pt idx="1785">
                  <c:v>-278.88580000000002</c:v>
                </c:pt>
                <c:pt idx="1786">
                  <c:v>-278.84209999999996</c:v>
                </c:pt>
                <c:pt idx="1787">
                  <c:v>-278.79820000000001</c:v>
                </c:pt>
                <c:pt idx="1788">
                  <c:v>-278.75439999999998</c:v>
                </c:pt>
                <c:pt idx="1789">
                  <c:v>-278.7106</c:v>
                </c:pt>
                <c:pt idx="1790">
                  <c:v>-278.66680000000002</c:v>
                </c:pt>
                <c:pt idx="1791">
                  <c:v>-278.62299999999999</c:v>
                </c:pt>
                <c:pt idx="1792">
                  <c:v>-278.57909999999998</c:v>
                </c:pt>
                <c:pt idx="1793">
                  <c:v>-278.53530000000001</c:v>
                </c:pt>
                <c:pt idx="1794">
                  <c:v>-278.4914</c:v>
                </c:pt>
                <c:pt idx="1795">
                  <c:v>-278.4477</c:v>
                </c:pt>
                <c:pt idx="1796">
                  <c:v>-278.40389999999996</c:v>
                </c:pt>
                <c:pt idx="1797">
                  <c:v>-278.36020000000002</c:v>
                </c:pt>
                <c:pt idx="1798">
                  <c:v>-278.31630000000001</c:v>
                </c:pt>
                <c:pt idx="1799">
                  <c:v>-278.27249999999998</c:v>
                </c:pt>
                <c:pt idx="1800">
                  <c:v>-278.22859999999997</c:v>
                </c:pt>
                <c:pt idx="1801">
                  <c:v>-278.18470000000002</c:v>
                </c:pt>
                <c:pt idx="1802">
                  <c:v>-278.14099999999996</c:v>
                </c:pt>
                <c:pt idx="1803">
                  <c:v>-278.09719999999999</c:v>
                </c:pt>
                <c:pt idx="1804">
                  <c:v>-278.05330000000004</c:v>
                </c:pt>
                <c:pt idx="1805">
                  <c:v>-278.00959999999998</c:v>
                </c:pt>
                <c:pt idx="1806">
                  <c:v>-277.96580000000006</c:v>
                </c:pt>
                <c:pt idx="1807">
                  <c:v>-277.92200000000003</c:v>
                </c:pt>
                <c:pt idx="1808">
                  <c:v>-277.87819999999999</c:v>
                </c:pt>
                <c:pt idx="1809">
                  <c:v>-277.83429999999998</c:v>
                </c:pt>
                <c:pt idx="1810">
                  <c:v>-277.79040000000003</c:v>
                </c:pt>
                <c:pt idx="1811">
                  <c:v>-277.7466</c:v>
                </c:pt>
                <c:pt idx="1812">
                  <c:v>-277.7029</c:v>
                </c:pt>
                <c:pt idx="1813">
                  <c:v>-277.65909999999997</c:v>
                </c:pt>
                <c:pt idx="1814">
                  <c:v>-277.61539999999997</c:v>
                </c:pt>
                <c:pt idx="1815">
                  <c:v>-277.57139999999998</c:v>
                </c:pt>
                <c:pt idx="1816">
                  <c:v>-277.52770000000004</c:v>
                </c:pt>
                <c:pt idx="1817">
                  <c:v>-277.48379999999997</c:v>
                </c:pt>
                <c:pt idx="1818">
                  <c:v>-277.44</c:v>
                </c:pt>
                <c:pt idx="1819">
                  <c:v>-277.39609999999999</c:v>
                </c:pt>
                <c:pt idx="1820">
                  <c:v>-277.35230000000001</c:v>
                </c:pt>
                <c:pt idx="1821">
                  <c:v>-277.30859999999996</c:v>
                </c:pt>
                <c:pt idx="1822">
                  <c:v>-277.26480000000004</c:v>
                </c:pt>
                <c:pt idx="1823">
                  <c:v>-277.221</c:v>
                </c:pt>
                <c:pt idx="1824">
                  <c:v>-277.17720000000003</c:v>
                </c:pt>
                <c:pt idx="1825">
                  <c:v>-277.13329999999996</c:v>
                </c:pt>
                <c:pt idx="1826">
                  <c:v>-277.08950000000004</c:v>
                </c:pt>
                <c:pt idx="1827">
                  <c:v>-277.04559999999998</c:v>
                </c:pt>
                <c:pt idx="1828">
                  <c:v>-277.0018</c:v>
                </c:pt>
                <c:pt idx="1829">
                  <c:v>-276.95799999999997</c:v>
                </c:pt>
                <c:pt idx="1830">
                  <c:v>-276.91420000000005</c:v>
                </c:pt>
                <c:pt idx="1831">
                  <c:v>-276.87049999999999</c:v>
                </c:pt>
                <c:pt idx="1832">
                  <c:v>-276.82670000000002</c:v>
                </c:pt>
                <c:pt idx="1833">
                  <c:v>-276.78289999999998</c:v>
                </c:pt>
                <c:pt idx="1834">
                  <c:v>-276.73900000000003</c:v>
                </c:pt>
                <c:pt idx="1835">
                  <c:v>-276.69509999999997</c:v>
                </c:pt>
                <c:pt idx="1836">
                  <c:v>-276.65139999999997</c:v>
                </c:pt>
                <c:pt idx="1837">
                  <c:v>-276.60759999999999</c:v>
                </c:pt>
                <c:pt idx="1838">
                  <c:v>-276.56369999999998</c:v>
                </c:pt>
                <c:pt idx="1839">
                  <c:v>-276.51990000000001</c:v>
                </c:pt>
                <c:pt idx="1840">
                  <c:v>-276.47620000000001</c:v>
                </c:pt>
                <c:pt idx="1841">
                  <c:v>-276.4325</c:v>
                </c:pt>
                <c:pt idx="1842">
                  <c:v>-276.3886</c:v>
                </c:pt>
                <c:pt idx="1843">
                  <c:v>-276.34469999999999</c:v>
                </c:pt>
                <c:pt idx="1844">
                  <c:v>-276.29759999999999</c:v>
                </c:pt>
                <c:pt idx="1845">
                  <c:v>-276.24779999999998</c:v>
                </c:pt>
                <c:pt idx="1846">
                  <c:v>-276.19809999999995</c:v>
                </c:pt>
                <c:pt idx="1847">
                  <c:v>-276.14830000000001</c:v>
                </c:pt>
                <c:pt idx="1848">
                  <c:v>-276.09289999999999</c:v>
                </c:pt>
                <c:pt idx="1849">
                  <c:v>-276.03720000000004</c:v>
                </c:pt>
                <c:pt idx="1850">
                  <c:v>-275.98140000000001</c:v>
                </c:pt>
                <c:pt idx="1851">
                  <c:v>-275.92559999999997</c:v>
                </c:pt>
                <c:pt idx="1852">
                  <c:v>-275.86989999999997</c:v>
                </c:pt>
                <c:pt idx="1853">
                  <c:v>-275.8141</c:v>
                </c:pt>
                <c:pt idx="1854">
                  <c:v>-275.75839999999999</c:v>
                </c:pt>
                <c:pt idx="1855">
                  <c:v>-275.70269999999999</c:v>
                </c:pt>
                <c:pt idx="1856">
                  <c:v>-275.64679999999998</c:v>
                </c:pt>
                <c:pt idx="1857">
                  <c:v>-275.59100000000001</c:v>
                </c:pt>
                <c:pt idx="1858">
                  <c:v>-275.53539999999998</c:v>
                </c:pt>
                <c:pt idx="1859">
                  <c:v>-275.47950000000003</c:v>
                </c:pt>
                <c:pt idx="1860">
                  <c:v>-275.4237</c:v>
                </c:pt>
                <c:pt idx="1861">
                  <c:v>-275.36799999999999</c:v>
                </c:pt>
                <c:pt idx="1862">
                  <c:v>-275.31219999999996</c:v>
                </c:pt>
                <c:pt idx="1863">
                  <c:v>-275.25639999999999</c:v>
                </c:pt>
                <c:pt idx="1864">
                  <c:v>-275.20080000000002</c:v>
                </c:pt>
                <c:pt idx="1865">
                  <c:v>-275.14489999999995</c:v>
                </c:pt>
                <c:pt idx="1866">
                  <c:v>-275.08920000000001</c:v>
                </c:pt>
                <c:pt idx="1867">
                  <c:v>-275.03339999999997</c:v>
                </c:pt>
                <c:pt idx="1868">
                  <c:v>-274.9776</c:v>
                </c:pt>
                <c:pt idx="1869">
                  <c:v>-274.92179999999996</c:v>
                </c:pt>
                <c:pt idx="1870">
                  <c:v>-274.86600000000004</c:v>
                </c:pt>
                <c:pt idx="1871">
                  <c:v>-274.81020000000001</c:v>
                </c:pt>
                <c:pt idx="1872">
                  <c:v>-274.75459999999998</c:v>
                </c:pt>
                <c:pt idx="1873">
                  <c:v>-274.69870000000003</c:v>
                </c:pt>
                <c:pt idx="1874">
                  <c:v>-274.64300000000003</c:v>
                </c:pt>
                <c:pt idx="1875">
                  <c:v>-274.58730000000003</c:v>
                </c:pt>
                <c:pt idx="1876">
                  <c:v>-274.53149999999999</c:v>
                </c:pt>
                <c:pt idx="1877">
                  <c:v>-274.47569999999996</c:v>
                </c:pt>
                <c:pt idx="1878">
                  <c:v>-274.41999999999996</c:v>
                </c:pt>
                <c:pt idx="1879">
                  <c:v>-274.36430000000001</c:v>
                </c:pt>
                <c:pt idx="1880">
                  <c:v>-274.30849999999998</c:v>
                </c:pt>
                <c:pt idx="1881">
                  <c:v>-274.2527</c:v>
                </c:pt>
                <c:pt idx="1882">
                  <c:v>-274.197</c:v>
                </c:pt>
                <c:pt idx="1883">
                  <c:v>-274.13929999999999</c:v>
                </c:pt>
                <c:pt idx="1884">
                  <c:v>-274.07760000000002</c:v>
                </c:pt>
                <c:pt idx="1885">
                  <c:v>-274.01589999999999</c:v>
                </c:pt>
                <c:pt idx="1886">
                  <c:v>-273.95420000000001</c:v>
                </c:pt>
                <c:pt idx="1887">
                  <c:v>-273.89249999999998</c:v>
                </c:pt>
                <c:pt idx="1888">
                  <c:v>-273.83089999999999</c:v>
                </c:pt>
                <c:pt idx="1889">
                  <c:v>-273.76929999999999</c:v>
                </c:pt>
                <c:pt idx="1890">
                  <c:v>-273.70230000000004</c:v>
                </c:pt>
                <c:pt idx="1891">
                  <c:v>-273.63490000000002</c:v>
                </c:pt>
                <c:pt idx="1892">
                  <c:v>-273.56729999999993</c:v>
                </c:pt>
                <c:pt idx="1893">
                  <c:v>-273.5</c:v>
                </c:pt>
                <c:pt idx="1894">
                  <c:v>-273.43239999999997</c:v>
                </c:pt>
                <c:pt idx="1895">
                  <c:v>-273.36489999999998</c:v>
                </c:pt>
                <c:pt idx="1896">
                  <c:v>-273.29740000000004</c:v>
                </c:pt>
                <c:pt idx="1897">
                  <c:v>-273.22980000000001</c:v>
                </c:pt>
                <c:pt idx="1898">
                  <c:v>-273.16240000000005</c:v>
                </c:pt>
                <c:pt idx="1899">
                  <c:v>-273.09480000000002</c:v>
                </c:pt>
                <c:pt idx="1900">
                  <c:v>-273.0274</c:v>
                </c:pt>
                <c:pt idx="1901">
                  <c:v>-272.9599</c:v>
                </c:pt>
                <c:pt idx="1902">
                  <c:v>-272.89230000000003</c:v>
                </c:pt>
                <c:pt idx="1903">
                  <c:v>-272.82490000000001</c:v>
                </c:pt>
                <c:pt idx="1904">
                  <c:v>-272.75740000000002</c:v>
                </c:pt>
                <c:pt idx="1905">
                  <c:v>-272.68990000000002</c:v>
                </c:pt>
                <c:pt idx="1906">
                  <c:v>-272.6223</c:v>
                </c:pt>
                <c:pt idx="1907">
                  <c:v>-272.55470000000003</c:v>
                </c:pt>
                <c:pt idx="1908">
                  <c:v>-272.48740000000004</c:v>
                </c:pt>
                <c:pt idx="1909">
                  <c:v>-272.41980000000001</c:v>
                </c:pt>
                <c:pt idx="1910">
                  <c:v>-272.35220000000004</c:v>
                </c:pt>
                <c:pt idx="1911">
                  <c:v>-272.28489999999999</c:v>
                </c:pt>
                <c:pt idx="1912">
                  <c:v>-272.2174</c:v>
                </c:pt>
                <c:pt idx="1913">
                  <c:v>-272.14959999999996</c:v>
                </c:pt>
                <c:pt idx="1914">
                  <c:v>-272.08240000000001</c:v>
                </c:pt>
                <c:pt idx="1915">
                  <c:v>-272.01480000000004</c:v>
                </c:pt>
                <c:pt idx="1916">
                  <c:v>-271.94720000000001</c:v>
                </c:pt>
                <c:pt idx="1917">
                  <c:v>-271.87979999999999</c:v>
                </c:pt>
                <c:pt idx="1918">
                  <c:v>-271.81240000000003</c:v>
                </c:pt>
                <c:pt idx="1919">
                  <c:v>-271.7448</c:v>
                </c:pt>
                <c:pt idx="1920">
                  <c:v>-271.67719999999997</c:v>
                </c:pt>
                <c:pt idx="1921">
                  <c:v>-271.60970000000003</c:v>
                </c:pt>
                <c:pt idx="1922">
                  <c:v>-271.54229999999995</c:v>
                </c:pt>
                <c:pt idx="1923">
                  <c:v>-271.47479999999996</c:v>
                </c:pt>
                <c:pt idx="1924">
                  <c:v>-271.4074</c:v>
                </c:pt>
                <c:pt idx="1925">
                  <c:v>-271.33960000000002</c:v>
                </c:pt>
                <c:pt idx="1926">
                  <c:v>-271.2722</c:v>
                </c:pt>
                <c:pt idx="1927">
                  <c:v>-271.2047</c:v>
                </c:pt>
                <c:pt idx="1928">
                  <c:v>-271.13709999999998</c:v>
                </c:pt>
                <c:pt idx="1929">
                  <c:v>-271.06979999999999</c:v>
                </c:pt>
                <c:pt idx="1930">
                  <c:v>-271.00229999999999</c:v>
                </c:pt>
                <c:pt idx="1931">
                  <c:v>-270.93470000000002</c:v>
                </c:pt>
                <c:pt idx="1932">
                  <c:v>-270.86720000000003</c:v>
                </c:pt>
                <c:pt idx="1933">
                  <c:v>-270.79970000000003</c:v>
                </c:pt>
                <c:pt idx="1934">
                  <c:v>-270.73230000000001</c:v>
                </c:pt>
                <c:pt idx="1935">
                  <c:v>-270.66469999999998</c:v>
                </c:pt>
                <c:pt idx="1936">
                  <c:v>-270.59719999999999</c:v>
                </c:pt>
                <c:pt idx="1937">
                  <c:v>-270.52959999999996</c:v>
                </c:pt>
                <c:pt idx="1938">
                  <c:v>-270.46199999999999</c:v>
                </c:pt>
                <c:pt idx="1939">
                  <c:v>-270.39480000000003</c:v>
                </c:pt>
                <c:pt idx="1940">
                  <c:v>-270.3272</c:v>
                </c:pt>
                <c:pt idx="1941">
                  <c:v>-270.25970000000001</c:v>
                </c:pt>
                <c:pt idx="1942">
                  <c:v>-270.19209999999998</c:v>
                </c:pt>
                <c:pt idx="1943">
                  <c:v>-270.12459999999999</c:v>
                </c:pt>
                <c:pt idx="1944">
                  <c:v>-270.05709999999999</c:v>
                </c:pt>
                <c:pt idx="1945">
                  <c:v>-269.98969999999997</c:v>
                </c:pt>
                <c:pt idx="1946">
                  <c:v>-269.92220000000003</c:v>
                </c:pt>
                <c:pt idx="1947">
                  <c:v>-269.85469999999998</c:v>
                </c:pt>
                <c:pt idx="1948">
                  <c:v>-269.78719999999998</c:v>
                </c:pt>
                <c:pt idx="1949">
                  <c:v>-269.71960000000001</c:v>
                </c:pt>
                <c:pt idx="1950">
                  <c:v>-269.65210000000002</c:v>
                </c:pt>
                <c:pt idx="1951">
                  <c:v>-269.5847</c:v>
                </c:pt>
                <c:pt idx="1952">
                  <c:v>-269.5172</c:v>
                </c:pt>
                <c:pt idx="1953">
                  <c:v>-269.4495</c:v>
                </c:pt>
                <c:pt idx="1954">
                  <c:v>-269.38210000000004</c:v>
                </c:pt>
                <c:pt idx="1955">
                  <c:v>-269.31459999999998</c:v>
                </c:pt>
                <c:pt idx="1956">
                  <c:v>-269.24719999999996</c:v>
                </c:pt>
                <c:pt idx="1957">
                  <c:v>-269.17950000000002</c:v>
                </c:pt>
                <c:pt idx="1958">
                  <c:v>-269.11110000000002</c:v>
                </c:pt>
                <c:pt idx="1959">
                  <c:v>-269.03739999999999</c:v>
                </c:pt>
                <c:pt idx="1960">
                  <c:v>-268.96300000000002</c:v>
                </c:pt>
                <c:pt idx="1961">
                  <c:v>-268.88839999999999</c:v>
                </c:pt>
                <c:pt idx="1962">
                  <c:v>-268.81410000000005</c:v>
                </c:pt>
                <c:pt idx="1963">
                  <c:v>-268.73969999999997</c:v>
                </c:pt>
                <c:pt idx="1964">
                  <c:v>-268.6653</c:v>
                </c:pt>
                <c:pt idx="1965">
                  <c:v>-268.59100000000001</c:v>
                </c:pt>
                <c:pt idx="1966">
                  <c:v>-268.5163</c:v>
                </c:pt>
                <c:pt idx="1967">
                  <c:v>-268.44200000000001</c:v>
                </c:pt>
                <c:pt idx="1968">
                  <c:v>-268.36759999999998</c:v>
                </c:pt>
                <c:pt idx="1969">
                  <c:v>-268.29310000000004</c:v>
                </c:pt>
                <c:pt idx="1970">
                  <c:v>-268.21879999999999</c:v>
                </c:pt>
                <c:pt idx="1971">
                  <c:v>-268.14429999999999</c:v>
                </c:pt>
                <c:pt idx="1972">
                  <c:v>-268.06979999999999</c:v>
                </c:pt>
                <c:pt idx="1973">
                  <c:v>-267.99549999999999</c:v>
                </c:pt>
                <c:pt idx="1974">
                  <c:v>-267.92099999999999</c:v>
                </c:pt>
                <c:pt idx="1975">
                  <c:v>-267.84649999999999</c:v>
                </c:pt>
                <c:pt idx="1976">
                  <c:v>-267.77229999999997</c:v>
                </c:pt>
                <c:pt idx="1977">
                  <c:v>-267.69780000000003</c:v>
                </c:pt>
                <c:pt idx="1978">
                  <c:v>-267.6232</c:v>
                </c:pt>
                <c:pt idx="1979">
                  <c:v>-267.5489</c:v>
                </c:pt>
                <c:pt idx="1980">
                  <c:v>-267.47449999999998</c:v>
                </c:pt>
                <c:pt idx="1981">
                  <c:v>-267.3999</c:v>
                </c:pt>
                <c:pt idx="1982">
                  <c:v>-267.32560000000001</c:v>
                </c:pt>
                <c:pt idx="1983">
                  <c:v>-267.25119999999998</c:v>
                </c:pt>
                <c:pt idx="1984">
                  <c:v>-267.17670000000004</c:v>
                </c:pt>
                <c:pt idx="1985">
                  <c:v>-267.10230000000001</c:v>
                </c:pt>
                <c:pt idx="1986">
                  <c:v>-267.02780000000001</c:v>
                </c:pt>
                <c:pt idx="1987">
                  <c:v>-266.95350000000002</c:v>
                </c:pt>
                <c:pt idx="1988">
                  <c:v>-266.87909999999999</c:v>
                </c:pt>
                <c:pt idx="1989">
                  <c:v>-266.80459999999999</c:v>
                </c:pt>
                <c:pt idx="1990">
                  <c:v>-266.73009999999999</c:v>
                </c:pt>
                <c:pt idx="1991">
                  <c:v>-266.6558</c:v>
                </c:pt>
                <c:pt idx="1992">
                  <c:v>-266.5813</c:v>
                </c:pt>
                <c:pt idx="1993">
                  <c:v>-266.50700000000001</c:v>
                </c:pt>
                <c:pt idx="1994">
                  <c:v>-266.4325</c:v>
                </c:pt>
                <c:pt idx="1995">
                  <c:v>-266.35800000000006</c:v>
                </c:pt>
                <c:pt idx="1996">
                  <c:v>-266.28359999999998</c:v>
                </c:pt>
                <c:pt idx="1997">
                  <c:v>-266.20920000000001</c:v>
                </c:pt>
                <c:pt idx="1998">
                  <c:v>-266.13470000000001</c:v>
                </c:pt>
                <c:pt idx="1999">
                  <c:v>-266.06039999999996</c:v>
                </c:pt>
                <c:pt idx="2000">
                  <c:v>-265.98590000000002</c:v>
                </c:pt>
                <c:pt idx="2001">
                  <c:v>-265.91140000000001</c:v>
                </c:pt>
                <c:pt idx="2002">
                  <c:v>-265.83710000000002</c:v>
                </c:pt>
                <c:pt idx="2003">
                  <c:v>-265.76260000000002</c:v>
                </c:pt>
                <c:pt idx="2004">
                  <c:v>-265.68819999999999</c:v>
                </c:pt>
                <c:pt idx="2005">
                  <c:v>-265.61379999999997</c:v>
                </c:pt>
                <c:pt idx="2006">
                  <c:v>-265.5394</c:v>
                </c:pt>
                <c:pt idx="2007">
                  <c:v>-265.4649</c:v>
                </c:pt>
                <c:pt idx="2008">
                  <c:v>-265.39030000000002</c:v>
                </c:pt>
                <c:pt idx="2009">
                  <c:v>-265.31609999999995</c:v>
                </c:pt>
                <c:pt idx="2010">
                  <c:v>-265.24169999999998</c:v>
                </c:pt>
                <c:pt idx="2011">
                  <c:v>-265.1671</c:v>
                </c:pt>
                <c:pt idx="2012">
                  <c:v>-265.09270000000004</c:v>
                </c:pt>
                <c:pt idx="2013">
                  <c:v>-265.01850000000002</c:v>
                </c:pt>
                <c:pt idx="2014">
                  <c:v>-264.94399999999996</c:v>
                </c:pt>
                <c:pt idx="2015">
                  <c:v>-264.86939999999998</c:v>
                </c:pt>
                <c:pt idx="2016">
                  <c:v>-264.79499999999996</c:v>
                </c:pt>
                <c:pt idx="2017">
                  <c:v>-264.72059999999999</c:v>
                </c:pt>
                <c:pt idx="2018">
                  <c:v>-264.64619999999996</c:v>
                </c:pt>
                <c:pt idx="2019">
                  <c:v>-264.5718</c:v>
                </c:pt>
                <c:pt idx="2020">
                  <c:v>-264.4973</c:v>
                </c:pt>
                <c:pt idx="2021">
                  <c:v>-264.423</c:v>
                </c:pt>
                <c:pt idx="2022">
                  <c:v>-264.3485</c:v>
                </c:pt>
                <c:pt idx="2023">
                  <c:v>-264.27409999999998</c:v>
                </c:pt>
                <c:pt idx="2024">
                  <c:v>-264.19970000000001</c:v>
                </c:pt>
                <c:pt idx="2025">
                  <c:v>-264.12510000000003</c:v>
                </c:pt>
                <c:pt idx="2026">
                  <c:v>-264.05090000000001</c:v>
                </c:pt>
                <c:pt idx="2027">
                  <c:v>-263.97640000000001</c:v>
                </c:pt>
                <c:pt idx="2028">
                  <c:v>-263.90190000000001</c:v>
                </c:pt>
                <c:pt idx="2029">
                  <c:v>-263.82749999999999</c:v>
                </c:pt>
                <c:pt idx="2030">
                  <c:v>-263.75319999999999</c:v>
                </c:pt>
                <c:pt idx="2031">
                  <c:v>-263.67869999999999</c:v>
                </c:pt>
                <c:pt idx="2032">
                  <c:v>-263.6044</c:v>
                </c:pt>
                <c:pt idx="2033">
                  <c:v>-263.52979999999997</c:v>
                </c:pt>
                <c:pt idx="2034">
                  <c:v>-263.4554</c:v>
                </c:pt>
                <c:pt idx="2035">
                  <c:v>-263.38099999999997</c:v>
                </c:pt>
                <c:pt idx="2036">
                  <c:v>-263.3066</c:v>
                </c:pt>
                <c:pt idx="2037">
                  <c:v>-263.2321</c:v>
                </c:pt>
                <c:pt idx="2038">
                  <c:v>-263.15770000000003</c:v>
                </c:pt>
                <c:pt idx="2039">
                  <c:v>-263.08320000000003</c:v>
                </c:pt>
                <c:pt idx="2040">
                  <c:v>-263.00869999999998</c:v>
                </c:pt>
                <c:pt idx="2041">
                  <c:v>-262.93430000000001</c:v>
                </c:pt>
                <c:pt idx="2042">
                  <c:v>-262.86009999999999</c:v>
                </c:pt>
                <c:pt idx="2043">
                  <c:v>-262.78550000000001</c:v>
                </c:pt>
                <c:pt idx="2044">
                  <c:v>-262.71119999999996</c:v>
                </c:pt>
                <c:pt idx="2045">
                  <c:v>-262.63659999999999</c:v>
                </c:pt>
                <c:pt idx="2046">
                  <c:v>-262.56219999999996</c:v>
                </c:pt>
                <c:pt idx="2047">
                  <c:v>-262.48779999999999</c:v>
                </c:pt>
                <c:pt idx="2048">
                  <c:v>-262.41339999999997</c:v>
                </c:pt>
                <c:pt idx="2049">
                  <c:v>-262.339</c:v>
                </c:pt>
                <c:pt idx="2050">
                  <c:v>-262.26459999999997</c:v>
                </c:pt>
                <c:pt idx="2051">
                  <c:v>-262.19010000000003</c:v>
                </c:pt>
                <c:pt idx="2052">
                  <c:v>-262.1157</c:v>
                </c:pt>
                <c:pt idx="2053">
                  <c:v>-262.04129999999998</c:v>
                </c:pt>
                <c:pt idx="2054">
                  <c:v>-261.96690000000001</c:v>
                </c:pt>
                <c:pt idx="2055">
                  <c:v>-261.89249999999998</c:v>
                </c:pt>
                <c:pt idx="2056">
                  <c:v>-261.81790000000001</c:v>
                </c:pt>
                <c:pt idx="2057">
                  <c:v>-261.74349999999998</c:v>
                </c:pt>
                <c:pt idx="2058">
                  <c:v>-261.66909999999996</c:v>
                </c:pt>
                <c:pt idx="2059">
                  <c:v>-261.59480000000002</c:v>
                </c:pt>
                <c:pt idx="2060">
                  <c:v>-261.52020000000005</c:v>
                </c:pt>
                <c:pt idx="2061">
                  <c:v>-261.44580000000002</c:v>
                </c:pt>
                <c:pt idx="2062">
                  <c:v>-261.37130000000002</c:v>
                </c:pt>
                <c:pt idx="2063">
                  <c:v>-261.29700000000003</c:v>
                </c:pt>
                <c:pt idx="2064">
                  <c:v>-261.22269999999997</c:v>
                </c:pt>
                <c:pt idx="2065">
                  <c:v>-261.14820000000003</c:v>
                </c:pt>
                <c:pt idx="2066">
                  <c:v>-261.07380000000001</c:v>
                </c:pt>
                <c:pt idx="2067">
                  <c:v>-260.99930000000001</c:v>
                </c:pt>
                <c:pt idx="2068">
                  <c:v>-260.92470000000003</c:v>
                </c:pt>
                <c:pt idx="2069">
                  <c:v>-260.85039999999998</c:v>
                </c:pt>
                <c:pt idx="2070">
                  <c:v>-260.77589999999998</c:v>
                </c:pt>
                <c:pt idx="2071">
                  <c:v>-260.70150000000001</c:v>
                </c:pt>
                <c:pt idx="2072">
                  <c:v>-260.62709999999998</c:v>
                </c:pt>
                <c:pt idx="2073">
                  <c:v>-260.55270000000002</c:v>
                </c:pt>
                <c:pt idx="2074">
                  <c:v>-260.47829999999999</c:v>
                </c:pt>
                <c:pt idx="2075">
                  <c:v>-260.40390000000002</c:v>
                </c:pt>
                <c:pt idx="2076">
                  <c:v>-260.32940000000002</c:v>
                </c:pt>
                <c:pt idx="2077">
                  <c:v>-260.25490000000002</c:v>
                </c:pt>
                <c:pt idx="2078">
                  <c:v>-260.1807</c:v>
                </c:pt>
                <c:pt idx="2079">
                  <c:v>-260.10599999999999</c:v>
                </c:pt>
                <c:pt idx="2080">
                  <c:v>-260.03159999999997</c:v>
                </c:pt>
                <c:pt idx="2081">
                  <c:v>-259.95730000000003</c:v>
                </c:pt>
                <c:pt idx="2082">
                  <c:v>-259.88289999999995</c:v>
                </c:pt>
                <c:pt idx="2083">
                  <c:v>-259.80840000000001</c:v>
                </c:pt>
                <c:pt idx="2084">
                  <c:v>-259.73390000000001</c:v>
                </c:pt>
                <c:pt idx="2085">
                  <c:v>-259.65960000000001</c:v>
                </c:pt>
                <c:pt idx="2086">
                  <c:v>-259.58509999999995</c:v>
                </c:pt>
                <c:pt idx="2087">
                  <c:v>-259.51069999999999</c:v>
                </c:pt>
                <c:pt idx="2088">
                  <c:v>-259.43639999999999</c:v>
                </c:pt>
                <c:pt idx="2089">
                  <c:v>-259.36180000000002</c:v>
                </c:pt>
                <c:pt idx="2090">
                  <c:v>-259.28750000000002</c:v>
                </c:pt>
                <c:pt idx="2091">
                  <c:v>-259.2131</c:v>
                </c:pt>
                <c:pt idx="2092">
                  <c:v>-259.1386</c:v>
                </c:pt>
                <c:pt idx="2093">
                  <c:v>-259.0641</c:v>
                </c:pt>
                <c:pt idx="2094">
                  <c:v>-258.9898</c:v>
                </c:pt>
                <c:pt idx="2095">
                  <c:v>-258.91520000000003</c:v>
                </c:pt>
                <c:pt idx="2096">
                  <c:v>-258.84100000000001</c:v>
                </c:pt>
                <c:pt idx="2097">
                  <c:v>-258.76640000000003</c:v>
                </c:pt>
                <c:pt idx="2098">
                  <c:v>-258.69199999999995</c:v>
                </c:pt>
                <c:pt idx="2099">
                  <c:v>-258.61759999999998</c:v>
                </c:pt>
                <c:pt idx="2100">
                  <c:v>-258.54320000000001</c:v>
                </c:pt>
                <c:pt idx="2101">
                  <c:v>-258.46860000000004</c:v>
                </c:pt>
                <c:pt idx="2102">
                  <c:v>-258.39429999999999</c:v>
                </c:pt>
                <c:pt idx="2103">
                  <c:v>-258.31990000000002</c:v>
                </c:pt>
                <c:pt idx="2104">
                  <c:v>-258.24549999999999</c:v>
                </c:pt>
                <c:pt idx="2105">
                  <c:v>-258.17110000000002</c:v>
                </c:pt>
                <c:pt idx="2106">
                  <c:v>-258.09649999999999</c:v>
                </c:pt>
                <c:pt idx="2107">
                  <c:v>-258.0222</c:v>
                </c:pt>
                <c:pt idx="2108">
                  <c:v>-257.9477</c:v>
                </c:pt>
                <c:pt idx="2109">
                  <c:v>-257.87330000000003</c:v>
                </c:pt>
                <c:pt idx="2110">
                  <c:v>-257.7989</c:v>
                </c:pt>
                <c:pt idx="2111">
                  <c:v>-257.7244</c:v>
                </c:pt>
                <c:pt idx="2112">
                  <c:v>-257.64999999999998</c:v>
                </c:pt>
                <c:pt idx="2113">
                  <c:v>-257.57569999999998</c:v>
                </c:pt>
                <c:pt idx="2114">
                  <c:v>-257.50119999999998</c:v>
                </c:pt>
                <c:pt idx="2115">
                  <c:v>-257.42679999999996</c:v>
                </c:pt>
                <c:pt idx="2116">
                  <c:v>-257.35239999999999</c:v>
                </c:pt>
                <c:pt idx="2117">
                  <c:v>-257.27790000000005</c:v>
                </c:pt>
                <c:pt idx="2118">
                  <c:v>-257.20339999999999</c:v>
                </c:pt>
                <c:pt idx="2119">
                  <c:v>-257.12909999999999</c:v>
                </c:pt>
                <c:pt idx="2120">
                  <c:v>-257.05459999999999</c:v>
                </c:pt>
                <c:pt idx="2121">
                  <c:v>-256.9803</c:v>
                </c:pt>
                <c:pt idx="2122">
                  <c:v>-256.90570000000002</c:v>
                </c:pt>
                <c:pt idx="2123">
                  <c:v>-256.83150000000001</c:v>
                </c:pt>
                <c:pt idx="2124">
                  <c:v>-256.7568</c:v>
                </c:pt>
                <c:pt idx="2125">
                  <c:v>-256.68240000000003</c:v>
                </c:pt>
                <c:pt idx="2126">
                  <c:v>-256.60789999999997</c:v>
                </c:pt>
                <c:pt idx="2127">
                  <c:v>-256.53360000000004</c:v>
                </c:pt>
                <c:pt idx="2128">
                  <c:v>-256.45920000000001</c:v>
                </c:pt>
                <c:pt idx="2129">
                  <c:v>-256.38479999999998</c:v>
                </c:pt>
                <c:pt idx="2130">
                  <c:v>-256.31029999999998</c:v>
                </c:pt>
                <c:pt idx="2131">
                  <c:v>-256.23599999999999</c:v>
                </c:pt>
                <c:pt idx="2132">
                  <c:v>-256.16140000000001</c:v>
                </c:pt>
                <c:pt idx="2133">
                  <c:v>-256.08699999999999</c:v>
                </c:pt>
                <c:pt idx="2134">
                  <c:v>-256.01260000000002</c:v>
                </c:pt>
                <c:pt idx="2135">
                  <c:v>-255.93819999999999</c:v>
                </c:pt>
                <c:pt idx="2136">
                  <c:v>-255.86380000000003</c:v>
                </c:pt>
                <c:pt idx="2137">
                  <c:v>-255.7894</c:v>
                </c:pt>
                <c:pt idx="2138">
                  <c:v>-255.71480000000003</c:v>
                </c:pt>
                <c:pt idx="2139">
                  <c:v>-255.64049999999997</c:v>
                </c:pt>
                <c:pt idx="2140">
                  <c:v>-255.56609999999998</c:v>
                </c:pt>
                <c:pt idx="2141">
                  <c:v>-255.49160000000001</c:v>
                </c:pt>
                <c:pt idx="2142">
                  <c:v>-255.41720000000004</c:v>
                </c:pt>
                <c:pt idx="2143">
                  <c:v>-255.34290000000001</c:v>
                </c:pt>
                <c:pt idx="2144">
                  <c:v>-255.26839999999999</c:v>
                </c:pt>
                <c:pt idx="2145">
                  <c:v>-255.19400000000002</c:v>
                </c:pt>
                <c:pt idx="2146">
                  <c:v>-255.11969999999999</c:v>
                </c:pt>
                <c:pt idx="2147">
                  <c:v>-255.04499999999999</c:v>
                </c:pt>
                <c:pt idx="2148">
                  <c:v>-254.97050000000002</c:v>
                </c:pt>
                <c:pt idx="2149">
                  <c:v>-254.8963</c:v>
                </c:pt>
                <c:pt idx="2150">
                  <c:v>-254.82169999999999</c:v>
                </c:pt>
                <c:pt idx="2151">
                  <c:v>-254.7473</c:v>
                </c:pt>
                <c:pt idx="2152">
                  <c:v>-254.673</c:v>
                </c:pt>
                <c:pt idx="2153">
                  <c:v>-254.59840000000003</c:v>
                </c:pt>
                <c:pt idx="2154">
                  <c:v>-254.52409999999998</c:v>
                </c:pt>
                <c:pt idx="2155">
                  <c:v>-254.44969999999995</c:v>
                </c:pt>
                <c:pt idx="2156">
                  <c:v>-254.37519999999998</c:v>
                </c:pt>
                <c:pt idx="2157">
                  <c:v>-254.30069999999998</c:v>
                </c:pt>
                <c:pt idx="2158">
                  <c:v>-254.22630000000001</c:v>
                </c:pt>
                <c:pt idx="2159">
                  <c:v>-254.15190000000001</c:v>
                </c:pt>
                <c:pt idx="2160">
                  <c:v>-254.07749999999999</c:v>
                </c:pt>
                <c:pt idx="2161">
                  <c:v>-254.00310000000002</c:v>
                </c:pt>
                <c:pt idx="2162">
                  <c:v>-253.92869999999999</c:v>
                </c:pt>
                <c:pt idx="2163">
                  <c:v>-253.85419999999996</c:v>
                </c:pt>
                <c:pt idx="2164">
                  <c:v>-253.77980000000002</c:v>
                </c:pt>
                <c:pt idx="2165">
                  <c:v>-253.70529999999999</c:v>
                </c:pt>
                <c:pt idx="2166">
                  <c:v>-253.6309</c:v>
                </c:pt>
                <c:pt idx="2167">
                  <c:v>-253.55649999999997</c:v>
                </c:pt>
                <c:pt idx="2168">
                  <c:v>-253.48220000000001</c:v>
                </c:pt>
                <c:pt idx="2169">
                  <c:v>-253.40780000000001</c:v>
                </c:pt>
                <c:pt idx="2170">
                  <c:v>-253.33320000000001</c:v>
                </c:pt>
                <c:pt idx="2171">
                  <c:v>-253.25880000000004</c:v>
                </c:pt>
                <c:pt idx="2172">
                  <c:v>-253.18440000000001</c:v>
                </c:pt>
                <c:pt idx="2173">
                  <c:v>-253.11010000000002</c:v>
                </c:pt>
                <c:pt idx="2174">
                  <c:v>-253.03559999999999</c:v>
                </c:pt>
                <c:pt idx="2175">
                  <c:v>-252.96100000000001</c:v>
                </c:pt>
                <c:pt idx="2176">
                  <c:v>-252.88659999999999</c:v>
                </c:pt>
                <c:pt idx="2177">
                  <c:v>-252.81220000000002</c:v>
                </c:pt>
                <c:pt idx="2178">
                  <c:v>-252.73769999999996</c:v>
                </c:pt>
                <c:pt idx="2179">
                  <c:v>-252.6634</c:v>
                </c:pt>
                <c:pt idx="2180">
                  <c:v>-252.589</c:v>
                </c:pt>
                <c:pt idx="2181">
                  <c:v>-252.5147</c:v>
                </c:pt>
                <c:pt idx="2182">
                  <c:v>-252.4401</c:v>
                </c:pt>
                <c:pt idx="2183">
                  <c:v>-252.3657</c:v>
                </c:pt>
                <c:pt idx="2184">
                  <c:v>-252.29129999999998</c:v>
                </c:pt>
                <c:pt idx="2185">
                  <c:v>-252.21679999999998</c:v>
                </c:pt>
                <c:pt idx="2186">
                  <c:v>-252.14239999999998</c:v>
                </c:pt>
                <c:pt idx="2187">
                  <c:v>-252.06790000000001</c:v>
                </c:pt>
                <c:pt idx="2188">
                  <c:v>-251.99349999999998</c:v>
                </c:pt>
                <c:pt idx="2189">
                  <c:v>-251.91920000000002</c:v>
                </c:pt>
                <c:pt idx="2190">
                  <c:v>-251.84469999999999</c:v>
                </c:pt>
                <c:pt idx="2191">
                  <c:v>-251.77029999999999</c:v>
                </c:pt>
                <c:pt idx="2192">
                  <c:v>-251.69579999999999</c:v>
                </c:pt>
                <c:pt idx="2193">
                  <c:v>-251.62129999999999</c:v>
                </c:pt>
                <c:pt idx="2194">
                  <c:v>-251.54680000000002</c:v>
                </c:pt>
                <c:pt idx="2195">
                  <c:v>-251.47250000000003</c:v>
                </c:pt>
                <c:pt idx="2196">
                  <c:v>-251.39819999999997</c:v>
                </c:pt>
                <c:pt idx="2197">
                  <c:v>-251.3237</c:v>
                </c:pt>
                <c:pt idx="2198">
                  <c:v>-251.24920000000003</c:v>
                </c:pt>
                <c:pt idx="2199">
                  <c:v>-251.1748</c:v>
                </c:pt>
                <c:pt idx="2200">
                  <c:v>-251.10040000000001</c:v>
                </c:pt>
                <c:pt idx="2201">
                  <c:v>-251.02599999999998</c:v>
                </c:pt>
                <c:pt idx="2202">
                  <c:v>-250.95150000000001</c:v>
                </c:pt>
                <c:pt idx="2203">
                  <c:v>-250.87700000000001</c:v>
                </c:pt>
                <c:pt idx="2204">
                  <c:v>-250.80260000000001</c:v>
                </c:pt>
                <c:pt idx="2205">
                  <c:v>-250.72750000000002</c:v>
                </c:pt>
                <c:pt idx="2206">
                  <c:v>-250.6497</c:v>
                </c:pt>
                <c:pt idx="2207">
                  <c:v>-250.57209999999998</c:v>
                </c:pt>
                <c:pt idx="2208">
                  <c:v>-250.49450000000002</c:v>
                </c:pt>
                <c:pt idx="2209">
                  <c:v>-250.4169</c:v>
                </c:pt>
                <c:pt idx="2210">
                  <c:v>-250.33920000000001</c:v>
                </c:pt>
                <c:pt idx="2211">
                  <c:v>-250.26150000000001</c:v>
                </c:pt>
                <c:pt idx="2212">
                  <c:v>-250.184</c:v>
                </c:pt>
                <c:pt idx="2213">
                  <c:v>-250.10640000000001</c:v>
                </c:pt>
                <c:pt idx="2214">
                  <c:v>-250.02880000000002</c:v>
                </c:pt>
                <c:pt idx="2215">
                  <c:v>-249.95100000000002</c:v>
                </c:pt>
                <c:pt idx="2216">
                  <c:v>-249.8734</c:v>
                </c:pt>
                <c:pt idx="2217">
                  <c:v>-249.79590000000002</c:v>
                </c:pt>
                <c:pt idx="2218">
                  <c:v>-249.7182</c:v>
                </c:pt>
                <c:pt idx="2219">
                  <c:v>-249.6404</c:v>
                </c:pt>
                <c:pt idx="2220">
                  <c:v>-249.56289999999998</c:v>
                </c:pt>
                <c:pt idx="2221">
                  <c:v>-249.48520000000002</c:v>
                </c:pt>
                <c:pt idx="2222">
                  <c:v>-249.4075</c:v>
                </c:pt>
                <c:pt idx="2223">
                  <c:v>-249.32979999999998</c:v>
                </c:pt>
                <c:pt idx="2224">
                  <c:v>-249.25239999999999</c:v>
                </c:pt>
                <c:pt idx="2225">
                  <c:v>-249.17469999999997</c:v>
                </c:pt>
                <c:pt idx="2226">
                  <c:v>-249.09710000000001</c:v>
                </c:pt>
                <c:pt idx="2227">
                  <c:v>-249.01949999999999</c:v>
                </c:pt>
                <c:pt idx="2228">
                  <c:v>-248.9417</c:v>
                </c:pt>
                <c:pt idx="2229">
                  <c:v>-248.86150000000001</c:v>
                </c:pt>
                <c:pt idx="2230">
                  <c:v>-248.78050000000002</c:v>
                </c:pt>
                <c:pt idx="2231">
                  <c:v>-248.6996</c:v>
                </c:pt>
                <c:pt idx="2232">
                  <c:v>-248.61870000000002</c:v>
                </c:pt>
                <c:pt idx="2233">
                  <c:v>-248.53790000000001</c:v>
                </c:pt>
                <c:pt idx="2234">
                  <c:v>-248.4571</c:v>
                </c:pt>
                <c:pt idx="2235">
                  <c:v>-248.37619999999998</c:v>
                </c:pt>
                <c:pt idx="2236">
                  <c:v>-248.29520000000002</c:v>
                </c:pt>
                <c:pt idx="2237">
                  <c:v>-248.21439999999998</c:v>
                </c:pt>
                <c:pt idx="2238">
                  <c:v>-248.13370000000003</c:v>
                </c:pt>
                <c:pt idx="2239">
                  <c:v>-248.05279999999999</c:v>
                </c:pt>
                <c:pt idx="2240">
                  <c:v>-247.97190000000001</c:v>
                </c:pt>
                <c:pt idx="2241">
                  <c:v>-247.89099999999999</c:v>
                </c:pt>
                <c:pt idx="2242">
                  <c:v>-247.81020000000001</c:v>
                </c:pt>
                <c:pt idx="2243">
                  <c:v>-247.72919999999999</c:v>
                </c:pt>
                <c:pt idx="2244">
                  <c:v>-247.64849999999996</c:v>
                </c:pt>
                <c:pt idx="2245">
                  <c:v>-247.5675</c:v>
                </c:pt>
                <c:pt idx="2246">
                  <c:v>-247.48670000000001</c:v>
                </c:pt>
                <c:pt idx="2247">
                  <c:v>-247.40600000000001</c:v>
                </c:pt>
                <c:pt idx="2248">
                  <c:v>-247.32509999999999</c:v>
                </c:pt>
                <c:pt idx="2249">
                  <c:v>-247.24419999999998</c:v>
                </c:pt>
                <c:pt idx="2250">
                  <c:v>-247.16329999999999</c:v>
                </c:pt>
                <c:pt idx="2251">
                  <c:v>-247.08249999999998</c:v>
                </c:pt>
                <c:pt idx="2252">
                  <c:v>-247.0016</c:v>
                </c:pt>
                <c:pt idx="2253">
                  <c:v>-246.92059999999998</c:v>
                </c:pt>
                <c:pt idx="2254">
                  <c:v>-246.8399</c:v>
                </c:pt>
                <c:pt idx="2255">
                  <c:v>-246.75900000000001</c:v>
                </c:pt>
                <c:pt idx="2256">
                  <c:v>-246.6782</c:v>
                </c:pt>
                <c:pt idx="2257">
                  <c:v>-246.59739999999999</c:v>
                </c:pt>
                <c:pt idx="2258">
                  <c:v>-246.5163</c:v>
                </c:pt>
                <c:pt idx="2259">
                  <c:v>-246.43549999999999</c:v>
                </c:pt>
                <c:pt idx="2260">
                  <c:v>-246.35469999999998</c:v>
                </c:pt>
                <c:pt idx="2261">
                  <c:v>-246.2739</c:v>
                </c:pt>
                <c:pt idx="2262">
                  <c:v>-246.19299999999998</c:v>
                </c:pt>
                <c:pt idx="2263">
                  <c:v>-246.1121</c:v>
                </c:pt>
                <c:pt idx="2264">
                  <c:v>-246.03129999999999</c:v>
                </c:pt>
                <c:pt idx="2265">
                  <c:v>-245.95029999999997</c:v>
                </c:pt>
                <c:pt idx="2266">
                  <c:v>-245.86950000000002</c:v>
                </c:pt>
                <c:pt idx="2267">
                  <c:v>-245.78879999999998</c:v>
                </c:pt>
                <c:pt idx="2268">
                  <c:v>-245.70779999999996</c:v>
                </c:pt>
                <c:pt idx="2269">
                  <c:v>-245.62709999999998</c:v>
                </c:pt>
                <c:pt idx="2270">
                  <c:v>-245.54610000000002</c:v>
                </c:pt>
                <c:pt idx="2271">
                  <c:v>-245.46519999999998</c:v>
                </c:pt>
                <c:pt idx="2272">
                  <c:v>-245.3843</c:v>
                </c:pt>
                <c:pt idx="2273">
                  <c:v>-245.30350000000001</c:v>
                </c:pt>
                <c:pt idx="2274">
                  <c:v>-245.2226</c:v>
                </c:pt>
                <c:pt idx="2275">
                  <c:v>-245.14190000000002</c:v>
                </c:pt>
                <c:pt idx="2276">
                  <c:v>-245.06089999999998</c:v>
                </c:pt>
                <c:pt idx="2277">
                  <c:v>-244.98</c:v>
                </c:pt>
                <c:pt idx="2278">
                  <c:v>-244.89939999999999</c:v>
                </c:pt>
                <c:pt idx="2279">
                  <c:v>-244.8184</c:v>
                </c:pt>
                <c:pt idx="2280">
                  <c:v>-244.73739999999998</c:v>
                </c:pt>
                <c:pt idx="2281">
                  <c:v>-244.65659999999997</c:v>
                </c:pt>
                <c:pt idx="2282">
                  <c:v>-244.57589999999999</c:v>
                </c:pt>
                <c:pt idx="2283">
                  <c:v>-244.495</c:v>
                </c:pt>
                <c:pt idx="2284">
                  <c:v>-244.41419999999999</c:v>
                </c:pt>
                <c:pt idx="2285">
                  <c:v>-244.33319999999998</c:v>
                </c:pt>
                <c:pt idx="2286">
                  <c:v>-244.25229999999999</c:v>
                </c:pt>
                <c:pt idx="2287">
                  <c:v>-244.17160000000001</c:v>
                </c:pt>
                <c:pt idx="2288">
                  <c:v>-244.0908</c:v>
                </c:pt>
                <c:pt idx="2289">
                  <c:v>-244.00979999999998</c:v>
                </c:pt>
                <c:pt idx="2290">
                  <c:v>-243.92880000000002</c:v>
                </c:pt>
                <c:pt idx="2291">
                  <c:v>-243.84810000000002</c:v>
                </c:pt>
                <c:pt idx="2292">
                  <c:v>-243.76730000000001</c:v>
                </c:pt>
                <c:pt idx="2293">
                  <c:v>-243.68630000000002</c:v>
                </c:pt>
                <c:pt idx="2294">
                  <c:v>-243.60550000000001</c:v>
                </c:pt>
                <c:pt idx="2295">
                  <c:v>-243.52459999999999</c:v>
                </c:pt>
                <c:pt idx="2296">
                  <c:v>-243.44379999999998</c:v>
                </c:pt>
                <c:pt idx="2297">
                  <c:v>-243.3629</c:v>
                </c:pt>
                <c:pt idx="2298">
                  <c:v>-243.28200000000001</c:v>
                </c:pt>
                <c:pt idx="2299">
                  <c:v>-243.2012</c:v>
                </c:pt>
                <c:pt idx="2300">
                  <c:v>-243.12030000000001</c:v>
                </c:pt>
                <c:pt idx="2301">
                  <c:v>-243.03939999999997</c:v>
                </c:pt>
                <c:pt idx="2302">
                  <c:v>-242.95849999999999</c:v>
                </c:pt>
                <c:pt idx="2303">
                  <c:v>-242.8777</c:v>
                </c:pt>
                <c:pt idx="2304">
                  <c:v>-242.79689999999999</c:v>
                </c:pt>
                <c:pt idx="2305">
                  <c:v>-242.71610000000001</c:v>
                </c:pt>
                <c:pt idx="2306">
                  <c:v>-242.6352</c:v>
                </c:pt>
                <c:pt idx="2307">
                  <c:v>-242.55429999999998</c:v>
                </c:pt>
                <c:pt idx="2308">
                  <c:v>-242.47329999999999</c:v>
                </c:pt>
                <c:pt idx="2309">
                  <c:v>-242.39249999999998</c:v>
                </c:pt>
                <c:pt idx="2310">
                  <c:v>-242.31170000000003</c:v>
                </c:pt>
                <c:pt idx="2311">
                  <c:v>-242.23079999999999</c:v>
                </c:pt>
                <c:pt idx="2312">
                  <c:v>-242.14999999999998</c:v>
                </c:pt>
                <c:pt idx="2313">
                  <c:v>-242.06919999999997</c:v>
                </c:pt>
                <c:pt idx="2314">
                  <c:v>-241.98829999999998</c:v>
                </c:pt>
                <c:pt idx="2315">
                  <c:v>-241.90730000000002</c:v>
                </c:pt>
                <c:pt idx="2316">
                  <c:v>-241.82650000000001</c:v>
                </c:pt>
                <c:pt idx="2317">
                  <c:v>-241.74579999999997</c:v>
                </c:pt>
                <c:pt idx="2318">
                  <c:v>-241.66479999999996</c:v>
                </c:pt>
                <c:pt idx="2319">
                  <c:v>-241.58389999999997</c:v>
                </c:pt>
                <c:pt idx="2320">
                  <c:v>-241.50310000000002</c:v>
                </c:pt>
                <c:pt idx="2321">
                  <c:v>-241.42230000000001</c:v>
                </c:pt>
                <c:pt idx="2322">
                  <c:v>-241.34140000000002</c:v>
                </c:pt>
                <c:pt idx="2323">
                  <c:v>-241.26060000000004</c:v>
                </c:pt>
                <c:pt idx="2324">
                  <c:v>-241.17970000000003</c:v>
                </c:pt>
                <c:pt idx="2325">
                  <c:v>-241.09880000000001</c:v>
                </c:pt>
                <c:pt idx="2326">
                  <c:v>-241.01800000000003</c:v>
                </c:pt>
                <c:pt idx="2327">
                  <c:v>-240.93720000000002</c:v>
                </c:pt>
                <c:pt idx="2328">
                  <c:v>-240.85620000000003</c:v>
                </c:pt>
                <c:pt idx="2329">
                  <c:v>-240.77530000000002</c:v>
                </c:pt>
                <c:pt idx="2330">
                  <c:v>-240.6944</c:v>
                </c:pt>
                <c:pt idx="2331">
                  <c:v>-240.61359999999999</c:v>
                </c:pt>
                <c:pt idx="2332">
                  <c:v>-240.53290000000001</c:v>
                </c:pt>
                <c:pt idx="2333">
                  <c:v>-240.45189999999999</c:v>
                </c:pt>
                <c:pt idx="2334">
                  <c:v>-240.37110000000001</c:v>
                </c:pt>
                <c:pt idx="2335">
                  <c:v>-240.29020000000003</c:v>
                </c:pt>
                <c:pt idx="2336">
                  <c:v>-240.20920000000001</c:v>
                </c:pt>
                <c:pt idx="2337">
                  <c:v>-240.1285</c:v>
                </c:pt>
                <c:pt idx="2338">
                  <c:v>-240.04769999999999</c:v>
                </c:pt>
                <c:pt idx="2339">
                  <c:v>-239.9667</c:v>
                </c:pt>
                <c:pt idx="2340">
                  <c:v>-239.88600000000002</c:v>
                </c:pt>
                <c:pt idx="2341">
                  <c:v>-239.80500000000001</c:v>
                </c:pt>
                <c:pt idx="2342">
                  <c:v>-239.72399999999999</c:v>
                </c:pt>
                <c:pt idx="2343">
                  <c:v>-239.64340000000001</c:v>
                </c:pt>
                <c:pt idx="2344">
                  <c:v>-239.5624</c:v>
                </c:pt>
                <c:pt idx="2345">
                  <c:v>-239.48160000000001</c:v>
                </c:pt>
                <c:pt idx="2346">
                  <c:v>-239.40080000000003</c:v>
                </c:pt>
                <c:pt idx="2347">
                  <c:v>-239.31980000000001</c:v>
                </c:pt>
                <c:pt idx="2348">
                  <c:v>-239.239</c:v>
                </c:pt>
                <c:pt idx="2349">
                  <c:v>-239.15810000000002</c:v>
                </c:pt>
                <c:pt idx="2350">
                  <c:v>-239.07730000000004</c:v>
                </c:pt>
                <c:pt idx="2351">
                  <c:v>-238.99640000000002</c:v>
                </c:pt>
                <c:pt idx="2352">
                  <c:v>-238.91560000000001</c:v>
                </c:pt>
                <c:pt idx="2353">
                  <c:v>-238.83480000000003</c:v>
                </c:pt>
                <c:pt idx="2354">
                  <c:v>-238.75390000000002</c:v>
                </c:pt>
                <c:pt idx="2355">
                  <c:v>-238.6729</c:v>
                </c:pt>
                <c:pt idx="2356">
                  <c:v>-238.59210000000002</c:v>
                </c:pt>
                <c:pt idx="2357">
                  <c:v>-238.51120000000003</c:v>
                </c:pt>
                <c:pt idx="2358">
                  <c:v>-238.43049999999999</c:v>
                </c:pt>
                <c:pt idx="2359">
                  <c:v>-238.34950000000001</c:v>
                </c:pt>
                <c:pt idx="2360">
                  <c:v>-238.26870000000002</c:v>
                </c:pt>
                <c:pt idx="2361">
                  <c:v>-238.18780000000001</c:v>
                </c:pt>
                <c:pt idx="2362">
                  <c:v>-238.10699999999997</c:v>
                </c:pt>
                <c:pt idx="2363">
                  <c:v>-238.02609999999999</c:v>
                </c:pt>
                <c:pt idx="2364">
                  <c:v>-237.94530000000003</c:v>
                </c:pt>
                <c:pt idx="2365">
                  <c:v>-237.86439999999999</c:v>
                </c:pt>
                <c:pt idx="2366">
                  <c:v>-237.7835</c:v>
                </c:pt>
                <c:pt idx="2367">
                  <c:v>-237.70269999999999</c:v>
                </c:pt>
                <c:pt idx="2368">
                  <c:v>-237.62189999999998</c:v>
                </c:pt>
                <c:pt idx="2369">
                  <c:v>-237.541</c:v>
                </c:pt>
                <c:pt idx="2370">
                  <c:v>-237.46010000000001</c:v>
                </c:pt>
                <c:pt idx="2371">
                  <c:v>-237.37919999999997</c:v>
                </c:pt>
                <c:pt idx="2372">
                  <c:v>-237.29829999999998</c:v>
                </c:pt>
                <c:pt idx="2373">
                  <c:v>-237.21739999999997</c:v>
                </c:pt>
                <c:pt idx="2374">
                  <c:v>-237.13669999999996</c:v>
                </c:pt>
                <c:pt idx="2375">
                  <c:v>-237.0557</c:v>
                </c:pt>
                <c:pt idx="2376">
                  <c:v>-236.97499999999999</c:v>
                </c:pt>
                <c:pt idx="2377">
                  <c:v>-236.89399999999998</c:v>
                </c:pt>
                <c:pt idx="2378">
                  <c:v>-236.8133</c:v>
                </c:pt>
                <c:pt idx="2379">
                  <c:v>-236.73250000000002</c:v>
                </c:pt>
                <c:pt idx="2380">
                  <c:v>-236.6516</c:v>
                </c:pt>
                <c:pt idx="2381">
                  <c:v>-236.57069999999999</c:v>
                </c:pt>
                <c:pt idx="2382">
                  <c:v>-236.48990000000001</c:v>
                </c:pt>
                <c:pt idx="2383">
                  <c:v>-236.40890000000002</c:v>
                </c:pt>
                <c:pt idx="2384">
                  <c:v>-236.32810000000001</c:v>
                </c:pt>
                <c:pt idx="2385">
                  <c:v>-236.2473</c:v>
                </c:pt>
                <c:pt idx="2386">
                  <c:v>-236.16630000000001</c:v>
                </c:pt>
                <c:pt idx="2387">
                  <c:v>-236.0855</c:v>
                </c:pt>
                <c:pt idx="2388">
                  <c:v>-236.00459999999998</c:v>
                </c:pt>
                <c:pt idx="2389">
                  <c:v>-235.92380000000003</c:v>
                </c:pt>
                <c:pt idx="2390">
                  <c:v>-235.84280000000001</c:v>
                </c:pt>
                <c:pt idx="2391">
                  <c:v>-235.762</c:v>
                </c:pt>
                <c:pt idx="2392">
                  <c:v>-235.68110000000001</c:v>
                </c:pt>
                <c:pt idx="2393">
                  <c:v>-235.6003</c:v>
                </c:pt>
                <c:pt idx="2394">
                  <c:v>-235.51939999999999</c:v>
                </c:pt>
                <c:pt idx="2395">
                  <c:v>-235.43849999999998</c:v>
                </c:pt>
                <c:pt idx="2396">
                  <c:v>-235.35770000000002</c:v>
                </c:pt>
                <c:pt idx="2397">
                  <c:v>-235.27690000000001</c:v>
                </c:pt>
                <c:pt idx="2398">
                  <c:v>-235.19600000000003</c:v>
                </c:pt>
                <c:pt idx="2399">
                  <c:v>-235.11509999999998</c:v>
                </c:pt>
                <c:pt idx="2400">
                  <c:v>-235.03429999999997</c:v>
                </c:pt>
                <c:pt idx="2401">
                  <c:v>-234.95339999999999</c:v>
                </c:pt>
                <c:pt idx="2402">
                  <c:v>-234.87259999999998</c:v>
                </c:pt>
                <c:pt idx="2403">
                  <c:v>-234.79159999999999</c:v>
                </c:pt>
                <c:pt idx="2404">
                  <c:v>-234.71079999999998</c:v>
                </c:pt>
                <c:pt idx="2405">
                  <c:v>-234.62989999999999</c:v>
                </c:pt>
                <c:pt idx="2406">
                  <c:v>-234.54919999999998</c:v>
                </c:pt>
                <c:pt idx="2407">
                  <c:v>-234.4683</c:v>
                </c:pt>
                <c:pt idx="2408">
                  <c:v>-234.38759999999999</c:v>
                </c:pt>
                <c:pt idx="2409">
                  <c:v>-234.3066</c:v>
                </c:pt>
                <c:pt idx="2410">
                  <c:v>-234.22559999999999</c:v>
                </c:pt>
                <c:pt idx="2411">
                  <c:v>-234.14479999999998</c:v>
                </c:pt>
                <c:pt idx="2412">
                  <c:v>-234.06399999999999</c:v>
                </c:pt>
                <c:pt idx="2413">
                  <c:v>-233.98320000000001</c:v>
                </c:pt>
                <c:pt idx="2414">
                  <c:v>-233.90219999999999</c:v>
                </c:pt>
                <c:pt idx="2415">
                  <c:v>-233.82130000000001</c:v>
                </c:pt>
                <c:pt idx="2416">
                  <c:v>-233.74059999999997</c:v>
                </c:pt>
                <c:pt idx="2417">
                  <c:v>-233.65969999999999</c:v>
                </c:pt>
                <c:pt idx="2418">
                  <c:v>-233.57869999999997</c:v>
                </c:pt>
                <c:pt idx="2419">
                  <c:v>-233.49779999999998</c:v>
                </c:pt>
                <c:pt idx="2420">
                  <c:v>-233.41709999999998</c:v>
                </c:pt>
                <c:pt idx="2421">
                  <c:v>-233.33609999999999</c:v>
                </c:pt>
                <c:pt idx="2422">
                  <c:v>-233.25530000000001</c:v>
                </c:pt>
                <c:pt idx="2423">
                  <c:v>-233.17450000000002</c:v>
                </c:pt>
                <c:pt idx="2424">
                  <c:v>-233.09369999999998</c:v>
                </c:pt>
                <c:pt idx="2425">
                  <c:v>-233.01280000000003</c:v>
                </c:pt>
                <c:pt idx="2426">
                  <c:v>-232.93190000000001</c:v>
                </c:pt>
                <c:pt idx="2427">
                  <c:v>-232.85110000000003</c:v>
                </c:pt>
                <c:pt idx="2428">
                  <c:v>-232.77020000000002</c:v>
                </c:pt>
                <c:pt idx="2429">
                  <c:v>-232.6893</c:v>
                </c:pt>
                <c:pt idx="2430">
                  <c:v>-232.60849999999999</c:v>
                </c:pt>
                <c:pt idx="2431">
                  <c:v>-232.52760000000001</c:v>
                </c:pt>
                <c:pt idx="2432">
                  <c:v>-232.4468</c:v>
                </c:pt>
                <c:pt idx="2433">
                  <c:v>-232.36589999999998</c:v>
                </c:pt>
                <c:pt idx="2434">
                  <c:v>-232.28500000000003</c:v>
                </c:pt>
                <c:pt idx="2435">
                  <c:v>-232.20429999999996</c:v>
                </c:pt>
                <c:pt idx="2436">
                  <c:v>-232.1234</c:v>
                </c:pt>
                <c:pt idx="2437">
                  <c:v>-232.04229999999998</c:v>
                </c:pt>
                <c:pt idx="2438">
                  <c:v>-231.9615</c:v>
                </c:pt>
                <c:pt idx="2439">
                  <c:v>-231.88060000000004</c:v>
                </c:pt>
                <c:pt idx="2440">
                  <c:v>-231.79990000000001</c:v>
                </c:pt>
                <c:pt idx="2441">
                  <c:v>-231.71910000000003</c:v>
                </c:pt>
                <c:pt idx="2442">
                  <c:v>-231.63819999999998</c:v>
                </c:pt>
                <c:pt idx="2443">
                  <c:v>-231.55730000000005</c:v>
                </c:pt>
                <c:pt idx="2444">
                  <c:v>-231.47659999999996</c:v>
                </c:pt>
                <c:pt idx="2445">
                  <c:v>-231.3955</c:v>
                </c:pt>
                <c:pt idx="2446">
                  <c:v>-231.31470000000002</c:v>
                </c:pt>
                <c:pt idx="2447">
                  <c:v>-231.23389999999998</c:v>
                </c:pt>
                <c:pt idx="2448">
                  <c:v>-231.15299999999996</c:v>
                </c:pt>
                <c:pt idx="2449">
                  <c:v>-231.07209999999998</c:v>
                </c:pt>
                <c:pt idx="2450">
                  <c:v>-230.99140000000003</c:v>
                </c:pt>
                <c:pt idx="2451">
                  <c:v>-230.91040000000004</c:v>
                </c:pt>
                <c:pt idx="2452">
                  <c:v>-230.8296</c:v>
                </c:pt>
                <c:pt idx="2453">
                  <c:v>-230.74869999999999</c:v>
                </c:pt>
                <c:pt idx="2454">
                  <c:v>-230.6678</c:v>
                </c:pt>
                <c:pt idx="2455">
                  <c:v>-230.58710000000002</c:v>
                </c:pt>
                <c:pt idx="2456">
                  <c:v>-230.50629999999998</c:v>
                </c:pt>
                <c:pt idx="2457">
                  <c:v>-230.42520000000002</c:v>
                </c:pt>
                <c:pt idx="2458">
                  <c:v>-230.3443</c:v>
                </c:pt>
                <c:pt idx="2459">
                  <c:v>-230.26349999999996</c:v>
                </c:pt>
                <c:pt idx="2460">
                  <c:v>-230.18270000000001</c:v>
                </c:pt>
                <c:pt idx="2461">
                  <c:v>-230.1019</c:v>
                </c:pt>
                <c:pt idx="2462">
                  <c:v>-230.02100000000002</c:v>
                </c:pt>
                <c:pt idx="2463">
                  <c:v>-229.94</c:v>
                </c:pt>
                <c:pt idx="2464">
                  <c:v>-229.85919999999999</c:v>
                </c:pt>
                <c:pt idx="2465">
                  <c:v>-229.77850000000001</c:v>
                </c:pt>
                <c:pt idx="2466">
                  <c:v>-229.69759999999997</c:v>
                </c:pt>
                <c:pt idx="2467">
                  <c:v>-229.61659999999998</c:v>
                </c:pt>
                <c:pt idx="2468">
                  <c:v>-229.53579999999999</c:v>
                </c:pt>
                <c:pt idx="2469">
                  <c:v>-229.45499999999998</c:v>
                </c:pt>
                <c:pt idx="2470">
                  <c:v>-229.3741</c:v>
                </c:pt>
                <c:pt idx="2471">
                  <c:v>-229.29319999999998</c:v>
                </c:pt>
                <c:pt idx="2472">
                  <c:v>-229.2124</c:v>
                </c:pt>
                <c:pt idx="2473">
                  <c:v>-229.13149999999996</c:v>
                </c:pt>
                <c:pt idx="2474">
                  <c:v>-229.05059999999997</c:v>
                </c:pt>
                <c:pt idx="2475">
                  <c:v>-228.96979999999996</c:v>
                </c:pt>
                <c:pt idx="2476">
                  <c:v>-228.88899999999998</c:v>
                </c:pt>
                <c:pt idx="2477">
                  <c:v>-228.80799999999996</c:v>
                </c:pt>
                <c:pt idx="2478">
                  <c:v>-228.72719999999998</c:v>
                </c:pt>
                <c:pt idx="2479">
                  <c:v>-228.6463</c:v>
                </c:pt>
                <c:pt idx="2480">
                  <c:v>-228.56549999999999</c:v>
                </c:pt>
                <c:pt idx="2481">
                  <c:v>-228.48460000000003</c:v>
                </c:pt>
                <c:pt idx="2482">
                  <c:v>-228.40370000000001</c:v>
                </c:pt>
                <c:pt idx="2483">
                  <c:v>-228.3229</c:v>
                </c:pt>
                <c:pt idx="2484">
                  <c:v>-228.24209999999999</c:v>
                </c:pt>
                <c:pt idx="2485">
                  <c:v>-228.1611</c:v>
                </c:pt>
                <c:pt idx="2486">
                  <c:v>-228.08029999999999</c:v>
                </c:pt>
                <c:pt idx="2487">
                  <c:v>-227.99949999999998</c:v>
                </c:pt>
                <c:pt idx="2488">
                  <c:v>-227.9186</c:v>
                </c:pt>
                <c:pt idx="2489">
                  <c:v>-227.83789999999999</c:v>
                </c:pt>
                <c:pt idx="2490">
                  <c:v>-227.7568</c:v>
                </c:pt>
                <c:pt idx="2491">
                  <c:v>-227.67610000000002</c:v>
                </c:pt>
                <c:pt idx="2492">
                  <c:v>-227.5951</c:v>
                </c:pt>
                <c:pt idx="2493">
                  <c:v>-227.51439999999999</c:v>
                </c:pt>
                <c:pt idx="2494">
                  <c:v>-227.4333</c:v>
                </c:pt>
                <c:pt idx="2495">
                  <c:v>-227.3527</c:v>
                </c:pt>
                <c:pt idx="2496">
                  <c:v>-227.27170000000004</c:v>
                </c:pt>
                <c:pt idx="2497">
                  <c:v>-227.19100000000003</c:v>
                </c:pt>
                <c:pt idx="2498">
                  <c:v>-227.11010000000002</c:v>
                </c:pt>
                <c:pt idx="2499">
                  <c:v>-227.02910000000003</c:v>
                </c:pt>
                <c:pt idx="2500">
                  <c:v>-226.94819999999999</c:v>
                </c:pt>
                <c:pt idx="2501">
                  <c:v>-226.86750000000001</c:v>
                </c:pt>
                <c:pt idx="2502">
                  <c:v>-226.78649999999999</c:v>
                </c:pt>
                <c:pt idx="2503">
                  <c:v>-226.70580000000001</c:v>
                </c:pt>
                <c:pt idx="2504">
                  <c:v>-226.62469999999999</c:v>
                </c:pt>
                <c:pt idx="2505">
                  <c:v>-226.54400000000001</c:v>
                </c:pt>
                <c:pt idx="2506">
                  <c:v>-226.4631</c:v>
                </c:pt>
                <c:pt idx="2507">
                  <c:v>-226.38229999999999</c:v>
                </c:pt>
                <c:pt idx="2508">
                  <c:v>-226.30149999999998</c:v>
                </c:pt>
                <c:pt idx="2509">
                  <c:v>-226.22050000000002</c:v>
                </c:pt>
                <c:pt idx="2510">
                  <c:v>-226.13969999999998</c:v>
                </c:pt>
                <c:pt idx="2511">
                  <c:v>-226.05890000000002</c:v>
                </c:pt>
                <c:pt idx="2512">
                  <c:v>-225.97800000000001</c:v>
                </c:pt>
                <c:pt idx="2513">
                  <c:v>-225.8972</c:v>
                </c:pt>
                <c:pt idx="2514">
                  <c:v>-225.81639999999999</c:v>
                </c:pt>
                <c:pt idx="2515">
                  <c:v>-225.7353</c:v>
                </c:pt>
                <c:pt idx="2516">
                  <c:v>-225.65439999999998</c:v>
                </c:pt>
                <c:pt idx="2517">
                  <c:v>-225.5737</c:v>
                </c:pt>
                <c:pt idx="2518">
                  <c:v>-225.49269999999999</c:v>
                </c:pt>
                <c:pt idx="2519">
                  <c:v>-225.41200000000001</c:v>
                </c:pt>
                <c:pt idx="2520">
                  <c:v>-225.33100000000002</c:v>
                </c:pt>
                <c:pt idx="2521">
                  <c:v>-225.25010000000003</c:v>
                </c:pt>
                <c:pt idx="2522">
                  <c:v>-225.1694</c:v>
                </c:pt>
                <c:pt idx="2523">
                  <c:v>-225.08840000000001</c:v>
                </c:pt>
                <c:pt idx="2524">
                  <c:v>-225.0076</c:v>
                </c:pt>
                <c:pt idx="2525">
                  <c:v>-224.92689999999999</c:v>
                </c:pt>
                <c:pt idx="2526">
                  <c:v>-224.8459</c:v>
                </c:pt>
                <c:pt idx="2527">
                  <c:v>-224.76510000000002</c:v>
                </c:pt>
                <c:pt idx="2528">
                  <c:v>-224.6841</c:v>
                </c:pt>
                <c:pt idx="2529">
                  <c:v>-224.60320000000002</c:v>
                </c:pt>
                <c:pt idx="2530">
                  <c:v>-224.52239999999998</c:v>
                </c:pt>
                <c:pt idx="2531">
                  <c:v>-224.44160000000002</c:v>
                </c:pt>
                <c:pt idx="2532">
                  <c:v>-224.36079999999998</c:v>
                </c:pt>
                <c:pt idx="2533">
                  <c:v>-224.28</c:v>
                </c:pt>
                <c:pt idx="2534">
                  <c:v>-224.19889999999998</c:v>
                </c:pt>
                <c:pt idx="2535">
                  <c:v>-224.1182</c:v>
                </c:pt>
                <c:pt idx="2536">
                  <c:v>-224.03740000000002</c:v>
                </c:pt>
                <c:pt idx="2537">
                  <c:v>-223.9563</c:v>
                </c:pt>
                <c:pt idx="2538">
                  <c:v>-223.87560000000002</c:v>
                </c:pt>
                <c:pt idx="2539">
                  <c:v>-223.79470000000003</c:v>
                </c:pt>
                <c:pt idx="2540">
                  <c:v>-223.71379999999999</c:v>
                </c:pt>
                <c:pt idx="2541">
                  <c:v>-223.63290000000001</c:v>
                </c:pt>
                <c:pt idx="2542">
                  <c:v>-223.5522</c:v>
                </c:pt>
                <c:pt idx="2543">
                  <c:v>-223.47119999999998</c:v>
                </c:pt>
                <c:pt idx="2544">
                  <c:v>-223.3904</c:v>
                </c:pt>
                <c:pt idx="2545">
                  <c:v>-223.30969999999999</c:v>
                </c:pt>
                <c:pt idx="2546">
                  <c:v>-223.22879999999998</c:v>
                </c:pt>
                <c:pt idx="2547">
                  <c:v>-223.14780000000002</c:v>
                </c:pt>
                <c:pt idx="2548">
                  <c:v>-223.0669</c:v>
                </c:pt>
                <c:pt idx="2549">
                  <c:v>-222.98609999999999</c:v>
                </c:pt>
                <c:pt idx="2550">
                  <c:v>-222.90520000000001</c:v>
                </c:pt>
                <c:pt idx="2551">
                  <c:v>-222.8244</c:v>
                </c:pt>
                <c:pt idx="2552">
                  <c:v>-222.74349999999998</c:v>
                </c:pt>
                <c:pt idx="2553">
                  <c:v>-222.66269999999997</c:v>
                </c:pt>
                <c:pt idx="2554">
                  <c:v>-222.58180000000002</c:v>
                </c:pt>
                <c:pt idx="2555">
                  <c:v>-222.5009</c:v>
                </c:pt>
                <c:pt idx="2556">
                  <c:v>-222.42020000000002</c:v>
                </c:pt>
                <c:pt idx="2557">
                  <c:v>-222.33920000000001</c:v>
                </c:pt>
                <c:pt idx="2558">
                  <c:v>-222.25839999999999</c:v>
                </c:pt>
                <c:pt idx="2559">
                  <c:v>-222.17750000000001</c:v>
                </c:pt>
                <c:pt idx="2560">
                  <c:v>-222.0968</c:v>
                </c:pt>
                <c:pt idx="2561">
                  <c:v>-222.01579999999998</c:v>
                </c:pt>
                <c:pt idx="2562">
                  <c:v>-221.93499999999997</c:v>
                </c:pt>
                <c:pt idx="2563">
                  <c:v>-221.85410000000002</c:v>
                </c:pt>
                <c:pt idx="2564">
                  <c:v>-221.77319999999997</c:v>
                </c:pt>
                <c:pt idx="2565">
                  <c:v>-221.69229999999999</c:v>
                </c:pt>
                <c:pt idx="2566">
                  <c:v>-221.61149999999998</c:v>
                </c:pt>
                <c:pt idx="2567">
                  <c:v>-221.53059999999999</c:v>
                </c:pt>
                <c:pt idx="2568">
                  <c:v>-221.44990000000001</c:v>
                </c:pt>
                <c:pt idx="2569">
                  <c:v>-221.3689</c:v>
                </c:pt>
                <c:pt idx="2570">
                  <c:v>-221.28800000000001</c:v>
                </c:pt>
                <c:pt idx="2571">
                  <c:v>-221.20700000000002</c:v>
                </c:pt>
                <c:pt idx="2572">
                  <c:v>-221.12630000000001</c:v>
                </c:pt>
                <c:pt idx="2573">
                  <c:v>-221.0454</c:v>
                </c:pt>
                <c:pt idx="2574">
                  <c:v>-220.96449999999999</c:v>
                </c:pt>
                <c:pt idx="2575">
                  <c:v>-220.8836</c:v>
                </c:pt>
                <c:pt idx="2576">
                  <c:v>-220.80279999999999</c:v>
                </c:pt>
                <c:pt idx="2577">
                  <c:v>-220.72190000000003</c:v>
                </c:pt>
                <c:pt idx="2578">
                  <c:v>-220.6412</c:v>
                </c:pt>
                <c:pt idx="2579">
                  <c:v>-220.56020000000001</c:v>
                </c:pt>
                <c:pt idx="2580">
                  <c:v>-220.4795</c:v>
                </c:pt>
                <c:pt idx="2581">
                  <c:v>-220.39849999999998</c:v>
                </c:pt>
                <c:pt idx="2582">
                  <c:v>-220.31780000000001</c:v>
                </c:pt>
                <c:pt idx="2583">
                  <c:v>-220.23699999999999</c:v>
                </c:pt>
                <c:pt idx="2584">
                  <c:v>-220.15610000000004</c:v>
                </c:pt>
                <c:pt idx="2585">
                  <c:v>-220.0752</c:v>
                </c:pt>
                <c:pt idx="2586">
                  <c:v>-219.99420000000001</c:v>
                </c:pt>
                <c:pt idx="2587">
                  <c:v>-219.9135</c:v>
                </c:pt>
                <c:pt idx="2588">
                  <c:v>-219.83250000000001</c:v>
                </c:pt>
                <c:pt idx="2589">
                  <c:v>-219.75169999999997</c:v>
                </c:pt>
                <c:pt idx="2590">
                  <c:v>-219.67099999999999</c:v>
                </c:pt>
                <c:pt idx="2591">
                  <c:v>-219.59</c:v>
                </c:pt>
                <c:pt idx="2592">
                  <c:v>-219.50920000000002</c:v>
                </c:pt>
                <c:pt idx="2593">
                  <c:v>-219.42830000000004</c:v>
                </c:pt>
                <c:pt idx="2594">
                  <c:v>-219.34739999999999</c:v>
                </c:pt>
                <c:pt idx="2595">
                  <c:v>-219.26650000000001</c:v>
                </c:pt>
                <c:pt idx="2596">
                  <c:v>-219.18580000000003</c:v>
                </c:pt>
                <c:pt idx="2597">
                  <c:v>-219.10479999999998</c:v>
                </c:pt>
                <c:pt idx="2598">
                  <c:v>-219.024</c:v>
                </c:pt>
                <c:pt idx="2599">
                  <c:v>-218.94310000000002</c:v>
                </c:pt>
                <c:pt idx="2600">
                  <c:v>-218.8621</c:v>
                </c:pt>
                <c:pt idx="2601">
                  <c:v>-218.78130000000002</c:v>
                </c:pt>
                <c:pt idx="2602">
                  <c:v>-218.70050000000001</c:v>
                </c:pt>
                <c:pt idx="2603">
                  <c:v>-218.61970000000002</c:v>
                </c:pt>
                <c:pt idx="2604">
                  <c:v>-218.53870000000001</c:v>
                </c:pt>
                <c:pt idx="2605">
                  <c:v>-218.458</c:v>
                </c:pt>
                <c:pt idx="2606">
                  <c:v>-218.37720000000002</c:v>
                </c:pt>
                <c:pt idx="2607">
                  <c:v>-218.2962</c:v>
                </c:pt>
                <c:pt idx="2608">
                  <c:v>-218.21530000000001</c:v>
                </c:pt>
                <c:pt idx="2609">
                  <c:v>-218.1344</c:v>
                </c:pt>
                <c:pt idx="2610">
                  <c:v>-218.05360000000002</c:v>
                </c:pt>
                <c:pt idx="2611">
                  <c:v>-217.97280000000001</c:v>
                </c:pt>
                <c:pt idx="2612">
                  <c:v>-217.89180000000005</c:v>
                </c:pt>
                <c:pt idx="2613">
                  <c:v>-217.81109999999998</c:v>
                </c:pt>
                <c:pt idx="2614">
                  <c:v>-217.73009999999999</c:v>
                </c:pt>
                <c:pt idx="2615">
                  <c:v>-217.64930000000001</c:v>
                </c:pt>
                <c:pt idx="2616">
                  <c:v>-217.5685</c:v>
                </c:pt>
                <c:pt idx="2617">
                  <c:v>-217.48770000000002</c:v>
                </c:pt>
                <c:pt idx="2618">
                  <c:v>-217.4067</c:v>
                </c:pt>
                <c:pt idx="2619">
                  <c:v>-217.32589999999999</c:v>
                </c:pt>
                <c:pt idx="2620">
                  <c:v>-217.245</c:v>
                </c:pt>
                <c:pt idx="2621">
                  <c:v>-217.16419999999999</c:v>
                </c:pt>
                <c:pt idx="2622">
                  <c:v>-217.08319999999998</c:v>
                </c:pt>
                <c:pt idx="2623">
                  <c:v>-217.00240000000002</c:v>
                </c:pt>
                <c:pt idx="2624">
                  <c:v>-216.92150000000001</c:v>
                </c:pt>
                <c:pt idx="2625">
                  <c:v>-216.8408</c:v>
                </c:pt>
                <c:pt idx="2626">
                  <c:v>-216.75979999999998</c:v>
                </c:pt>
                <c:pt idx="2627">
                  <c:v>-216.67899999999997</c:v>
                </c:pt>
                <c:pt idx="2628">
                  <c:v>-216.59809999999999</c:v>
                </c:pt>
                <c:pt idx="2629">
                  <c:v>-216.5172</c:v>
                </c:pt>
                <c:pt idx="2630">
                  <c:v>-216.43630000000002</c:v>
                </c:pt>
                <c:pt idx="2631">
                  <c:v>-216.35550000000001</c:v>
                </c:pt>
                <c:pt idx="2632">
                  <c:v>-216.27459999999999</c:v>
                </c:pt>
                <c:pt idx="2633">
                  <c:v>-216.19390000000001</c:v>
                </c:pt>
                <c:pt idx="2634">
                  <c:v>-216.113</c:v>
                </c:pt>
                <c:pt idx="2635">
                  <c:v>-216.03209999999999</c:v>
                </c:pt>
                <c:pt idx="2636">
                  <c:v>-215.9512</c:v>
                </c:pt>
                <c:pt idx="2637">
                  <c:v>-215.87040000000002</c:v>
                </c:pt>
                <c:pt idx="2638">
                  <c:v>-215.78960000000001</c:v>
                </c:pt>
                <c:pt idx="2639">
                  <c:v>-215.70870000000002</c:v>
                </c:pt>
                <c:pt idx="2640">
                  <c:v>-215.62789999999998</c:v>
                </c:pt>
                <c:pt idx="2641">
                  <c:v>-215.547</c:v>
                </c:pt>
                <c:pt idx="2642">
                  <c:v>-215.46609999999998</c:v>
                </c:pt>
                <c:pt idx="2643">
                  <c:v>-215.38509999999997</c:v>
                </c:pt>
                <c:pt idx="2644">
                  <c:v>-215.30430000000001</c:v>
                </c:pt>
                <c:pt idx="2645">
                  <c:v>-215.2235</c:v>
                </c:pt>
                <c:pt idx="2646">
                  <c:v>-215.14260000000002</c:v>
                </c:pt>
                <c:pt idx="2647">
                  <c:v>-215.06189999999998</c:v>
                </c:pt>
                <c:pt idx="2648">
                  <c:v>-214.98090000000002</c:v>
                </c:pt>
                <c:pt idx="2649">
                  <c:v>-214.90020000000001</c:v>
                </c:pt>
                <c:pt idx="2650">
                  <c:v>-214.81919999999997</c:v>
                </c:pt>
                <c:pt idx="2651">
                  <c:v>-214.73839999999998</c:v>
                </c:pt>
                <c:pt idx="2652">
                  <c:v>-214.6575</c:v>
                </c:pt>
                <c:pt idx="2653">
                  <c:v>-214.57660000000001</c:v>
                </c:pt>
                <c:pt idx="2654">
                  <c:v>-214.4957</c:v>
                </c:pt>
                <c:pt idx="2655">
                  <c:v>-214.41489999999999</c:v>
                </c:pt>
                <c:pt idx="2656">
                  <c:v>-214.334</c:v>
                </c:pt>
                <c:pt idx="2657">
                  <c:v>-214.25310000000002</c:v>
                </c:pt>
                <c:pt idx="2658">
                  <c:v>-214.17219999999998</c:v>
                </c:pt>
                <c:pt idx="2659">
                  <c:v>-214.0915</c:v>
                </c:pt>
                <c:pt idx="2660">
                  <c:v>-214.01060000000001</c:v>
                </c:pt>
                <c:pt idx="2661">
                  <c:v>-213.9297</c:v>
                </c:pt>
                <c:pt idx="2662">
                  <c:v>-213.84879999999998</c:v>
                </c:pt>
                <c:pt idx="2663">
                  <c:v>-213.76809999999998</c:v>
                </c:pt>
                <c:pt idx="2664">
                  <c:v>-213.68729999999999</c:v>
                </c:pt>
                <c:pt idx="2665">
                  <c:v>-213.6063</c:v>
                </c:pt>
                <c:pt idx="2666">
                  <c:v>-213.52530000000002</c:v>
                </c:pt>
                <c:pt idx="2667">
                  <c:v>-213.44459999999998</c:v>
                </c:pt>
                <c:pt idx="2668">
                  <c:v>-213.36369999999999</c:v>
                </c:pt>
                <c:pt idx="2669">
                  <c:v>-213.28289999999998</c:v>
                </c:pt>
                <c:pt idx="2670">
                  <c:v>-213.202</c:v>
                </c:pt>
                <c:pt idx="2671">
                  <c:v>-213.12100000000001</c:v>
                </c:pt>
                <c:pt idx="2672">
                  <c:v>-213.04040000000001</c:v>
                </c:pt>
                <c:pt idx="2673">
                  <c:v>-212.95949999999999</c:v>
                </c:pt>
                <c:pt idx="2674">
                  <c:v>-212.87849999999997</c:v>
                </c:pt>
                <c:pt idx="2675">
                  <c:v>-212.79769999999999</c:v>
                </c:pt>
                <c:pt idx="2676">
                  <c:v>-212.71680000000001</c:v>
                </c:pt>
                <c:pt idx="2677">
                  <c:v>-212.63600000000002</c:v>
                </c:pt>
                <c:pt idx="2678">
                  <c:v>-212.55509999999998</c:v>
                </c:pt>
                <c:pt idx="2679">
                  <c:v>-212.47430000000003</c:v>
                </c:pt>
                <c:pt idx="2680">
                  <c:v>-212.39330000000001</c:v>
                </c:pt>
                <c:pt idx="2681">
                  <c:v>-212.3125</c:v>
                </c:pt>
                <c:pt idx="2682">
                  <c:v>-212.23170000000002</c:v>
                </c:pt>
                <c:pt idx="2683">
                  <c:v>-212.15089999999998</c:v>
                </c:pt>
                <c:pt idx="2684">
                  <c:v>-212.07</c:v>
                </c:pt>
                <c:pt idx="2685">
                  <c:v>-211.98909999999998</c:v>
                </c:pt>
                <c:pt idx="2686">
                  <c:v>-211.9083</c:v>
                </c:pt>
                <c:pt idx="2687">
                  <c:v>-211.82740000000001</c:v>
                </c:pt>
                <c:pt idx="2688">
                  <c:v>-211.74639999999999</c:v>
                </c:pt>
                <c:pt idx="2689">
                  <c:v>-211.66570000000002</c:v>
                </c:pt>
                <c:pt idx="2690">
                  <c:v>-211.5849</c:v>
                </c:pt>
                <c:pt idx="2691">
                  <c:v>-211.50390000000004</c:v>
                </c:pt>
                <c:pt idx="2692">
                  <c:v>-211.423</c:v>
                </c:pt>
                <c:pt idx="2693">
                  <c:v>-211.34219999999999</c:v>
                </c:pt>
                <c:pt idx="2694">
                  <c:v>-211.26130000000001</c:v>
                </c:pt>
                <c:pt idx="2695">
                  <c:v>-211.18039999999999</c:v>
                </c:pt>
                <c:pt idx="2696">
                  <c:v>-211.09970000000001</c:v>
                </c:pt>
                <c:pt idx="2697">
                  <c:v>-211.0187</c:v>
                </c:pt>
                <c:pt idx="2698">
                  <c:v>-210.93790000000001</c:v>
                </c:pt>
                <c:pt idx="2699">
                  <c:v>-210.85709999999997</c:v>
                </c:pt>
                <c:pt idx="2700">
                  <c:v>-210.77620000000002</c:v>
                </c:pt>
                <c:pt idx="2701">
                  <c:v>-210.6952</c:v>
                </c:pt>
                <c:pt idx="2702">
                  <c:v>-210.61450000000002</c:v>
                </c:pt>
                <c:pt idx="2703">
                  <c:v>-210.53359999999998</c:v>
                </c:pt>
                <c:pt idx="2704">
                  <c:v>-210.45269999999999</c:v>
                </c:pt>
                <c:pt idx="2705">
                  <c:v>-210.37180000000001</c:v>
                </c:pt>
                <c:pt idx="2706">
                  <c:v>-210.291</c:v>
                </c:pt>
                <c:pt idx="2707">
                  <c:v>-210.21010000000001</c:v>
                </c:pt>
                <c:pt idx="2708">
                  <c:v>-210.1293</c:v>
                </c:pt>
                <c:pt idx="2709">
                  <c:v>-210.04840000000002</c:v>
                </c:pt>
                <c:pt idx="2710">
                  <c:v>-209.9675</c:v>
                </c:pt>
                <c:pt idx="2711">
                  <c:v>-209.88670000000002</c:v>
                </c:pt>
                <c:pt idx="2712">
                  <c:v>-209.80569999999997</c:v>
                </c:pt>
                <c:pt idx="2713">
                  <c:v>-209.72499999999999</c:v>
                </c:pt>
                <c:pt idx="2714">
                  <c:v>-209.64420000000001</c:v>
                </c:pt>
                <c:pt idx="2715">
                  <c:v>-209.56329999999997</c:v>
                </c:pt>
                <c:pt idx="2716">
                  <c:v>-209.48239999999998</c:v>
                </c:pt>
                <c:pt idx="2717">
                  <c:v>-209.40150000000003</c:v>
                </c:pt>
                <c:pt idx="2718">
                  <c:v>-209.32070000000004</c:v>
                </c:pt>
                <c:pt idx="2719">
                  <c:v>-209.2398</c:v>
                </c:pt>
                <c:pt idx="2720">
                  <c:v>-209.15880000000001</c:v>
                </c:pt>
                <c:pt idx="2721">
                  <c:v>-209.07810000000001</c:v>
                </c:pt>
                <c:pt idx="2722">
                  <c:v>-208.99719999999999</c:v>
                </c:pt>
                <c:pt idx="2723">
                  <c:v>-208.9162</c:v>
                </c:pt>
                <c:pt idx="2724">
                  <c:v>-208.83549999999997</c:v>
                </c:pt>
                <c:pt idx="2725">
                  <c:v>-208.75470000000001</c:v>
                </c:pt>
                <c:pt idx="2726">
                  <c:v>-208.6737</c:v>
                </c:pt>
                <c:pt idx="2727">
                  <c:v>-208.59299999999996</c:v>
                </c:pt>
                <c:pt idx="2728">
                  <c:v>-208.5121</c:v>
                </c:pt>
                <c:pt idx="2729">
                  <c:v>-208.43130000000002</c:v>
                </c:pt>
                <c:pt idx="2730">
                  <c:v>-208.35030000000003</c:v>
                </c:pt>
                <c:pt idx="2731">
                  <c:v>-208.26949999999999</c:v>
                </c:pt>
                <c:pt idx="2732">
                  <c:v>-208.18859999999998</c:v>
                </c:pt>
                <c:pt idx="2733">
                  <c:v>-208.10770000000002</c:v>
                </c:pt>
                <c:pt idx="2734">
                  <c:v>-208.02700000000002</c:v>
                </c:pt>
                <c:pt idx="2735">
                  <c:v>-207.9461</c:v>
                </c:pt>
                <c:pt idx="2736">
                  <c:v>-207.86529999999999</c:v>
                </c:pt>
                <c:pt idx="2737">
                  <c:v>-207.78430000000003</c:v>
                </c:pt>
                <c:pt idx="2738">
                  <c:v>-207.70340000000002</c:v>
                </c:pt>
                <c:pt idx="2739">
                  <c:v>-207.62260000000001</c:v>
                </c:pt>
                <c:pt idx="2740">
                  <c:v>-207.54179999999997</c:v>
                </c:pt>
                <c:pt idx="2741">
                  <c:v>-207.46089999999998</c:v>
                </c:pt>
                <c:pt idx="2742">
                  <c:v>-207.38</c:v>
                </c:pt>
                <c:pt idx="2743">
                  <c:v>-207.29920000000004</c:v>
                </c:pt>
                <c:pt idx="2744">
                  <c:v>-207.2183</c:v>
                </c:pt>
                <c:pt idx="2745">
                  <c:v>-207.13750000000002</c:v>
                </c:pt>
                <c:pt idx="2746">
                  <c:v>-207.0566</c:v>
                </c:pt>
                <c:pt idx="2747">
                  <c:v>-206.97569999999999</c:v>
                </c:pt>
                <c:pt idx="2748">
                  <c:v>-206.89490000000001</c:v>
                </c:pt>
                <c:pt idx="2749">
                  <c:v>-206.81399999999996</c:v>
                </c:pt>
                <c:pt idx="2750">
                  <c:v>-206.73319999999998</c:v>
                </c:pt>
                <c:pt idx="2751">
                  <c:v>-206.65220000000002</c:v>
                </c:pt>
                <c:pt idx="2752">
                  <c:v>-206.57140000000004</c:v>
                </c:pt>
                <c:pt idx="2753">
                  <c:v>-206.4905</c:v>
                </c:pt>
                <c:pt idx="2754">
                  <c:v>-206.40980000000002</c:v>
                </c:pt>
                <c:pt idx="2755">
                  <c:v>-206.32889999999998</c:v>
                </c:pt>
                <c:pt idx="2756">
                  <c:v>-206.24799999999999</c:v>
                </c:pt>
                <c:pt idx="2757">
                  <c:v>-206.16720000000001</c:v>
                </c:pt>
                <c:pt idx="2758">
                  <c:v>-206.08629999999999</c:v>
                </c:pt>
                <c:pt idx="2759">
                  <c:v>-206.00539999999998</c:v>
                </c:pt>
                <c:pt idx="2760">
                  <c:v>-205.92470000000003</c:v>
                </c:pt>
                <c:pt idx="2761">
                  <c:v>-205.84370000000001</c:v>
                </c:pt>
                <c:pt idx="2762">
                  <c:v>-205.7628</c:v>
                </c:pt>
                <c:pt idx="2763">
                  <c:v>-205.68189999999998</c:v>
                </c:pt>
                <c:pt idx="2764">
                  <c:v>-205.6011</c:v>
                </c:pt>
                <c:pt idx="2765">
                  <c:v>-205.52010000000001</c:v>
                </c:pt>
                <c:pt idx="2766">
                  <c:v>-205.43950000000001</c:v>
                </c:pt>
                <c:pt idx="2767">
                  <c:v>-205.35850000000002</c:v>
                </c:pt>
                <c:pt idx="2768">
                  <c:v>-205.27780000000001</c:v>
                </c:pt>
                <c:pt idx="2769">
                  <c:v>-205.1968</c:v>
                </c:pt>
                <c:pt idx="2770">
                  <c:v>-205.11599999999999</c:v>
                </c:pt>
                <c:pt idx="2771">
                  <c:v>-205.0351</c:v>
                </c:pt>
                <c:pt idx="2772">
                  <c:v>-204.95429999999999</c:v>
                </c:pt>
                <c:pt idx="2773">
                  <c:v>-204.8733</c:v>
                </c:pt>
                <c:pt idx="2774">
                  <c:v>-204.79259999999999</c:v>
                </c:pt>
                <c:pt idx="2775">
                  <c:v>-204.7115</c:v>
                </c:pt>
                <c:pt idx="2776">
                  <c:v>-204.63079999999997</c:v>
                </c:pt>
                <c:pt idx="2777">
                  <c:v>-204.54979999999998</c:v>
                </c:pt>
                <c:pt idx="2778">
                  <c:v>-204.46909999999997</c:v>
                </c:pt>
                <c:pt idx="2779">
                  <c:v>-204.38809999999998</c:v>
                </c:pt>
                <c:pt idx="2780">
                  <c:v>-204.30740000000003</c:v>
                </c:pt>
                <c:pt idx="2781">
                  <c:v>-204.22639999999998</c:v>
                </c:pt>
                <c:pt idx="2782">
                  <c:v>-204.1456</c:v>
                </c:pt>
                <c:pt idx="2783">
                  <c:v>-204.06479999999999</c:v>
                </c:pt>
                <c:pt idx="2784">
                  <c:v>-203.98400000000001</c:v>
                </c:pt>
                <c:pt idx="2785">
                  <c:v>-203.90299999999999</c:v>
                </c:pt>
                <c:pt idx="2786">
                  <c:v>-203.82220000000001</c:v>
                </c:pt>
                <c:pt idx="2787">
                  <c:v>-203.7413</c:v>
                </c:pt>
                <c:pt idx="2788">
                  <c:v>-203.66040000000001</c:v>
                </c:pt>
                <c:pt idx="2789">
                  <c:v>-203.5795</c:v>
                </c:pt>
                <c:pt idx="2790">
                  <c:v>-203.49880000000002</c:v>
                </c:pt>
                <c:pt idx="2791">
                  <c:v>-203.41780000000003</c:v>
                </c:pt>
                <c:pt idx="2792">
                  <c:v>-203.33709999999999</c:v>
                </c:pt>
                <c:pt idx="2793">
                  <c:v>-203.25599999999997</c:v>
                </c:pt>
                <c:pt idx="2794">
                  <c:v>-203.17529999999999</c:v>
                </c:pt>
                <c:pt idx="2795">
                  <c:v>-203.09439999999998</c:v>
                </c:pt>
                <c:pt idx="2796">
                  <c:v>-203.0136</c:v>
                </c:pt>
                <c:pt idx="2797">
                  <c:v>-202.93280000000004</c:v>
                </c:pt>
                <c:pt idx="2798">
                  <c:v>-202.8518</c:v>
                </c:pt>
                <c:pt idx="2799">
                  <c:v>-202.77109999999999</c:v>
                </c:pt>
                <c:pt idx="2800">
                  <c:v>-202.69</c:v>
                </c:pt>
                <c:pt idx="2801">
                  <c:v>-202.60920000000002</c:v>
                </c:pt>
                <c:pt idx="2802">
                  <c:v>-202.52850000000001</c:v>
                </c:pt>
                <c:pt idx="2803">
                  <c:v>-202.44749999999999</c:v>
                </c:pt>
                <c:pt idx="2804">
                  <c:v>-202.36670000000001</c:v>
                </c:pt>
                <c:pt idx="2805">
                  <c:v>-202.28570000000002</c:v>
                </c:pt>
                <c:pt idx="2806">
                  <c:v>-202.20489999999998</c:v>
                </c:pt>
                <c:pt idx="2807">
                  <c:v>-202.1241</c:v>
                </c:pt>
                <c:pt idx="2808">
                  <c:v>-202.04310000000001</c:v>
                </c:pt>
                <c:pt idx="2809">
                  <c:v>-201.9624</c:v>
                </c:pt>
                <c:pt idx="2810">
                  <c:v>-201.88139999999999</c:v>
                </c:pt>
                <c:pt idx="2811">
                  <c:v>-201.8005</c:v>
                </c:pt>
                <c:pt idx="2812">
                  <c:v>-201.71979999999999</c:v>
                </c:pt>
                <c:pt idx="2813">
                  <c:v>-201.63889999999998</c:v>
                </c:pt>
                <c:pt idx="2814">
                  <c:v>-201.5582</c:v>
                </c:pt>
                <c:pt idx="2815">
                  <c:v>-201.47730000000001</c:v>
                </c:pt>
                <c:pt idx="2816">
                  <c:v>-201.3963</c:v>
                </c:pt>
                <c:pt idx="2817">
                  <c:v>-201.31550000000001</c:v>
                </c:pt>
                <c:pt idx="2818">
                  <c:v>-201.23469999999998</c:v>
                </c:pt>
                <c:pt idx="2819">
                  <c:v>-201.15369999999999</c:v>
                </c:pt>
                <c:pt idx="2820">
                  <c:v>-201.07299999999998</c:v>
                </c:pt>
                <c:pt idx="2821">
                  <c:v>-200.99199999999999</c:v>
                </c:pt>
                <c:pt idx="2822">
                  <c:v>-200.9111</c:v>
                </c:pt>
                <c:pt idx="2823">
                  <c:v>-200.8304</c:v>
                </c:pt>
                <c:pt idx="2824">
                  <c:v>-200.74940000000001</c:v>
                </c:pt>
                <c:pt idx="2825">
                  <c:v>-200.66859999999997</c:v>
                </c:pt>
                <c:pt idx="2826">
                  <c:v>-200.58769999999998</c:v>
                </c:pt>
                <c:pt idx="2827">
                  <c:v>-200.50680000000003</c:v>
                </c:pt>
                <c:pt idx="2828">
                  <c:v>-200.42599999999999</c:v>
                </c:pt>
                <c:pt idx="2829">
                  <c:v>-200.34520000000001</c:v>
                </c:pt>
                <c:pt idx="2830">
                  <c:v>-200.26420000000002</c:v>
                </c:pt>
                <c:pt idx="2831">
                  <c:v>-200.18350000000001</c:v>
                </c:pt>
                <c:pt idx="2832">
                  <c:v>-200.1026</c:v>
                </c:pt>
                <c:pt idx="2833">
                  <c:v>-200.02179999999998</c:v>
                </c:pt>
                <c:pt idx="2834">
                  <c:v>-199.9408</c:v>
                </c:pt>
                <c:pt idx="2835">
                  <c:v>-199.86</c:v>
                </c:pt>
                <c:pt idx="2836">
                  <c:v>-199.77930000000003</c:v>
                </c:pt>
                <c:pt idx="2837">
                  <c:v>-199.69819999999999</c:v>
                </c:pt>
                <c:pt idx="2838">
                  <c:v>-199.61739999999998</c:v>
                </c:pt>
                <c:pt idx="2839">
                  <c:v>-199.53649999999999</c:v>
                </c:pt>
                <c:pt idx="2840">
                  <c:v>-199.4555</c:v>
                </c:pt>
                <c:pt idx="2841">
                  <c:v>-199.37469999999999</c:v>
                </c:pt>
                <c:pt idx="2842">
                  <c:v>-199.29390000000001</c:v>
                </c:pt>
                <c:pt idx="2843">
                  <c:v>-199.2131</c:v>
                </c:pt>
                <c:pt idx="2844">
                  <c:v>-199.13209999999998</c:v>
                </c:pt>
                <c:pt idx="2845">
                  <c:v>-199.05130000000003</c:v>
                </c:pt>
                <c:pt idx="2846">
                  <c:v>-198.97059999999999</c:v>
                </c:pt>
                <c:pt idx="2847">
                  <c:v>-198.8897</c:v>
                </c:pt>
                <c:pt idx="2848">
                  <c:v>-198.80870000000002</c:v>
                </c:pt>
                <c:pt idx="2849">
                  <c:v>-198.72790000000001</c:v>
                </c:pt>
                <c:pt idx="2850">
                  <c:v>-198.64709999999997</c:v>
                </c:pt>
                <c:pt idx="2851">
                  <c:v>-198.56609999999998</c:v>
                </c:pt>
                <c:pt idx="2852">
                  <c:v>-198.4853</c:v>
                </c:pt>
                <c:pt idx="2853">
                  <c:v>-198.40449999999998</c:v>
                </c:pt>
                <c:pt idx="2854">
                  <c:v>-198.32350000000002</c:v>
                </c:pt>
                <c:pt idx="2855">
                  <c:v>-198.24270000000001</c:v>
                </c:pt>
                <c:pt idx="2856">
                  <c:v>-198.16189999999997</c:v>
                </c:pt>
                <c:pt idx="2857">
                  <c:v>-198.08109999999999</c:v>
                </c:pt>
                <c:pt idx="2858">
                  <c:v>-198</c:v>
                </c:pt>
                <c:pt idx="2859">
                  <c:v>-197.91920000000002</c:v>
                </c:pt>
                <c:pt idx="2860">
                  <c:v>-197.83850000000001</c:v>
                </c:pt>
                <c:pt idx="2861">
                  <c:v>-197.75749999999999</c:v>
                </c:pt>
                <c:pt idx="2862">
                  <c:v>-197.67660000000001</c:v>
                </c:pt>
                <c:pt idx="2863">
                  <c:v>-197.5958</c:v>
                </c:pt>
                <c:pt idx="2864">
                  <c:v>-197.51510000000002</c:v>
                </c:pt>
                <c:pt idx="2865">
                  <c:v>-197.43430000000001</c:v>
                </c:pt>
                <c:pt idx="2866">
                  <c:v>-197.35330000000002</c:v>
                </c:pt>
                <c:pt idx="2867">
                  <c:v>-197.2724</c:v>
                </c:pt>
                <c:pt idx="2868">
                  <c:v>-197.19159999999999</c:v>
                </c:pt>
                <c:pt idx="2869">
                  <c:v>-197.11059999999998</c:v>
                </c:pt>
                <c:pt idx="2870">
                  <c:v>-197.0299</c:v>
                </c:pt>
                <c:pt idx="2871">
                  <c:v>-196.94889999999998</c:v>
                </c:pt>
                <c:pt idx="2872">
                  <c:v>-196.86800000000002</c:v>
                </c:pt>
                <c:pt idx="2873">
                  <c:v>-196.78720000000004</c:v>
                </c:pt>
                <c:pt idx="2874">
                  <c:v>-196.70639999999997</c:v>
                </c:pt>
                <c:pt idx="2875">
                  <c:v>-196.62559999999999</c:v>
                </c:pt>
                <c:pt idx="2876">
                  <c:v>-196.54469999999998</c:v>
                </c:pt>
                <c:pt idx="2877">
                  <c:v>-196.46380000000002</c:v>
                </c:pt>
                <c:pt idx="2878">
                  <c:v>-196.38290000000001</c:v>
                </c:pt>
                <c:pt idx="2879">
                  <c:v>-196.3021</c:v>
                </c:pt>
                <c:pt idx="2880">
                  <c:v>-196.22120000000001</c:v>
                </c:pt>
                <c:pt idx="2881">
                  <c:v>-196.1403</c:v>
                </c:pt>
                <c:pt idx="2882">
                  <c:v>-196.05960000000002</c:v>
                </c:pt>
                <c:pt idx="2883">
                  <c:v>-195.9787</c:v>
                </c:pt>
                <c:pt idx="2884">
                  <c:v>-195.89789999999999</c:v>
                </c:pt>
                <c:pt idx="2885">
                  <c:v>-195.8168</c:v>
                </c:pt>
                <c:pt idx="2886">
                  <c:v>-195.73599999999999</c:v>
                </c:pt>
                <c:pt idx="2887">
                  <c:v>-195.6551</c:v>
                </c:pt>
                <c:pt idx="2888">
                  <c:v>-195.57430000000002</c:v>
                </c:pt>
                <c:pt idx="2889">
                  <c:v>-195.49350000000004</c:v>
                </c:pt>
                <c:pt idx="2890">
                  <c:v>-195.41259999999997</c:v>
                </c:pt>
                <c:pt idx="2891">
                  <c:v>-195.33190000000002</c:v>
                </c:pt>
                <c:pt idx="2892">
                  <c:v>-195.2509</c:v>
                </c:pt>
                <c:pt idx="2893">
                  <c:v>-195.16990000000001</c:v>
                </c:pt>
                <c:pt idx="2894">
                  <c:v>-195.0891</c:v>
                </c:pt>
                <c:pt idx="2895">
                  <c:v>-195.00829999999999</c:v>
                </c:pt>
                <c:pt idx="2896">
                  <c:v>-194.92750000000001</c:v>
                </c:pt>
                <c:pt idx="2897">
                  <c:v>-194.8466</c:v>
                </c:pt>
                <c:pt idx="2898">
                  <c:v>-194.76569999999998</c:v>
                </c:pt>
                <c:pt idx="2899">
                  <c:v>-194.68490000000003</c:v>
                </c:pt>
                <c:pt idx="2900">
                  <c:v>-194.60400000000004</c:v>
                </c:pt>
                <c:pt idx="2901">
                  <c:v>-194.52309999999997</c:v>
                </c:pt>
                <c:pt idx="2902">
                  <c:v>-194.44229999999999</c:v>
                </c:pt>
                <c:pt idx="2903">
                  <c:v>-194.3614</c:v>
                </c:pt>
                <c:pt idx="2904">
                  <c:v>-194.28050000000002</c:v>
                </c:pt>
                <c:pt idx="2905">
                  <c:v>-194.19980000000001</c:v>
                </c:pt>
                <c:pt idx="2906">
                  <c:v>-194.1189</c:v>
                </c:pt>
                <c:pt idx="2907">
                  <c:v>-194.03789999999998</c:v>
                </c:pt>
                <c:pt idx="2908">
                  <c:v>-193.9571</c:v>
                </c:pt>
                <c:pt idx="2909">
                  <c:v>-193.87620000000004</c:v>
                </c:pt>
                <c:pt idx="2910">
                  <c:v>-193.7953</c:v>
                </c:pt>
                <c:pt idx="2911">
                  <c:v>-193.71449999999999</c:v>
                </c:pt>
                <c:pt idx="2912">
                  <c:v>-193.6336</c:v>
                </c:pt>
                <c:pt idx="2913">
                  <c:v>-193.55290000000002</c:v>
                </c:pt>
                <c:pt idx="2914">
                  <c:v>-193.47190000000001</c:v>
                </c:pt>
                <c:pt idx="2915">
                  <c:v>-193.39100000000002</c:v>
                </c:pt>
                <c:pt idx="2916">
                  <c:v>-193.31020000000001</c:v>
                </c:pt>
                <c:pt idx="2917">
                  <c:v>-193.22929999999999</c:v>
                </c:pt>
                <c:pt idx="2918">
                  <c:v>-193.14839999999998</c:v>
                </c:pt>
                <c:pt idx="2919">
                  <c:v>-193.06760000000003</c:v>
                </c:pt>
                <c:pt idx="2920">
                  <c:v>-192.98670000000001</c:v>
                </c:pt>
                <c:pt idx="2921">
                  <c:v>-192.9059</c:v>
                </c:pt>
                <c:pt idx="2922">
                  <c:v>-192.82509999999999</c:v>
                </c:pt>
                <c:pt idx="2923">
                  <c:v>-192.74420000000001</c:v>
                </c:pt>
                <c:pt idx="2924">
                  <c:v>-192.66320000000002</c:v>
                </c:pt>
                <c:pt idx="2925">
                  <c:v>-192.58250000000001</c:v>
                </c:pt>
                <c:pt idx="2926">
                  <c:v>-192.5016</c:v>
                </c:pt>
                <c:pt idx="2927">
                  <c:v>-192.42069999999998</c:v>
                </c:pt>
                <c:pt idx="2928">
                  <c:v>-192.33980000000003</c:v>
                </c:pt>
                <c:pt idx="2929">
                  <c:v>-192.25910000000002</c:v>
                </c:pt>
                <c:pt idx="2930">
                  <c:v>-192.17810000000003</c:v>
                </c:pt>
                <c:pt idx="2931">
                  <c:v>-192.09720000000002</c:v>
                </c:pt>
                <c:pt idx="2932">
                  <c:v>-192.01639999999998</c:v>
                </c:pt>
                <c:pt idx="2933">
                  <c:v>-191.93559999999999</c:v>
                </c:pt>
                <c:pt idx="2934">
                  <c:v>-191.85470000000004</c:v>
                </c:pt>
                <c:pt idx="2935">
                  <c:v>-191.7739</c:v>
                </c:pt>
                <c:pt idx="2936">
                  <c:v>-191.69299999999998</c:v>
                </c:pt>
                <c:pt idx="2937">
                  <c:v>-191.6121</c:v>
                </c:pt>
                <c:pt idx="2938">
                  <c:v>-191.53140000000002</c:v>
                </c:pt>
                <c:pt idx="2939">
                  <c:v>-191.4503</c:v>
                </c:pt>
                <c:pt idx="2940">
                  <c:v>-191.36959999999999</c:v>
                </c:pt>
                <c:pt idx="2941">
                  <c:v>-191.28869999999998</c:v>
                </c:pt>
                <c:pt idx="2942">
                  <c:v>-191.20780000000002</c:v>
                </c:pt>
                <c:pt idx="2943">
                  <c:v>-191.12700000000001</c:v>
                </c:pt>
                <c:pt idx="2944">
                  <c:v>-191.04610000000002</c:v>
                </c:pt>
                <c:pt idx="2945">
                  <c:v>-190.96529999999998</c:v>
                </c:pt>
                <c:pt idx="2946">
                  <c:v>-190.8843</c:v>
                </c:pt>
                <c:pt idx="2947">
                  <c:v>-190.80349999999999</c:v>
                </c:pt>
                <c:pt idx="2948">
                  <c:v>-190.7226</c:v>
                </c:pt>
                <c:pt idx="2949">
                  <c:v>-190.64189999999999</c:v>
                </c:pt>
                <c:pt idx="2950">
                  <c:v>-190.5609</c:v>
                </c:pt>
                <c:pt idx="2951">
                  <c:v>-190.48009999999999</c:v>
                </c:pt>
                <c:pt idx="2952">
                  <c:v>-190.39929999999998</c:v>
                </c:pt>
                <c:pt idx="2953">
                  <c:v>-190.31829999999999</c:v>
                </c:pt>
                <c:pt idx="2954">
                  <c:v>-190.23750000000001</c:v>
                </c:pt>
                <c:pt idx="2955">
                  <c:v>-190.1567</c:v>
                </c:pt>
                <c:pt idx="2956">
                  <c:v>-190.07560000000004</c:v>
                </c:pt>
                <c:pt idx="2957">
                  <c:v>-189.99489999999997</c:v>
                </c:pt>
                <c:pt idx="2958">
                  <c:v>-189.91410000000002</c:v>
                </c:pt>
                <c:pt idx="2959">
                  <c:v>-189.83320000000001</c:v>
                </c:pt>
                <c:pt idx="2960">
                  <c:v>-189.75229999999999</c:v>
                </c:pt>
                <c:pt idx="2961">
                  <c:v>-189.67150000000001</c:v>
                </c:pt>
                <c:pt idx="2962">
                  <c:v>-189.59059999999999</c:v>
                </c:pt>
                <c:pt idx="2963">
                  <c:v>-189.50969999999998</c:v>
                </c:pt>
                <c:pt idx="2964">
                  <c:v>-189.42880000000002</c:v>
                </c:pt>
                <c:pt idx="2965">
                  <c:v>-189.34799999999998</c:v>
                </c:pt>
                <c:pt idx="2966">
                  <c:v>-189.2672</c:v>
                </c:pt>
                <c:pt idx="2967">
                  <c:v>-189.18630000000002</c:v>
                </c:pt>
                <c:pt idx="2968">
                  <c:v>-189.10539999999997</c:v>
                </c:pt>
                <c:pt idx="2969">
                  <c:v>-189.02449999999999</c:v>
                </c:pt>
                <c:pt idx="2970">
                  <c:v>-188.94369999999998</c:v>
                </c:pt>
                <c:pt idx="2971">
                  <c:v>-188.8629</c:v>
                </c:pt>
                <c:pt idx="2972">
                  <c:v>-188.78190000000001</c:v>
                </c:pt>
                <c:pt idx="2973">
                  <c:v>-188.7012</c:v>
                </c:pt>
                <c:pt idx="2974">
                  <c:v>-188.62029999999999</c:v>
                </c:pt>
                <c:pt idx="2975">
                  <c:v>-188.5394</c:v>
                </c:pt>
                <c:pt idx="2976">
                  <c:v>-188.45869999999999</c:v>
                </c:pt>
                <c:pt idx="2977">
                  <c:v>-188.37780000000001</c:v>
                </c:pt>
                <c:pt idx="2978">
                  <c:v>-188.29680000000002</c:v>
                </c:pt>
                <c:pt idx="2979">
                  <c:v>-188.2159</c:v>
                </c:pt>
                <c:pt idx="2980">
                  <c:v>-188.13499999999999</c:v>
                </c:pt>
                <c:pt idx="2981">
                  <c:v>-188.05430000000001</c:v>
                </c:pt>
                <c:pt idx="2982">
                  <c:v>-187.9734</c:v>
                </c:pt>
                <c:pt idx="2983">
                  <c:v>-187.89250000000001</c:v>
                </c:pt>
                <c:pt idx="2984">
                  <c:v>-187.81169999999997</c:v>
                </c:pt>
                <c:pt idx="2985">
                  <c:v>-187.73079999999999</c:v>
                </c:pt>
                <c:pt idx="2986">
                  <c:v>-187.64999999999998</c:v>
                </c:pt>
                <c:pt idx="2987">
                  <c:v>-187.56900000000002</c:v>
                </c:pt>
                <c:pt idx="2988">
                  <c:v>-187.48820000000001</c:v>
                </c:pt>
                <c:pt idx="2989">
                  <c:v>-187.4074</c:v>
                </c:pt>
                <c:pt idx="2990">
                  <c:v>-187.32649999999998</c:v>
                </c:pt>
                <c:pt idx="2991">
                  <c:v>-187.24560000000002</c:v>
                </c:pt>
                <c:pt idx="2992">
                  <c:v>-187.16470000000001</c:v>
                </c:pt>
                <c:pt idx="2993">
                  <c:v>-187.0838</c:v>
                </c:pt>
                <c:pt idx="2994">
                  <c:v>-187.00309999999999</c:v>
                </c:pt>
                <c:pt idx="2995">
                  <c:v>-186.9222</c:v>
                </c:pt>
                <c:pt idx="2996">
                  <c:v>-186.84139999999999</c:v>
                </c:pt>
                <c:pt idx="2997">
                  <c:v>-186.7604</c:v>
                </c:pt>
                <c:pt idx="2998">
                  <c:v>-186.67959999999999</c:v>
                </c:pt>
                <c:pt idx="2999">
                  <c:v>-186.59880000000001</c:v>
                </c:pt>
                <c:pt idx="3000">
                  <c:v>-186.51780000000002</c:v>
                </c:pt>
                <c:pt idx="3001">
                  <c:v>-186.43700000000001</c:v>
                </c:pt>
                <c:pt idx="3002">
                  <c:v>-186.3562</c:v>
                </c:pt>
                <c:pt idx="3003">
                  <c:v>-186.27530000000002</c:v>
                </c:pt>
                <c:pt idx="3004">
                  <c:v>-186.19439999999997</c:v>
                </c:pt>
                <c:pt idx="3005">
                  <c:v>-186.11359999999999</c:v>
                </c:pt>
                <c:pt idx="3006">
                  <c:v>-186.03280000000001</c:v>
                </c:pt>
                <c:pt idx="3007">
                  <c:v>-185.95180000000002</c:v>
                </c:pt>
                <c:pt idx="3008">
                  <c:v>-185.87090000000001</c:v>
                </c:pt>
                <c:pt idx="3009">
                  <c:v>-185.79000000000002</c:v>
                </c:pt>
                <c:pt idx="3010">
                  <c:v>-185.70920000000001</c:v>
                </c:pt>
                <c:pt idx="3011">
                  <c:v>-185.6283</c:v>
                </c:pt>
                <c:pt idx="3012">
                  <c:v>-185.54759999999999</c:v>
                </c:pt>
                <c:pt idx="3013">
                  <c:v>-185.4667</c:v>
                </c:pt>
                <c:pt idx="3014">
                  <c:v>-185.38570000000001</c:v>
                </c:pt>
                <c:pt idx="3015">
                  <c:v>-185.30500000000001</c:v>
                </c:pt>
                <c:pt idx="3016">
                  <c:v>-185.22400000000002</c:v>
                </c:pt>
                <c:pt idx="3017">
                  <c:v>-185.14319999999998</c:v>
                </c:pt>
                <c:pt idx="3018">
                  <c:v>-185.06229999999999</c:v>
                </c:pt>
                <c:pt idx="3019">
                  <c:v>-184.98149999999998</c:v>
                </c:pt>
                <c:pt idx="3020">
                  <c:v>-184.9006</c:v>
                </c:pt>
                <c:pt idx="3021">
                  <c:v>-184.81979999999999</c:v>
                </c:pt>
                <c:pt idx="3022">
                  <c:v>-184.7389</c:v>
                </c:pt>
                <c:pt idx="3023">
                  <c:v>-184.65800000000002</c:v>
                </c:pt>
                <c:pt idx="3024">
                  <c:v>-184.5772</c:v>
                </c:pt>
                <c:pt idx="3025">
                  <c:v>-184.49629999999999</c:v>
                </c:pt>
                <c:pt idx="3026">
                  <c:v>-184.41550000000001</c:v>
                </c:pt>
                <c:pt idx="3027">
                  <c:v>-184.33470000000003</c:v>
                </c:pt>
                <c:pt idx="3028">
                  <c:v>-184.25379999999998</c:v>
                </c:pt>
                <c:pt idx="3029">
                  <c:v>-184.173</c:v>
                </c:pt>
                <c:pt idx="3030">
                  <c:v>-184.09209999999999</c:v>
                </c:pt>
                <c:pt idx="3031">
                  <c:v>-184.0111</c:v>
                </c:pt>
                <c:pt idx="3032">
                  <c:v>-183.93039999999999</c:v>
                </c:pt>
                <c:pt idx="3033">
                  <c:v>-183.84939999999997</c:v>
                </c:pt>
                <c:pt idx="3034">
                  <c:v>-183.76860000000002</c:v>
                </c:pt>
                <c:pt idx="3035">
                  <c:v>-183.68780000000001</c:v>
                </c:pt>
                <c:pt idx="3036">
                  <c:v>-183.6069</c:v>
                </c:pt>
                <c:pt idx="3037">
                  <c:v>-183.52609999999999</c:v>
                </c:pt>
                <c:pt idx="3038">
                  <c:v>-183.44509999999997</c:v>
                </c:pt>
                <c:pt idx="3039">
                  <c:v>-183.36430000000001</c:v>
                </c:pt>
                <c:pt idx="3040">
                  <c:v>-183.2834</c:v>
                </c:pt>
                <c:pt idx="3041">
                  <c:v>-183.20259999999999</c:v>
                </c:pt>
                <c:pt idx="3042">
                  <c:v>-183.12189999999998</c:v>
                </c:pt>
                <c:pt idx="3043">
                  <c:v>-183.04080000000002</c:v>
                </c:pt>
                <c:pt idx="3044">
                  <c:v>-182.9599</c:v>
                </c:pt>
                <c:pt idx="3045">
                  <c:v>-182.87909999999999</c:v>
                </c:pt>
                <c:pt idx="3046">
                  <c:v>-182.79829999999998</c:v>
                </c:pt>
                <c:pt idx="3047">
                  <c:v>-182.71729999999999</c:v>
                </c:pt>
                <c:pt idx="3048">
                  <c:v>-182.63640000000001</c:v>
                </c:pt>
                <c:pt idx="3049">
                  <c:v>-182.55579999999998</c:v>
                </c:pt>
                <c:pt idx="3050">
                  <c:v>-182.47480000000002</c:v>
                </c:pt>
                <c:pt idx="3051">
                  <c:v>-182.39400000000001</c:v>
                </c:pt>
                <c:pt idx="3052">
                  <c:v>-182.31299999999999</c:v>
                </c:pt>
                <c:pt idx="3053">
                  <c:v>-182.23230000000001</c:v>
                </c:pt>
                <c:pt idx="3054">
                  <c:v>-182.15129999999999</c:v>
                </c:pt>
                <c:pt idx="3055">
                  <c:v>-182.07050000000001</c:v>
                </c:pt>
                <c:pt idx="3056">
                  <c:v>-181.9897</c:v>
                </c:pt>
                <c:pt idx="3057">
                  <c:v>-181.90879999999999</c:v>
                </c:pt>
                <c:pt idx="3058">
                  <c:v>-181.8279</c:v>
                </c:pt>
                <c:pt idx="3059">
                  <c:v>-181.74709999999999</c:v>
                </c:pt>
                <c:pt idx="3060">
                  <c:v>-181.6662</c:v>
                </c:pt>
                <c:pt idx="3061">
                  <c:v>-181.58539999999999</c:v>
                </c:pt>
                <c:pt idx="3062">
                  <c:v>-181.50450000000001</c:v>
                </c:pt>
                <c:pt idx="3063">
                  <c:v>-181.42360000000002</c:v>
                </c:pt>
                <c:pt idx="3064">
                  <c:v>-181.34279999999998</c:v>
                </c:pt>
                <c:pt idx="3065">
                  <c:v>-181.2619</c:v>
                </c:pt>
                <c:pt idx="3066">
                  <c:v>-181.18090000000001</c:v>
                </c:pt>
                <c:pt idx="3067">
                  <c:v>-181.10030000000003</c:v>
                </c:pt>
                <c:pt idx="3068">
                  <c:v>-181.01929999999999</c:v>
                </c:pt>
                <c:pt idx="3069">
                  <c:v>-180.93849999999998</c:v>
                </c:pt>
                <c:pt idx="3070">
                  <c:v>-180.85769999999999</c:v>
                </c:pt>
                <c:pt idx="3071">
                  <c:v>-180.77670000000001</c:v>
                </c:pt>
                <c:pt idx="3072">
                  <c:v>-180.69589999999999</c:v>
                </c:pt>
                <c:pt idx="3073">
                  <c:v>-180.61499999999998</c:v>
                </c:pt>
                <c:pt idx="3074">
                  <c:v>-180.5342</c:v>
                </c:pt>
                <c:pt idx="3075">
                  <c:v>-180.45320000000001</c:v>
                </c:pt>
                <c:pt idx="3076">
                  <c:v>-180.3724</c:v>
                </c:pt>
                <c:pt idx="3077">
                  <c:v>-180.29150000000001</c:v>
                </c:pt>
                <c:pt idx="3078">
                  <c:v>-180.2106</c:v>
                </c:pt>
                <c:pt idx="3079">
                  <c:v>-180.12990000000002</c:v>
                </c:pt>
                <c:pt idx="3080">
                  <c:v>-180.0489</c:v>
                </c:pt>
                <c:pt idx="3081">
                  <c:v>-179.96799999999999</c:v>
                </c:pt>
                <c:pt idx="3082">
                  <c:v>-179.88729999999998</c:v>
                </c:pt>
                <c:pt idx="3083">
                  <c:v>-179.80630000000002</c:v>
                </c:pt>
                <c:pt idx="3084">
                  <c:v>-179.72550000000001</c:v>
                </c:pt>
                <c:pt idx="3085">
                  <c:v>-179.64460000000003</c:v>
                </c:pt>
                <c:pt idx="3086">
                  <c:v>-179.56380000000001</c:v>
                </c:pt>
                <c:pt idx="3087">
                  <c:v>-179.48290000000003</c:v>
                </c:pt>
                <c:pt idx="3088">
                  <c:v>-179.40209999999999</c:v>
                </c:pt>
                <c:pt idx="3089">
                  <c:v>-179.32129999999998</c:v>
                </c:pt>
                <c:pt idx="3090">
                  <c:v>-179.24040000000002</c:v>
                </c:pt>
                <c:pt idx="3091">
                  <c:v>-179.15959999999998</c:v>
                </c:pt>
                <c:pt idx="3092">
                  <c:v>-179.07859999999999</c:v>
                </c:pt>
                <c:pt idx="3093">
                  <c:v>-178.99780000000001</c:v>
                </c:pt>
                <c:pt idx="3094">
                  <c:v>-178.917</c:v>
                </c:pt>
                <c:pt idx="3095">
                  <c:v>-178.83600000000001</c:v>
                </c:pt>
                <c:pt idx="3096">
                  <c:v>-178.75530000000001</c:v>
                </c:pt>
                <c:pt idx="3097">
                  <c:v>-178.67429999999999</c:v>
                </c:pt>
                <c:pt idx="3098">
                  <c:v>-178.59350000000001</c:v>
                </c:pt>
                <c:pt idx="3099">
                  <c:v>-178.5127</c:v>
                </c:pt>
                <c:pt idx="3100">
                  <c:v>-178.43169999999998</c:v>
                </c:pt>
                <c:pt idx="3101">
                  <c:v>-178.351</c:v>
                </c:pt>
                <c:pt idx="3102">
                  <c:v>-178.27</c:v>
                </c:pt>
                <c:pt idx="3103">
                  <c:v>-178.1891</c:v>
                </c:pt>
                <c:pt idx="3104">
                  <c:v>-178.10830000000001</c:v>
                </c:pt>
                <c:pt idx="3105">
                  <c:v>-178.0273</c:v>
                </c:pt>
                <c:pt idx="3106">
                  <c:v>-177.94649999999999</c:v>
                </c:pt>
                <c:pt idx="3107">
                  <c:v>-177.8657</c:v>
                </c:pt>
                <c:pt idx="3108">
                  <c:v>-177.78480000000002</c:v>
                </c:pt>
                <c:pt idx="3109">
                  <c:v>-177.70400000000001</c:v>
                </c:pt>
                <c:pt idx="3110">
                  <c:v>-177.62309999999999</c:v>
                </c:pt>
                <c:pt idx="3111">
                  <c:v>-177.54220000000001</c:v>
                </c:pt>
                <c:pt idx="3112">
                  <c:v>-177.46129999999999</c:v>
                </c:pt>
                <c:pt idx="3113">
                  <c:v>-177.38060000000002</c:v>
                </c:pt>
                <c:pt idx="3114">
                  <c:v>-177.2997</c:v>
                </c:pt>
                <c:pt idx="3115">
                  <c:v>-177.21879999999999</c:v>
                </c:pt>
                <c:pt idx="3116">
                  <c:v>-177.13800000000003</c:v>
                </c:pt>
                <c:pt idx="3117">
                  <c:v>-177.05700000000002</c:v>
                </c:pt>
                <c:pt idx="3118">
                  <c:v>-176.97629999999998</c:v>
                </c:pt>
                <c:pt idx="3119">
                  <c:v>-176.8954</c:v>
                </c:pt>
                <c:pt idx="3120">
                  <c:v>-176.81459999999998</c:v>
                </c:pt>
                <c:pt idx="3121">
                  <c:v>-176.7336</c:v>
                </c:pt>
                <c:pt idx="3122">
                  <c:v>-176.65270000000001</c:v>
                </c:pt>
                <c:pt idx="3123">
                  <c:v>-176.5719</c:v>
                </c:pt>
                <c:pt idx="3124">
                  <c:v>-176.49099999999996</c:v>
                </c:pt>
                <c:pt idx="3125">
                  <c:v>-176.4102</c:v>
                </c:pt>
                <c:pt idx="3126">
                  <c:v>-176.3295</c:v>
                </c:pt>
                <c:pt idx="3127">
                  <c:v>-176.24849999999998</c:v>
                </c:pt>
                <c:pt idx="3128">
                  <c:v>-176.1677</c:v>
                </c:pt>
                <c:pt idx="3129">
                  <c:v>-176.08670000000001</c:v>
                </c:pt>
                <c:pt idx="3130">
                  <c:v>-176.0059</c:v>
                </c:pt>
                <c:pt idx="3131">
                  <c:v>-175.92500000000001</c:v>
                </c:pt>
                <c:pt idx="3132">
                  <c:v>-175.8441</c:v>
                </c:pt>
                <c:pt idx="3133">
                  <c:v>-175.76319999999998</c:v>
                </c:pt>
                <c:pt idx="3134">
                  <c:v>-175.6824</c:v>
                </c:pt>
                <c:pt idx="3135">
                  <c:v>-175.60149999999999</c:v>
                </c:pt>
                <c:pt idx="3136">
                  <c:v>-175.52069999999998</c:v>
                </c:pt>
                <c:pt idx="3137">
                  <c:v>-175.43989999999999</c:v>
                </c:pt>
                <c:pt idx="3138">
                  <c:v>-175.35909999999998</c:v>
                </c:pt>
                <c:pt idx="3139">
                  <c:v>-175.2782</c:v>
                </c:pt>
                <c:pt idx="3140">
                  <c:v>-175.19730000000001</c:v>
                </c:pt>
                <c:pt idx="3141">
                  <c:v>-175.1164</c:v>
                </c:pt>
                <c:pt idx="3142">
                  <c:v>-175.03559999999999</c:v>
                </c:pt>
                <c:pt idx="3143">
                  <c:v>-174.9547</c:v>
                </c:pt>
                <c:pt idx="3144">
                  <c:v>-174.87379999999999</c:v>
                </c:pt>
                <c:pt idx="3145">
                  <c:v>-174.79300000000001</c:v>
                </c:pt>
                <c:pt idx="3146">
                  <c:v>-174.7122</c:v>
                </c:pt>
                <c:pt idx="3147">
                  <c:v>-174.63139999999999</c:v>
                </c:pt>
                <c:pt idx="3148">
                  <c:v>-174.55020000000002</c:v>
                </c:pt>
                <c:pt idx="3149">
                  <c:v>-174.46939999999998</c:v>
                </c:pt>
                <c:pt idx="3150">
                  <c:v>-174.38870000000003</c:v>
                </c:pt>
                <c:pt idx="3151">
                  <c:v>-174.30780000000001</c:v>
                </c:pt>
                <c:pt idx="3152">
                  <c:v>-174.227</c:v>
                </c:pt>
                <c:pt idx="3153">
                  <c:v>-174.14600000000002</c:v>
                </c:pt>
                <c:pt idx="3154">
                  <c:v>-174.0651</c:v>
                </c:pt>
                <c:pt idx="3155">
                  <c:v>-173.98440000000002</c:v>
                </c:pt>
                <c:pt idx="3156">
                  <c:v>-173.90359999999998</c:v>
                </c:pt>
                <c:pt idx="3157">
                  <c:v>-173.8227</c:v>
                </c:pt>
                <c:pt idx="3158">
                  <c:v>-173.74190000000002</c:v>
                </c:pt>
                <c:pt idx="3159">
                  <c:v>-173.66079999999999</c:v>
                </c:pt>
                <c:pt idx="3160">
                  <c:v>-173.58</c:v>
                </c:pt>
                <c:pt idx="3161">
                  <c:v>-173.4991</c:v>
                </c:pt>
                <c:pt idx="3162">
                  <c:v>-173.41829999999999</c:v>
                </c:pt>
                <c:pt idx="3163">
                  <c:v>-173.33760000000001</c:v>
                </c:pt>
                <c:pt idx="3164">
                  <c:v>-173.25670000000002</c:v>
                </c:pt>
                <c:pt idx="3165">
                  <c:v>-173.17569999999998</c:v>
                </c:pt>
                <c:pt idx="3166">
                  <c:v>-173.09480000000002</c:v>
                </c:pt>
                <c:pt idx="3167">
                  <c:v>-173.01400000000001</c:v>
                </c:pt>
                <c:pt idx="3168">
                  <c:v>-172.9331</c:v>
                </c:pt>
                <c:pt idx="3169">
                  <c:v>-172.85239999999999</c:v>
                </c:pt>
                <c:pt idx="3170">
                  <c:v>-172.7715</c:v>
                </c:pt>
                <c:pt idx="3171">
                  <c:v>-172.69059999999999</c:v>
                </c:pt>
                <c:pt idx="3172">
                  <c:v>-172.60970000000003</c:v>
                </c:pt>
                <c:pt idx="3173">
                  <c:v>-172.52879999999999</c:v>
                </c:pt>
                <c:pt idx="3174">
                  <c:v>-172.4479</c:v>
                </c:pt>
                <c:pt idx="3175">
                  <c:v>-172.36709999999999</c:v>
                </c:pt>
                <c:pt idx="3176">
                  <c:v>-172.28629999999998</c:v>
                </c:pt>
                <c:pt idx="3177">
                  <c:v>-172.2055</c:v>
                </c:pt>
                <c:pt idx="3178">
                  <c:v>-172.12459999999999</c:v>
                </c:pt>
                <c:pt idx="3179">
                  <c:v>-172.04370000000003</c:v>
                </c:pt>
                <c:pt idx="3180">
                  <c:v>-171.96289999999999</c:v>
                </c:pt>
                <c:pt idx="3181">
                  <c:v>-171.8818</c:v>
                </c:pt>
                <c:pt idx="3182">
                  <c:v>-171.80110000000002</c:v>
                </c:pt>
                <c:pt idx="3183">
                  <c:v>-171.72019999999998</c:v>
                </c:pt>
                <c:pt idx="3184">
                  <c:v>-171.63929999999999</c:v>
                </c:pt>
                <c:pt idx="3185">
                  <c:v>-171.55860000000001</c:v>
                </c:pt>
                <c:pt idx="3186">
                  <c:v>-171.47770000000003</c:v>
                </c:pt>
                <c:pt idx="3187">
                  <c:v>-171.39669999999998</c:v>
                </c:pt>
                <c:pt idx="3188">
                  <c:v>-171.3159</c:v>
                </c:pt>
                <c:pt idx="3189">
                  <c:v>-171.23510000000002</c:v>
                </c:pt>
                <c:pt idx="3190">
                  <c:v>-171.15419999999997</c:v>
                </c:pt>
                <c:pt idx="3191">
                  <c:v>-171.07329999999996</c:v>
                </c:pt>
                <c:pt idx="3192">
                  <c:v>-170.99250000000001</c:v>
                </c:pt>
                <c:pt idx="3193">
                  <c:v>-170.9117</c:v>
                </c:pt>
                <c:pt idx="3194">
                  <c:v>-170.83080000000001</c:v>
                </c:pt>
                <c:pt idx="3195">
                  <c:v>-170.74990000000003</c:v>
                </c:pt>
                <c:pt idx="3196">
                  <c:v>-170.66909999999999</c:v>
                </c:pt>
                <c:pt idx="3197">
                  <c:v>-170.5881</c:v>
                </c:pt>
                <c:pt idx="3198">
                  <c:v>-170.50720000000001</c:v>
                </c:pt>
                <c:pt idx="3199">
                  <c:v>-170.4264</c:v>
                </c:pt>
                <c:pt idx="3200">
                  <c:v>-170.34559999999999</c:v>
                </c:pt>
                <c:pt idx="3201">
                  <c:v>-170.26459999999997</c:v>
                </c:pt>
                <c:pt idx="3202">
                  <c:v>-170.18389999999999</c:v>
                </c:pt>
                <c:pt idx="3203">
                  <c:v>-170.10290000000001</c:v>
                </c:pt>
                <c:pt idx="3204">
                  <c:v>-170.02209999999999</c:v>
                </c:pt>
                <c:pt idx="3205">
                  <c:v>-169.94120000000001</c:v>
                </c:pt>
                <c:pt idx="3206">
                  <c:v>-169.8603</c:v>
                </c:pt>
                <c:pt idx="3207">
                  <c:v>-169.77939999999998</c:v>
                </c:pt>
                <c:pt idx="3208">
                  <c:v>-169.6986</c:v>
                </c:pt>
                <c:pt idx="3209">
                  <c:v>-169.61779999999999</c:v>
                </c:pt>
                <c:pt idx="3210">
                  <c:v>-169.5369</c:v>
                </c:pt>
                <c:pt idx="3211">
                  <c:v>-169.45609999999999</c:v>
                </c:pt>
                <c:pt idx="3212">
                  <c:v>-169.37520000000001</c:v>
                </c:pt>
                <c:pt idx="3213">
                  <c:v>-169.29429999999999</c:v>
                </c:pt>
                <c:pt idx="3214">
                  <c:v>-169.21349999999998</c:v>
                </c:pt>
                <c:pt idx="3215">
                  <c:v>-169.1327</c:v>
                </c:pt>
                <c:pt idx="3216">
                  <c:v>-169.05160000000001</c:v>
                </c:pt>
                <c:pt idx="3217">
                  <c:v>-168.9709</c:v>
                </c:pt>
                <c:pt idx="3218">
                  <c:v>-168.89009999999996</c:v>
                </c:pt>
                <c:pt idx="3219">
                  <c:v>-168.8092</c:v>
                </c:pt>
                <c:pt idx="3220">
                  <c:v>-168.72830000000002</c:v>
                </c:pt>
                <c:pt idx="3221">
                  <c:v>-168.64749999999998</c:v>
                </c:pt>
                <c:pt idx="3222">
                  <c:v>-168.56669999999997</c:v>
                </c:pt>
                <c:pt idx="3223">
                  <c:v>-168.48570000000001</c:v>
                </c:pt>
                <c:pt idx="3224">
                  <c:v>-168.4049</c:v>
                </c:pt>
                <c:pt idx="3225">
                  <c:v>-168.32409999999999</c:v>
                </c:pt>
                <c:pt idx="3226">
                  <c:v>-168.2432</c:v>
                </c:pt>
                <c:pt idx="3227">
                  <c:v>-168.16230000000002</c:v>
                </c:pt>
                <c:pt idx="3228">
                  <c:v>-168.08149999999998</c:v>
                </c:pt>
                <c:pt idx="3229">
                  <c:v>-168.00069999999999</c:v>
                </c:pt>
                <c:pt idx="3230">
                  <c:v>-167.9196</c:v>
                </c:pt>
                <c:pt idx="3231">
                  <c:v>-167.8389</c:v>
                </c:pt>
                <c:pt idx="3232">
                  <c:v>-167.75809999999998</c:v>
                </c:pt>
                <c:pt idx="3233">
                  <c:v>-167.6771</c:v>
                </c:pt>
                <c:pt idx="3234">
                  <c:v>-167.59629999999999</c:v>
                </c:pt>
                <c:pt idx="3235">
                  <c:v>-167.5155</c:v>
                </c:pt>
                <c:pt idx="3236">
                  <c:v>-167.43459999999999</c:v>
                </c:pt>
                <c:pt idx="3237">
                  <c:v>-167.35379999999998</c:v>
                </c:pt>
                <c:pt idx="3238">
                  <c:v>-167.27280000000002</c:v>
                </c:pt>
                <c:pt idx="3239">
                  <c:v>-167.19200000000001</c:v>
                </c:pt>
                <c:pt idx="3240">
                  <c:v>-167.11110000000002</c:v>
                </c:pt>
                <c:pt idx="3241">
                  <c:v>-167.03030000000001</c:v>
                </c:pt>
                <c:pt idx="3242">
                  <c:v>-166.94919999999999</c:v>
                </c:pt>
                <c:pt idx="3243">
                  <c:v>-166.86849999999998</c:v>
                </c:pt>
                <c:pt idx="3244">
                  <c:v>-166.7878</c:v>
                </c:pt>
                <c:pt idx="3245">
                  <c:v>-166.70680000000002</c:v>
                </c:pt>
                <c:pt idx="3246">
                  <c:v>-166.62599999999998</c:v>
                </c:pt>
                <c:pt idx="3247">
                  <c:v>-166.54499999999999</c:v>
                </c:pt>
                <c:pt idx="3248">
                  <c:v>-166.46420000000001</c:v>
                </c:pt>
                <c:pt idx="3249">
                  <c:v>-166.38320000000002</c:v>
                </c:pt>
                <c:pt idx="3250">
                  <c:v>-166.30259999999998</c:v>
                </c:pt>
                <c:pt idx="3251">
                  <c:v>-166.2218</c:v>
                </c:pt>
                <c:pt idx="3252">
                  <c:v>-166.14079999999996</c:v>
                </c:pt>
                <c:pt idx="3253">
                  <c:v>-166.0599</c:v>
                </c:pt>
                <c:pt idx="3254">
                  <c:v>-165.97899999999998</c:v>
                </c:pt>
                <c:pt idx="3255">
                  <c:v>-165.8982</c:v>
                </c:pt>
                <c:pt idx="3256">
                  <c:v>-165.81729999999999</c:v>
                </c:pt>
                <c:pt idx="3257">
                  <c:v>-165.73650000000001</c:v>
                </c:pt>
                <c:pt idx="3258">
                  <c:v>-165.65550000000002</c:v>
                </c:pt>
                <c:pt idx="3259">
                  <c:v>-165.57469999999998</c:v>
                </c:pt>
                <c:pt idx="3260">
                  <c:v>-165.4939</c:v>
                </c:pt>
                <c:pt idx="3261">
                  <c:v>-165.41310000000001</c:v>
                </c:pt>
                <c:pt idx="3262">
                  <c:v>-165.3323</c:v>
                </c:pt>
                <c:pt idx="3263">
                  <c:v>-165.25129999999999</c:v>
                </c:pt>
                <c:pt idx="3264">
                  <c:v>-165.1704</c:v>
                </c:pt>
                <c:pt idx="3265">
                  <c:v>-165.08950000000002</c:v>
                </c:pt>
                <c:pt idx="3266">
                  <c:v>-165.0087</c:v>
                </c:pt>
                <c:pt idx="3267">
                  <c:v>-164.92789999999999</c:v>
                </c:pt>
                <c:pt idx="3268">
                  <c:v>-164.84710000000001</c:v>
                </c:pt>
                <c:pt idx="3269">
                  <c:v>-164.76609999999999</c:v>
                </c:pt>
                <c:pt idx="3270">
                  <c:v>-164.68529999999998</c:v>
                </c:pt>
                <c:pt idx="3271">
                  <c:v>-164.6044</c:v>
                </c:pt>
                <c:pt idx="3272">
                  <c:v>-164.52369999999999</c:v>
                </c:pt>
                <c:pt idx="3273">
                  <c:v>-164.4427</c:v>
                </c:pt>
                <c:pt idx="3274">
                  <c:v>-164.36189999999999</c:v>
                </c:pt>
                <c:pt idx="3275">
                  <c:v>-164.2808</c:v>
                </c:pt>
                <c:pt idx="3276">
                  <c:v>-164.20000000000002</c:v>
                </c:pt>
                <c:pt idx="3277">
                  <c:v>-164.11919999999998</c:v>
                </c:pt>
                <c:pt idx="3278">
                  <c:v>-164.03819999999999</c:v>
                </c:pt>
                <c:pt idx="3279">
                  <c:v>-163.95740000000001</c:v>
                </c:pt>
                <c:pt idx="3280">
                  <c:v>-163.8766</c:v>
                </c:pt>
                <c:pt idx="3281">
                  <c:v>-163.79579999999999</c:v>
                </c:pt>
                <c:pt idx="3282">
                  <c:v>-163.7149</c:v>
                </c:pt>
                <c:pt idx="3283">
                  <c:v>-163.63400000000001</c:v>
                </c:pt>
                <c:pt idx="3284">
                  <c:v>-163.5532</c:v>
                </c:pt>
                <c:pt idx="3285">
                  <c:v>-163.47230000000002</c:v>
                </c:pt>
                <c:pt idx="3286">
                  <c:v>-163.3914</c:v>
                </c:pt>
                <c:pt idx="3287">
                  <c:v>-163.31060000000002</c:v>
                </c:pt>
                <c:pt idx="3288">
                  <c:v>-163.22980000000001</c:v>
                </c:pt>
                <c:pt idx="3289">
                  <c:v>-163.1489</c:v>
                </c:pt>
                <c:pt idx="3290">
                  <c:v>-163.06799999999998</c:v>
                </c:pt>
                <c:pt idx="3291">
                  <c:v>-162.9871</c:v>
                </c:pt>
                <c:pt idx="3292">
                  <c:v>-162.90629999999999</c:v>
                </c:pt>
                <c:pt idx="3293">
                  <c:v>-162.8253</c:v>
                </c:pt>
                <c:pt idx="3294">
                  <c:v>-162.74459999999999</c:v>
                </c:pt>
                <c:pt idx="3295">
                  <c:v>-162.66370000000001</c:v>
                </c:pt>
                <c:pt idx="3296">
                  <c:v>-162.5829</c:v>
                </c:pt>
                <c:pt idx="3297">
                  <c:v>-162.50190000000001</c:v>
                </c:pt>
                <c:pt idx="3298">
                  <c:v>-162.4211</c:v>
                </c:pt>
                <c:pt idx="3299">
                  <c:v>-162.34030000000001</c:v>
                </c:pt>
                <c:pt idx="3300">
                  <c:v>-162.25930000000002</c:v>
                </c:pt>
                <c:pt idx="3301">
                  <c:v>-162.17859999999999</c:v>
                </c:pt>
                <c:pt idx="3302">
                  <c:v>-162.0977</c:v>
                </c:pt>
                <c:pt idx="3303">
                  <c:v>-162.01679999999999</c:v>
                </c:pt>
                <c:pt idx="3304">
                  <c:v>-161.93600000000001</c:v>
                </c:pt>
                <c:pt idx="3305">
                  <c:v>-161.85509999999999</c:v>
                </c:pt>
                <c:pt idx="3306">
                  <c:v>-161.77429999999998</c:v>
                </c:pt>
                <c:pt idx="3307">
                  <c:v>-161.69329999999999</c:v>
                </c:pt>
                <c:pt idx="3308">
                  <c:v>-161.61240000000001</c:v>
                </c:pt>
                <c:pt idx="3309">
                  <c:v>-161.5316</c:v>
                </c:pt>
                <c:pt idx="3310">
                  <c:v>-161.45069999999998</c:v>
                </c:pt>
                <c:pt idx="3311">
                  <c:v>-161.3699</c:v>
                </c:pt>
                <c:pt idx="3312">
                  <c:v>-161.28909999999999</c:v>
                </c:pt>
                <c:pt idx="3313">
                  <c:v>-161.2081</c:v>
                </c:pt>
                <c:pt idx="3314">
                  <c:v>-161.12730000000002</c:v>
                </c:pt>
                <c:pt idx="3315">
                  <c:v>-161.04650000000001</c:v>
                </c:pt>
                <c:pt idx="3316">
                  <c:v>-160.9657</c:v>
                </c:pt>
                <c:pt idx="3317">
                  <c:v>-160.88470000000001</c:v>
                </c:pt>
                <c:pt idx="3318">
                  <c:v>-160.80380000000002</c:v>
                </c:pt>
                <c:pt idx="3319">
                  <c:v>-160.72300000000001</c:v>
                </c:pt>
                <c:pt idx="3320">
                  <c:v>-160.64230000000001</c:v>
                </c:pt>
                <c:pt idx="3321">
                  <c:v>-160.56129999999999</c:v>
                </c:pt>
                <c:pt idx="3322">
                  <c:v>-160.48050000000001</c:v>
                </c:pt>
                <c:pt idx="3323">
                  <c:v>-160.39949999999999</c:v>
                </c:pt>
                <c:pt idx="3324">
                  <c:v>-160.31869999999998</c:v>
                </c:pt>
                <c:pt idx="3325">
                  <c:v>-160.2379</c:v>
                </c:pt>
                <c:pt idx="3326">
                  <c:v>-160.15700000000001</c:v>
                </c:pt>
                <c:pt idx="3327">
                  <c:v>-160.07599999999999</c:v>
                </c:pt>
                <c:pt idx="3328">
                  <c:v>-159.99529999999999</c:v>
                </c:pt>
                <c:pt idx="3329">
                  <c:v>-159.9143</c:v>
                </c:pt>
                <c:pt idx="3330">
                  <c:v>-159.83349999999999</c:v>
                </c:pt>
                <c:pt idx="3331">
                  <c:v>-159.7527</c:v>
                </c:pt>
                <c:pt idx="3332">
                  <c:v>-159.67189999999999</c:v>
                </c:pt>
                <c:pt idx="3333">
                  <c:v>-159.5908</c:v>
                </c:pt>
                <c:pt idx="3334">
                  <c:v>-159.51009999999999</c:v>
                </c:pt>
                <c:pt idx="3335">
                  <c:v>-159.42920000000001</c:v>
                </c:pt>
                <c:pt idx="3336">
                  <c:v>-159.34829999999999</c:v>
                </c:pt>
                <c:pt idx="3337">
                  <c:v>-159.26749999999998</c:v>
                </c:pt>
                <c:pt idx="3338">
                  <c:v>-159.1866</c:v>
                </c:pt>
                <c:pt idx="3339">
                  <c:v>-159.10579999999999</c:v>
                </c:pt>
                <c:pt idx="3340">
                  <c:v>-159.02500000000001</c:v>
                </c:pt>
                <c:pt idx="3341">
                  <c:v>-158.94409999999999</c:v>
                </c:pt>
                <c:pt idx="3342">
                  <c:v>-158.86309999999997</c:v>
                </c:pt>
                <c:pt idx="3343">
                  <c:v>-158.78229999999999</c:v>
                </c:pt>
                <c:pt idx="3344">
                  <c:v>-158.70150000000001</c:v>
                </c:pt>
                <c:pt idx="3345">
                  <c:v>-158.6207</c:v>
                </c:pt>
                <c:pt idx="3346">
                  <c:v>-158.53960000000001</c:v>
                </c:pt>
                <c:pt idx="3347">
                  <c:v>-158.4589</c:v>
                </c:pt>
                <c:pt idx="3348">
                  <c:v>-158.37810000000002</c:v>
                </c:pt>
                <c:pt idx="3349">
                  <c:v>-158.29730000000001</c:v>
                </c:pt>
                <c:pt idx="3350">
                  <c:v>-158.21620000000001</c:v>
                </c:pt>
                <c:pt idx="3351">
                  <c:v>-158.13560000000001</c:v>
                </c:pt>
                <c:pt idx="3352">
                  <c:v>-158.05459999999999</c:v>
                </c:pt>
                <c:pt idx="3353">
                  <c:v>-157.97380000000001</c:v>
                </c:pt>
                <c:pt idx="3354">
                  <c:v>-157.8929</c:v>
                </c:pt>
                <c:pt idx="3355">
                  <c:v>-157.81209999999999</c:v>
                </c:pt>
                <c:pt idx="3356">
                  <c:v>-157.73110000000003</c:v>
                </c:pt>
                <c:pt idx="3357">
                  <c:v>-157.65030000000002</c:v>
                </c:pt>
                <c:pt idx="3358">
                  <c:v>-157.5694</c:v>
                </c:pt>
                <c:pt idx="3359">
                  <c:v>-157.48860000000002</c:v>
                </c:pt>
                <c:pt idx="3360">
                  <c:v>-157.4076</c:v>
                </c:pt>
                <c:pt idx="3361">
                  <c:v>-157.32689999999999</c:v>
                </c:pt>
                <c:pt idx="3362">
                  <c:v>-157.24599999999998</c:v>
                </c:pt>
                <c:pt idx="3363">
                  <c:v>-157.1652</c:v>
                </c:pt>
                <c:pt idx="3364">
                  <c:v>-157.08410000000001</c:v>
                </c:pt>
                <c:pt idx="3365">
                  <c:v>-157.0034</c:v>
                </c:pt>
                <c:pt idx="3366">
                  <c:v>-156.92239999999998</c:v>
                </c:pt>
                <c:pt idx="3367">
                  <c:v>-156.8417</c:v>
                </c:pt>
                <c:pt idx="3368">
                  <c:v>-156.76080000000002</c:v>
                </c:pt>
                <c:pt idx="3369">
                  <c:v>-156.6798</c:v>
                </c:pt>
                <c:pt idx="3370">
                  <c:v>-156.59909999999999</c:v>
                </c:pt>
                <c:pt idx="3371">
                  <c:v>-156.51820000000001</c:v>
                </c:pt>
                <c:pt idx="3372">
                  <c:v>-156.4374</c:v>
                </c:pt>
                <c:pt idx="3373">
                  <c:v>-156.35650000000001</c:v>
                </c:pt>
                <c:pt idx="3374">
                  <c:v>-156.27550000000002</c:v>
                </c:pt>
                <c:pt idx="3375">
                  <c:v>-156.19470000000001</c:v>
                </c:pt>
                <c:pt idx="3376">
                  <c:v>-156.11399999999998</c:v>
                </c:pt>
                <c:pt idx="3377">
                  <c:v>-156.03309999999999</c:v>
                </c:pt>
                <c:pt idx="3378">
                  <c:v>-155.9521</c:v>
                </c:pt>
                <c:pt idx="3379">
                  <c:v>-155.87129999999999</c:v>
                </c:pt>
                <c:pt idx="3380">
                  <c:v>-155.79050000000001</c:v>
                </c:pt>
                <c:pt idx="3381">
                  <c:v>-155.70960000000002</c:v>
                </c:pt>
                <c:pt idx="3382">
                  <c:v>-155.62869999999998</c:v>
                </c:pt>
                <c:pt idx="3383">
                  <c:v>-155.5478</c:v>
                </c:pt>
                <c:pt idx="3384">
                  <c:v>-155.46690000000001</c:v>
                </c:pt>
                <c:pt idx="3385">
                  <c:v>-155.3861</c:v>
                </c:pt>
                <c:pt idx="3386">
                  <c:v>-155.30520000000001</c:v>
                </c:pt>
                <c:pt idx="3387">
                  <c:v>-155.2244</c:v>
                </c:pt>
                <c:pt idx="3388">
                  <c:v>-155.14369999999997</c:v>
                </c:pt>
                <c:pt idx="3389">
                  <c:v>-155.06270000000001</c:v>
                </c:pt>
                <c:pt idx="3390">
                  <c:v>-154.98179999999999</c:v>
                </c:pt>
                <c:pt idx="3391">
                  <c:v>-154.90090000000001</c:v>
                </c:pt>
                <c:pt idx="3392">
                  <c:v>-154.8201</c:v>
                </c:pt>
                <c:pt idx="3393">
                  <c:v>-154.73930000000001</c:v>
                </c:pt>
                <c:pt idx="3394">
                  <c:v>-154.6584</c:v>
                </c:pt>
                <c:pt idx="3395">
                  <c:v>-154.57749999999999</c:v>
                </c:pt>
                <c:pt idx="3396">
                  <c:v>-154.49670000000003</c:v>
                </c:pt>
                <c:pt idx="3397">
                  <c:v>-154.41589999999999</c:v>
                </c:pt>
                <c:pt idx="3398">
                  <c:v>-154.3349</c:v>
                </c:pt>
                <c:pt idx="3399">
                  <c:v>-154.25400000000002</c:v>
                </c:pt>
                <c:pt idx="3400">
                  <c:v>-154.17320000000001</c:v>
                </c:pt>
                <c:pt idx="3401">
                  <c:v>-154.09229999999999</c:v>
                </c:pt>
                <c:pt idx="3402">
                  <c:v>-154.01150000000001</c:v>
                </c:pt>
                <c:pt idx="3403">
                  <c:v>-153.93049999999999</c:v>
                </c:pt>
                <c:pt idx="3404">
                  <c:v>-153.84969999999998</c:v>
                </c:pt>
                <c:pt idx="3405">
                  <c:v>-153.7689</c:v>
                </c:pt>
                <c:pt idx="3406">
                  <c:v>-153.68800000000002</c:v>
                </c:pt>
                <c:pt idx="3407">
                  <c:v>-153.60719999999998</c:v>
                </c:pt>
                <c:pt idx="3408">
                  <c:v>-153.52629999999999</c:v>
                </c:pt>
                <c:pt idx="3409">
                  <c:v>-153.44559999999998</c:v>
                </c:pt>
                <c:pt idx="3410">
                  <c:v>-153.36450000000002</c:v>
                </c:pt>
                <c:pt idx="3411">
                  <c:v>-153.28359999999998</c:v>
                </c:pt>
                <c:pt idx="3412">
                  <c:v>-153.2029</c:v>
                </c:pt>
                <c:pt idx="3413">
                  <c:v>-153.12190000000001</c:v>
                </c:pt>
                <c:pt idx="3414">
                  <c:v>-153.0411</c:v>
                </c:pt>
                <c:pt idx="3415">
                  <c:v>-152.96029999999999</c:v>
                </c:pt>
                <c:pt idx="3416">
                  <c:v>-152.8794</c:v>
                </c:pt>
                <c:pt idx="3417">
                  <c:v>-152.79850000000002</c:v>
                </c:pt>
                <c:pt idx="3418">
                  <c:v>-152.71759999999998</c:v>
                </c:pt>
                <c:pt idx="3419">
                  <c:v>-152.63679999999999</c:v>
                </c:pt>
                <c:pt idx="3420">
                  <c:v>-152.55619999999999</c:v>
                </c:pt>
                <c:pt idx="3421">
                  <c:v>-152.47500000000002</c:v>
                </c:pt>
                <c:pt idx="3422">
                  <c:v>-152.39419999999998</c:v>
                </c:pt>
                <c:pt idx="3423">
                  <c:v>-152.3133</c:v>
                </c:pt>
                <c:pt idx="3424">
                  <c:v>-152.23259999999999</c:v>
                </c:pt>
                <c:pt idx="3425">
                  <c:v>-152.1515</c:v>
                </c:pt>
                <c:pt idx="3426">
                  <c:v>-152.07069999999999</c:v>
                </c:pt>
                <c:pt idx="3427">
                  <c:v>-151.98990000000001</c:v>
                </c:pt>
                <c:pt idx="3428">
                  <c:v>-151.90910000000002</c:v>
                </c:pt>
                <c:pt idx="3429">
                  <c:v>-151.82810000000001</c:v>
                </c:pt>
                <c:pt idx="3430">
                  <c:v>-151.74719999999999</c:v>
                </c:pt>
                <c:pt idx="3431">
                  <c:v>-151.66640000000001</c:v>
                </c:pt>
                <c:pt idx="3432">
                  <c:v>-151.5856</c:v>
                </c:pt>
                <c:pt idx="3433">
                  <c:v>-151.50470000000001</c:v>
                </c:pt>
                <c:pt idx="3434">
                  <c:v>-151.42379999999997</c:v>
                </c:pt>
                <c:pt idx="3435">
                  <c:v>-151.34309999999999</c:v>
                </c:pt>
                <c:pt idx="3436">
                  <c:v>-151.2621</c:v>
                </c:pt>
                <c:pt idx="3437">
                  <c:v>-151.18130000000002</c:v>
                </c:pt>
                <c:pt idx="3438">
                  <c:v>-151.10039999999998</c:v>
                </c:pt>
                <c:pt idx="3439">
                  <c:v>-151.01949999999999</c:v>
                </c:pt>
                <c:pt idx="3440">
                  <c:v>-150.93870000000001</c:v>
                </c:pt>
                <c:pt idx="3441">
                  <c:v>-150.85770000000002</c:v>
                </c:pt>
                <c:pt idx="3442">
                  <c:v>-150.77710000000002</c:v>
                </c:pt>
                <c:pt idx="3443">
                  <c:v>-150.69619999999998</c:v>
                </c:pt>
                <c:pt idx="3444">
                  <c:v>-150.61529999999999</c:v>
                </c:pt>
                <c:pt idx="3445">
                  <c:v>-150.53440000000001</c:v>
                </c:pt>
                <c:pt idx="3446">
                  <c:v>-150.45359999999999</c:v>
                </c:pt>
                <c:pt idx="3447">
                  <c:v>-150.37270000000001</c:v>
                </c:pt>
                <c:pt idx="3448">
                  <c:v>-150.2919</c:v>
                </c:pt>
                <c:pt idx="3449">
                  <c:v>-150.21100000000001</c:v>
                </c:pt>
                <c:pt idx="3450">
                  <c:v>-150.1302</c:v>
                </c:pt>
                <c:pt idx="3451">
                  <c:v>-150.04910000000001</c:v>
                </c:pt>
                <c:pt idx="3452">
                  <c:v>-149.9684</c:v>
                </c:pt>
                <c:pt idx="3453">
                  <c:v>-149.88740000000001</c:v>
                </c:pt>
                <c:pt idx="3454">
                  <c:v>-149.80669999999998</c:v>
                </c:pt>
                <c:pt idx="3455">
                  <c:v>-149.72569999999999</c:v>
                </c:pt>
                <c:pt idx="3456">
                  <c:v>-149.64490000000001</c:v>
                </c:pt>
                <c:pt idx="3457">
                  <c:v>-149.56399999999999</c:v>
                </c:pt>
                <c:pt idx="3458">
                  <c:v>-149.48319999999998</c:v>
                </c:pt>
                <c:pt idx="3459">
                  <c:v>-149.40219999999999</c:v>
                </c:pt>
                <c:pt idx="3460">
                  <c:v>-149.32150000000001</c:v>
                </c:pt>
                <c:pt idx="3461">
                  <c:v>-149.2405</c:v>
                </c:pt>
                <c:pt idx="3462">
                  <c:v>-149.15979999999999</c:v>
                </c:pt>
                <c:pt idx="3463">
                  <c:v>-149.0789</c:v>
                </c:pt>
                <c:pt idx="3464">
                  <c:v>-148.99799999999999</c:v>
                </c:pt>
                <c:pt idx="3465">
                  <c:v>-148.9171</c:v>
                </c:pt>
                <c:pt idx="3466">
                  <c:v>-148.8364</c:v>
                </c:pt>
                <c:pt idx="3467">
                  <c:v>-148.75550000000001</c:v>
                </c:pt>
                <c:pt idx="3468">
                  <c:v>-148.6746</c:v>
                </c:pt>
                <c:pt idx="3469">
                  <c:v>-148.59369999999998</c:v>
                </c:pt>
                <c:pt idx="3470">
                  <c:v>-148.5128</c:v>
                </c:pt>
                <c:pt idx="3471">
                  <c:v>-148.43199999999999</c:v>
                </c:pt>
                <c:pt idx="3472">
                  <c:v>-148.35109999999997</c:v>
                </c:pt>
                <c:pt idx="3473">
                  <c:v>-148.27029999999999</c:v>
                </c:pt>
                <c:pt idx="3474">
                  <c:v>-148.1893</c:v>
                </c:pt>
                <c:pt idx="3475">
                  <c:v>-148.10850000000002</c:v>
                </c:pt>
                <c:pt idx="3476">
                  <c:v>-148.02769999999998</c:v>
                </c:pt>
                <c:pt idx="3477">
                  <c:v>-147.9468</c:v>
                </c:pt>
                <c:pt idx="3478">
                  <c:v>-147.86590000000001</c:v>
                </c:pt>
                <c:pt idx="3479">
                  <c:v>-147.7851</c:v>
                </c:pt>
                <c:pt idx="3480">
                  <c:v>-147.70419999999999</c:v>
                </c:pt>
                <c:pt idx="3481">
                  <c:v>-147.62349999999998</c:v>
                </c:pt>
                <c:pt idx="3482">
                  <c:v>-147.54259999999999</c:v>
                </c:pt>
                <c:pt idx="3483">
                  <c:v>-147.46159999999998</c:v>
                </c:pt>
                <c:pt idx="3484">
                  <c:v>-147.38079999999999</c:v>
                </c:pt>
                <c:pt idx="3485">
                  <c:v>-147.2998</c:v>
                </c:pt>
                <c:pt idx="3486">
                  <c:v>-147.21890000000002</c:v>
                </c:pt>
                <c:pt idx="3487">
                  <c:v>-147.13810000000001</c:v>
                </c:pt>
                <c:pt idx="3488">
                  <c:v>-147.0573</c:v>
                </c:pt>
                <c:pt idx="3489">
                  <c:v>-146.97649999999999</c:v>
                </c:pt>
                <c:pt idx="3490">
                  <c:v>-146.8955</c:v>
                </c:pt>
                <c:pt idx="3491">
                  <c:v>-146.81479999999999</c:v>
                </c:pt>
                <c:pt idx="3492">
                  <c:v>-146.7338</c:v>
                </c:pt>
                <c:pt idx="3493">
                  <c:v>-146.65299999999999</c:v>
                </c:pt>
                <c:pt idx="3494">
                  <c:v>-146.57210000000001</c:v>
                </c:pt>
                <c:pt idx="3495">
                  <c:v>-146.49119999999999</c:v>
                </c:pt>
                <c:pt idx="3496">
                  <c:v>-146.41039999999998</c:v>
                </c:pt>
                <c:pt idx="3497">
                  <c:v>-146.3295</c:v>
                </c:pt>
                <c:pt idx="3498">
                  <c:v>-146.24870000000001</c:v>
                </c:pt>
                <c:pt idx="3499">
                  <c:v>-146.1678</c:v>
                </c:pt>
                <c:pt idx="3500">
                  <c:v>-146.08689999999999</c:v>
                </c:pt>
                <c:pt idx="3501">
                  <c:v>-146.0059</c:v>
                </c:pt>
                <c:pt idx="3502">
                  <c:v>-145.92529999999999</c:v>
                </c:pt>
                <c:pt idx="3503">
                  <c:v>-145.8443</c:v>
                </c:pt>
                <c:pt idx="3504">
                  <c:v>-145.7636</c:v>
                </c:pt>
                <c:pt idx="3505">
                  <c:v>-145.68280000000001</c:v>
                </c:pt>
                <c:pt idx="3506">
                  <c:v>-145.6018</c:v>
                </c:pt>
                <c:pt idx="3507">
                  <c:v>-145.52100000000002</c:v>
                </c:pt>
                <c:pt idx="3508">
                  <c:v>-145.4401</c:v>
                </c:pt>
                <c:pt idx="3509">
                  <c:v>-145.35919999999999</c:v>
                </c:pt>
                <c:pt idx="3510">
                  <c:v>-145.27839999999998</c:v>
                </c:pt>
                <c:pt idx="3511">
                  <c:v>-145.19749999999999</c:v>
                </c:pt>
                <c:pt idx="3512">
                  <c:v>-145.11670000000001</c:v>
                </c:pt>
                <c:pt idx="3513">
                  <c:v>-145.03569999999999</c:v>
                </c:pt>
                <c:pt idx="3514">
                  <c:v>-144.95490000000001</c:v>
                </c:pt>
                <c:pt idx="3515">
                  <c:v>-144.87400000000002</c:v>
                </c:pt>
                <c:pt idx="3516">
                  <c:v>-144.79320000000001</c:v>
                </c:pt>
                <c:pt idx="3517">
                  <c:v>-144.7122</c:v>
                </c:pt>
                <c:pt idx="3518">
                  <c:v>-144.63139999999999</c:v>
                </c:pt>
                <c:pt idx="3519">
                  <c:v>-144.55059999999997</c:v>
                </c:pt>
                <c:pt idx="3520">
                  <c:v>-144.46979999999999</c:v>
                </c:pt>
                <c:pt idx="3521">
                  <c:v>-144.38890000000001</c:v>
                </c:pt>
                <c:pt idx="3522">
                  <c:v>-144.30800000000002</c:v>
                </c:pt>
                <c:pt idx="3523">
                  <c:v>-144.22710000000001</c:v>
                </c:pt>
                <c:pt idx="3524">
                  <c:v>-144.1463</c:v>
                </c:pt>
                <c:pt idx="3525">
                  <c:v>-144.06539999999998</c:v>
                </c:pt>
                <c:pt idx="3526">
                  <c:v>-143.9845</c:v>
                </c:pt>
                <c:pt idx="3527">
                  <c:v>-143.90359999999998</c:v>
                </c:pt>
                <c:pt idx="3528">
                  <c:v>-143.8229</c:v>
                </c:pt>
                <c:pt idx="3529">
                  <c:v>-143.74199999999999</c:v>
                </c:pt>
                <c:pt idx="3530">
                  <c:v>-143.66120000000001</c:v>
                </c:pt>
                <c:pt idx="3531">
                  <c:v>-143.58030000000002</c:v>
                </c:pt>
                <c:pt idx="3532">
                  <c:v>-143.49940000000001</c:v>
                </c:pt>
                <c:pt idx="3533">
                  <c:v>-143.4186</c:v>
                </c:pt>
                <c:pt idx="3534">
                  <c:v>-143.33760000000001</c:v>
                </c:pt>
                <c:pt idx="3535">
                  <c:v>-143.25670000000002</c:v>
                </c:pt>
                <c:pt idx="3536">
                  <c:v>-143.17590000000001</c:v>
                </c:pt>
                <c:pt idx="3537">
                  <c:v>-143.09520000000003</c:v>
                </c:pt>
                <c:pt idx="3538">
                  <c:v>-143.01420000000002</c:v>
                </c:pt>
                <c:pt idx="3539">
                  <c:v>-142.9333</c:v>
                </c:pt>
                <c:pt idx="3540">
                  <c:v>-142.85250000000002</c:v>
                </c:pt>
                <c:pt idx="3541">
                  <c:v>-142.77159999999998</c:v>
                </c:pt>
                <c:pt idx="3542">
                  <c:v>-142.6908</c:v>
                </c:pt>
                <c:pt idx="3543">
                  <c:v>-142.60980000000001</c:v>
                </c:pt>
                <c:pt idx="3544">
                  <c:v>-142.5291</c:v>
                </c:pt>
                <c:pt idx="3545">
                  <c:v>-142.44809999999998</c:v>
                </c:pt>
                <c:pt idx="3546">
                  <c:v>-142.36720000000003</c:v>
                </c:pt>
                <c:pt idx="3547">
                  <c:v>-142.28660000000002</c:v>
                </c:pt>
                <c:pt idx="3548">
                  <c:v>-142.2056</c:v>
                </c:pt>
                <c:pt idx="3549">
                  <c:v>-142.12479999999999</c:v>
                </c:pt>
                <c:pt idx="3550">
                  <c:v>-142.0437</c:v>
                </c:pt>
                <c:pt idx="3551">
                  <c:v>-141.96299999999999</c:v>
                </c:pt>
                <c:pt idx="3552">
                  <c:v>-141.88219999999998</c:v>
                </c:pt>
                <c:pt idx="3553">
                  <c:v>-141.80119999999999</c:v>
                </c:pt>
                <c:pt idx="3554">
                  <c:v>-141.72039999999998</c:v>
                </c:pt>
                <c:pt idx="3555">
                  <c:v>-141.63959999999997</c:v>
                </c:pt>
                <c:pt idx="3556">
                  <c:v>-141.55860000000001</c:v>
                </c:pt>
                <c:pt idx="3557">
                  <c:v>-141.4778</c:v>
                </c:pt>
                <c:pt idx="3558">
                  <c:v>-141.39690000000002</c:v>
                </c:pt>
                <c:pt idx="3559">
                  <c:v>-141.31610000000001</c:v>
                </c:pt>
                <c:pt idx="3560">
                  <c:v>-141.23509999999999</c:v>
                </c:pt>
                <c:pt idx="3561">
                  <c:v>-141.15440000000001</c:v>
                </c:pt>
                <c:pt idx="3562">
                  <c:v>-141.0735</c:v>
                </c:pt>
                <c:pt idx="3563">
                  <c:v>-140.99260000000001</c:v>
                </c:pt>
                <c:pt idx="3564">
                  <c:v>-140.9118</c:v>
                </c:pt>
                <c:pt idx="3565">
                  <c:v>-140.83090000000001</c:v>
                </c:pt>
                <c:pt idx="3566">
                  <c:v>-140.75</c:v>
                </c:pt>
                <c:pt idx="3567">
                  <c:v>-140.66929999999999</c:v>
                </c:pt>
                <c:pt idx="3568">
                  <c:v>-140.5882</c:v>
                </c:pt>
                <c:pt idx="3569">
                  <c:v>-140.50749999999999</c:v>
                </c:pt>
                <c:pt idx="3570">
                  <c:v>-140.42670000000001</c:v>
                </c:pt>
                <c:pt idx="3571">
                  <c:v>-140.34559999999999</c:v>
                </c:pt>
                <c:pt idx="3572">
                  <c:v>-140.26490000000001</c:v>
                </c:pt>
                <c:pt idx="3573">
                  <c:v>-140.1841</c:v>
                </c:pt>
                <c:pt idx="3574">
                  <c:v>-140.10310000000001</c:v>
                </c:pt>
                <c:pt idx="3575">
                  <c:v>-140.0223</c:v>
                </c:pt>
                <c:pt idx="3576">
                  <c:v>-139.94139999999999</c:v>
                </c:pt>
                <c:pt idx="3577">
                  <c:v>-139.86060000000001</c:v>
                </c:pt>
                <c:pt idx="3578">
                  <c:v>-139.77969999999999</c:v>
                </c:pt>
                <c:pt idx="3579">
                  <c:v>-139.69889999999998</c:v>
                </c:pt>
                <c:pt idx="3580">
                  <c:v>-139.61789999999999</c:v>
                </c:pt>
                <c:pt idx="3581">
                  <c:v>-139.53710000000001</c:v>
                </c:pt>
                <c:pt idx="3582">
                  <c:v>-139.4562</c:v>
                </c:pt>
                <c:pt idx="3583">
                  <c:v>-139.37540000000001</c:v>
                </c:pt>
                <c:pt idx="3584">
                  <c:v>-139.2945</c:v>
                </c:pt>
                <c:pt idx="3585">
                  <c:v>-139.21370000000002</c:v>
                </c:pt>
                <c:pt idx="3586">
                  <c:v>-139.1328</c:v>
                </c:pt>
                <c:pt idx="3587">
                  <c:v>-139.05200000000002</c:v>
                </c:pt>
                <c:pt idx="3588">
                  <c:v>-138.97110000000001</c:v>
                </c:pt>
                <c:pt idx="3589">
                  <c:v>-138.8903</c:v>
                </c:pt>
                <c:pt idx="3590">
                  <c:v>-138.80930000000001</c:v>
                </c:pt>
                <c:pt idx="3591">
                  <c:v>-138.72839999999999</c:v>
                </c:pt>
                <c:pt idx="3592">
                  <c:v>-138.64760000000001</c:v>
                </c:pt>
                <c:pt idx="3593">
                  <c:v>-138.5668</c:v>
                </c:pt>
                <c:pt idx="3594">
                  <c:v>-138.48599999999999</c:v>
                </c:pt>
                <c:pt idx="3595">
                  <c:v>-138.4051</c:v>
                </c:pt>
                <c:pt idx="3596">
                  <c:v>-138.32419999999999</c:v>
                </c:pt>
                <c:pt idx="3597">
                  <c:v>-138.2432</c:v>
                </c:pt>
                <c:pt idx="3598">
                  <c:v>-138.16239999999999</c:v>
                </c:pt>
                <c:pt idx="3599">
                  <c:v>-138.08160000000001</c:v>
                </c:pt>
                <c:pt idx="3600">
                  <c:v>-138.00069999999999</c:v>
                </c:pt>
                <c:pt idx="3601">
                  <c:v>-137.91990000000001</c:v>
                </c:pt>
                <c:pt idx="3602">
                  <c:v>-137.8389</c:v>
                </c:pt>
                <c:pt idx="3603">
                  <c:v>-137.75830000000002</c:v>
                </c:pt>
                <c:pt idx="3604">
                  <c:v>-137.6772</c:v>
                </c:pt>
                <c:pt idx="3605">
                  <c:v>-137.59629999999999</c:v>
                </c:pt>
                <c:pt idx="3606">
                  <c:v>-137.51560000000001</c:v>
                </c:pt>
                <c:pt idx="3607">
                  <c:v>-137.4348</c:v>
                </c:pt>
                <c:pt idx="3608">
                  <c:v>-137.35380000000001</c:v>
                </c:pt>
                <c:pt idx="3609">
                  <c:v>-137.273</c:v>
                </c:pt>
                <c:pt idx="3610">
                  <c:v>-137.19200000000001</c:v>
                </c:pt>
                <c:pt idx="3611">
                  <c:v>-137.1113</c:v>
                </c:pt>
                <c:pt idx="3612">
                  <c:v>-137.03029999999998</c:v>
                </c:pt>
                <c:pt idx="3613">
                  <c:v>-136.9495</c:v>
                </c:pt>
                <c:pt idx="3614">
                  <c:v>-136.86869999999999</c:v>
                </c:pt>
                <c:pt idx="3615">
                  <c:v>-136.78789999999998</c:v>
                </c:pt>
                <c:pt idx="3616">
                  <c:v>-136.70689999999999</c:v>
                </c:pt>
                <c:pt idx="3617">
                  <c:v>-136.626</c:v>
                </c:pt>
                <c:pt idx="3618">
                  <c:v>-136.5453</c:v>
                </c:pt>
                <c:pt idx="3619">
                  <c:v>-136.46430000000001</c:v>
                </c:pt>
                <c:pt idx="3620">
                  <c:v>-136.38339999999999</c:v>
                </c:pt>
                <c:pt idx="3621">
                  <c:v>-136.30250000000001</c:v>
                </c:pt>
                <c:pt idx="3622">
                  <c:v>-136.22179999999997</c:v>
                </c:pt>
                <c:pt idx="3623">
                  <c:v>-136.14089999999999</c:v>
                </c:pt>
                <c:pt idx="3624">
                  <c:v>-136.06020000000001</c:v>
                </c:pt>
                <c:pt idx="3625">
                  <c:v>-135.97910000000002</c:v>
                </c:pt>
                <c:pt idx="3626">
                  <c:v>-135.89830000000001</c:v>
                </c:pt>
                <c:pt idx="3627">
                  <c:v>-135.81739999999999</c:v>
                </c:pt>
                <c:pt idx="3628">
                  <c:v>-135.73650000000001</c:v>
                </c:pt>
                <c:pt idx="3629">
                  <c:v>-135.6558</c:v>
                </c:pt>
                <c:pt idx="3630">
                  <c:v>-135.57480000000001</c:v>
                </c:pt>
                <c:pt idx="3631">
                  <c:v>-135.494</c:v>
                </c:pt>
                <c:pt idx="3632">
                  <c:v>-135.41309999999999</c:v>
                </c:pt>
                <c:pt idx="3633">
                  <c:v>-135.3323</c:v>
                </c:pt>
                <c:pt idx="3634">
                  <c:v>-135.25139999999999</c:v>
                </c:pt>
                <c:pt idx="3635">
                  <c:v>-135.1705</c:v>
                </c:pt>
                <c:pt idx="3636">
                  <c:v>-135.08949999999999</c:v>
                </c:pt>
                <c:pt idx="3637">
                  <c:v>-135.0087</c:v>
                </c:pt>
                <c:pt idx="3638">
                  <c:v>-134.92789999999999</c:v>
                </c:pt>
                <c:pt idx="3639">
                  <c:v>-134.84710000000001</c:v>
                </c:pt>
                <c:pt idx="3640">
                  <c:v>-134.7662</c:v>
                </c:pt>
                <c:pt idx="3641">
                  <c:v>-134.68530000000001</c:v>
                </c:pt>
                <c:pt idx="3642">
                  <c:v>-134.6044</c:v>
                </c:pt>
                <c:pt idx="3643">
                  <c:v>-134.52369999999999</c:v>
                </c:pt>
                <c:pt idx="3644">
                  <c:v>-134.44279999999998</c:v>
                </c:pt>
                <c:pt idx="3645">
                  <c:v>-134.36189999999999</c:v>
                </c:pt>
                <c:pt idx="3646">
                  <c:v>-134.28109999999998</c:v>
                </c:pt>
                <c:pt idx="3647">
                  <c:v>-134.20009999999999</c:v>
                </c:pt>
                <c:pt idx="3648">
                  <c:v>-134.11929999999998</c:v>
                </c:pt>
                <c:pt idx="3649">
                  <c:v>-134.0384</c:v>
                </c:pt>
                <c:pt idx="3650">
                  <c:v>-133.95759999999999</c:v>
                </c:pt>
                <c:pt idx="3651">
                  <c:v>-133.87669999999997</c:v>
                </c:pt>
                <c:pt idx="3652">
                  <c:v>-133.79579999999999</c:v>
                </c:pt>
                <c:pt idx="3653">
                  <c:v>-133.71499999999997</c:v>
                </c:pt>
                <c:pt idx="3654">
                  <c:v>-133.63409999999999</c:v>
                </c:pt>
                <c:pt idx="3655">
                  <c:v>-133.5532</c:v>
                </c:pt>
                <c:pt idx="3656">
                  <c:v>-133.47239999999999</c:v>
                </c:pt>
                <c:pt idx="3657">
                  <c:v>-133.39159999999998</c:v>
                </c:pt>
                <c:pt idx="3658">
                  <c:v>-133.3107</c:v>
                </c:pt>
                <c:pt idx="3659">
                  <c:v>-133.22980000000001</c:v>
                </c:pt>
                <c:pt idx="3660">
                  <c:v>-133.149</c:v>
                </c:pt>
                <c:pt idx="3661">
                  <c:v>-133.06809999999999</c:v>
                </c:pt>
                <c:pt idx="3662">
                  <c:v>-132.98729999999998</c:v>
                </c:pt>
                <c:pt idx="3663">
                  <c:v>-132.90639999999999</c:v>
                </c:pt>
                <c:pt idx="3664">
                  <c:v>-132.82549999999998</c:v>
                </c:pt>
                <c:pt idx="3665">
                  <c:v>-132.74459999999999</c:v>
                </c:pt>
                <c:pt idx="3666">
                  <c:v>-132.66379999999998</c:v>
                </c:pt>
                <c:pt idx="3667">
                  <c:v>-132.5829</c:v>
                </c:pt>
                <c:pt idx="3668">
                  <c:v>-132.50200000000001</c:v>
                </c:pt>
                <c:pt idx="3669">
                  <c:v>-132.4212</c:v>
                </c:pt>
                <c:pt idx="3670">
                  <c:v>-132.34039999999999</c:v>
                </c:pt>
                <c:pt idx="3671">
                  <c:v>-132.2595</c:v>
                </c:pt>
                <c:pt idx="3672">
                  <c:v>-132.17860000000002</c:v>
                </c:pt>
                <c:pt idx="3673">
                  <c:v>-132.09780000000001</c:v>
                </c:pt>
                <c:pt idx="3674">
                  <c:v>-132.01689999999999</c:v>
                </c:pt>
                <c:pt idx="3675">
                  <c:v>-131.93600000000001</c:v>
                </c:pt>
                <c:pt idx="3676">
                  <c:v>-131.85509999999999</c:v>
                </c:pt>
                <c:pt idx="3677">
                  <c:v>-131.77429999999998</c:v>
                </c:pt>
                <c:pt idx="3678">
                  <c:v>-131.69330000000002</c:v>
                </c:pt>
                <c:pt idx="3679">
                  <c:v>-131.61259999999999</c:v>
                </c:pt>
                <c:pt idx="3680">
                  <c:v>-131.5317</c:v>
                </c:pt>
                <c:pt idx="3681">
                  <c:v>-131.45080000000002</c:v>
                </c:pt>
                <c:pt idx="3682">
                  <c:v>-131.37009999999998</c:v>
                </c:pt>
                <c:pt idx="3683">
                  <c:v>-131.28909999999999</c:v>
                </c:pt>
                <c:pt idx="3684">
                  <c:v>-131.20820000000001</c:v>
                </c:pt>
                <c:pt idx="3685">
                  <c:v>-131.1275</c:v>
                </c:pt>
                <c:pt idx="3686">
                  <c:v>-131.04659999999998</c:v>
                </c:pt>
                <c:pt idx="3687">
                  <c:v>-130.96559999999999</c:v>
                </c:pt>
                <c:pt idx="3688">
                  <c:v>-130.88479999999998</c:v>
                </c:pt>
                <c:pt idx="3689">
                  <c:v>-130.8039</c:v>
                </c:pt>
                <c:pt idx="3690">
                  <c:v>-130.72310000000002</c:v>
                </c:pt>
                <c:pt idx="3691">
                  <c:v>-130.64229999999998</c:v>
                </c:pt>
                <c:pt idx="3692">
                  <c:v>-130.56139999999999</c:v>
                </c:pt>
                <c:pt idx="3693">
                  <c:v>-130.48060000000001</c:v>
                </c:pt>
                <c:pt idx="3694">
                  <c:v>-130.39959999999999</c:v>
                </c:pt>
                <c:pt idx="3695">
                  <c:v>-130.31880000000001</c:v>
                </c:pt>
                <c:pt idx="3696">
                  <c:v>-130.238</c:v>
                </c:pt>
                <c:pt idx="3697">
                  <c:v>-130.15699999999998</c:v>
                </c:pt>
                <c:pt idx="3698">
                  <c:v>-130.0763</c:v>
                </c:pt>
                <c:pt idx="3699">
                  <c:v>-129.99539999999999</c:v>
                </c:pt>
                <c:pt idx="3700">
                  <c:v>-129.9145</c:v>
                </c:pt>
                <c:pt idx="3701">
                  <c:v>-129.83369999999999</c:v>
                </c:pt>
                <c:pt idx="3702">
                  <c:v>-129.7527</c:v>
                </c:pt>
                <c:pt idx="3703">
                  <c:v>-129.67179999999999</c:v>
                </c:pt>
                <c:pt idx="3704">
                  <c:v>-129.59100000000001</c:v>
                </c:pt>
                <c:pt idx="3705">
                  <c:v>-129.5102</c:v>
                </c:pt>
                <c:pt idx="3706">
                  <c:v>-129.42930000000001</c:v>
                </c:pt>
                <c:pt idx="3707">
                  <c:v>-129.3485</c:v>
                </c:pt>
                <c:pt idx="3708">
                  <c:v>-129.26760000000002</c:v>
                </c:pt>
                <c:pt idx="3709">
                  <c:v>-129.1867</c:v>
                </c:pt>
                <c:pt idx="3710">
                  <c:v>-129.10579999999999</c:v>
                </c:pt>
                <c:pt idx="3711">
                  <c:v>-129.02500000000001</c:v>
                </c:pt>
                <c:pt idx="3712">
                  <c:v>-128.94409999999999</c:v>
                </c:pt>
                <c:pt idx="3713">
                  <c:v>-128.86329999999998</c:v>
                </c:pt>
                <c:pt idx="3714">
                  <c:v>-128.7824</c:v>
                </c:pt>
                <c:pt idx="3715">
                  <c:v>-128.70150000000001</c:v>
                </c:pt>
                <c:pt idx="3716">
                  <c:v>-128.6207</c:v>
                </c:pt>
                <c:pt idx="3717">
                  <c:v>-128.53970000000001</c:v>
                </c:pt>
                <c:pt idx="3718">
                  <c:v>-128.45889999999997</c:v>
                </c:pt>
                <c:pt idx="3719">
                  <c:v>-128.37799999999999</c:v>
                </c:pt>
                <c:pt idx="3720">
                  <c:v>-128.2972</c:v>
                </c:pt>
                <c:pt idx="3721">
                  <c:v>-128.21639999999999</c:v>
                </c:pt>
                <c:pt idx="3722">
                  <c:v>-128.1354</c:v>
                </c:pt>
                <c:pt idx="3723">
                  <c:v>-128.05459999999999</c:v>
                </c:pt>
                <c:pt idx="3724">
                  <c:v>-127.97369999999999</c:v>
                </c:pt>
                <c:pt idx="3725">
                  <c:v>-127.89280000000001</c:v>
                </c:pt>
                <c:pt idx="3726">
                  <c:v>-127.81209999999999</c:v>
                </c:pt>
                <c:pt idx="3727">
                  <c:v>-127.7312</c:v>
                </c:pt>
                <c:pt idx="3728">
                  <c:v>-127.6502</c:v>
                </c:pt>
                <c:pt idx="3729">
                  <c:v>-127.5694</c:v>
                </c:pt>
                <c:pt idx="3730">
                  <c:v>-127.48859999999999</c:v>
                </c:pt>
                <c:pt idx="3731">
                  <c:v>-127.40770000000001</c:v>
                </c:pt>
                <c:pt idx="3732">
                  <c:v>-127.32689999999999</c:v>
                </c:pt>
                <c:pt idx="3733">
                  <c:v>-127.24590000000001</c:v>
                </c:pt>
                <c:pt idx="3734">
                  <c:v>-127.1651</c:v>
                </c:pt>
                <c:pt idx="3735">
                  <c:v>-127.08430000000001</c:v>
                </c:pt>
                <c:pt idx="3736">
                  <c:v>-127.00350000000002</c:v>
                </c:pt>
                <c:pt idx="3737">
                  <c:v>-126.9225</c:v>
                </c:pt>
                <c:pt idx="3738">
                  <c:v>-126.8416</c:v>
                </c:pt>
                <c:pt idx="3739">
                  <c:v>-126.76079999999999</c:v>
                </c:pt>
                <c:pt idx="3740">
                  <c:v>-126.67989999999999</c:v>
                </c:pt>
                <c:pt idx="3741">
                  <c:v>-126.59899999999999</c:v>
                </c:pt>
                <c:pt idx="3742">
                  <c:v>-126.51820000000001</c:v>
                </c:pt>
                <c:pt idx="3743">
                  <c:v>-126.4374</c:v>
                </c:pt>
                <c:pt idx="3744">
                  <c:v>-126.3565</c:v>
                </c:pt>
                <c:pt idx="3745">
                  <c:v>-126.2757</c:v>
                </c:pt>
                <c:pt idx="3746">
                  <c:v>-126.1948</c:v>
                </c:pt>
                <c:pt idx="3747">
                  <c:v>-126.1138</c:v>
                </c:pt>
                <c:pt idx="3748">
                  <c:v>-126.03300000000002</c:v>
                </c:pt>
                <c:pt idx="3749">
                  <c:v>-125.9522</c:v>
                </c:pt>
                <c:pt idx="3750">
                  <c:v>-125.87140000000001</c:v>
                </c:pt>
                <c:pt idx="3751">
                  <c:v>-125.79050000000001</c:v>
                </c:pt>
                <c:pt idx="3752">
                  <c:v>-125.70949999999999</c:v>
                </c:pt>
                <c:pt idx="3753">
                  <c:v>-125.62870000000001</c:v>
                </c:pt>
                <c:pt idx="3754">
                  <c:v>-125.5478</c:v>
                </c:pt>
                <c:pt idx="3755">
                  <c:v>-125.46700000000001</c:v>
                </c:pt>
                <c:pt idx="3756">
                  <c:v>-125.38619999999999</c:v>
                </c:pt>
                <c:pt idx="3757">
                  <c:v>-125.30529999999999</c:v>
                </c:pt>
                <c:pt idx="3758">
                  <c:v>-125.22450000000001</c:v>
                </c:pt>
                <c:pt idx="3759">
                  <c:v>-125.14360000000001</c:v>
                </c:pt>
                <c:pt idx="3760">
                  <c:v>-125.06279999999998</c:v>
                </c:pt>
                <c:pt idx="3761">
                  <c:v>-124.98169999999999</c:v>
                </c:pt>
                <c:pt idx="3762">
                  <c:v>-124.9008</c:v>
                </c:pt>
                <c:pt idx="3763">
                  <c:v>-124.82</c:v>
                </c:pt>
                <c:pt idx="3764">
                  <c:v>-124.73920000000001</c:v>
                </c:pt>
                <c:pt idx="3765">
                  <c:v>-124.6584</c:v>
                </c:pt>
                <c:pt idx="3766">
                  <c:v>-124.57749999999999</c:v>
                </c:pt>
                <c:pt idx="3767">
                  <c:v>-124.4966</c:v>
                </c:pt>
                <c:pt idx="3768">
                  <c:v>-124.41579999999999</c:v>
                </c:pt>
                <c:pt idx="3769">
                  <c:v>-124.3348</c:v>
                </c:pt>
                <c:pt idx="3770">
                  <c:v>-124.25399999999999</c:v>
                </c:pt>
                <c:pt idx="3771">
                  <c:v>-124.17319999999999</c:v>
                </c:pt>
                <c:pt idx="3772">
                  <c:v>-124.09230000000001</c:v>
                </c:pt>
                <c:pt idx="3773">
                  <c:v>-124.01140000000001</c:v>
                </c:pt>
                <c:pt idx="3774">
                  <c:v>-123.93049999999999</c:v>
                </c:pt>
                <c:pt idx="3775">
                  <c:v>-123.84970000000001</c:v>
                </c:pt>
                <c:pt idx="3776">
                  <c:v>-123.7688</c:v>
                </c:pt>
                <c:pt idx="3777">
                  <c:v>-123.68799999999999</c:v>
                </c:pt>
                <c:pt idx="3778">
                  <c:v>-123.60720000000001</c:v>
                </c:pt>
                <c:pt idx="3779">
                  <c:v>-123.52629999999999</c:v>
                </c:pt>
                <c:pt idx="3780">
                  <c:v>-123.4455</c:v>
                </c:pt>
                <c:pt idx="3781">
                  <c:v>-123.3646</c:v>
                </c:pt>
                <c:pt idx="3782">
                  <c:v>-123.2838</c:v>
                </c:pt>
                <c:pt idx="3783">
                  <c:v>-123.20280000000001</c:v>
                </c:pt>
                <c:pt idx="3784">
                  <c:v>-123.12200000000001</c:v>
                </c:pt>
                <c:pt idx="3785">
                  <c:v>-123.0411</c:v>
                </c:pt>
                <c:pt idx="3786">
                  <c:v>-122.96029999999999</c:v>
                </c:pt>
                <c:pt idx="3787">
                  <c:v>-122.8793</c:v>
                </c:pt>
                <c:pt idx="3788">
                  <c:v>-122.79849999999999</c:v>
                </c:pt>
                <c:pt idx="3789">
                  <c:v>-122.71769999999999</c:v>
                </c:pt>
                <c:pt idx="3790">
                  <c:v>-122.63679999999999</c:v>
                </c:pt>
                <c:pt idx="3791">
                  <c:v>-122.55589999999999</c:v>
                </c:pt>
                <c:pt idx="3792">
                  <c:v>-122.47499999999999</c:v>
                </c:pt>
                <c:pt idx="3793">
                  <c:v>-122.39400000000001</c:v>
                </c:pt>
                <c:pt idx="3794">
                  <c:v>-122.3133</c:v>
                </c:pt>
                <c:pt idx="3795">
                  <c:v>-122.23250000000002</c:v>
                </c:pt>
                <c:pt idx="3796">
                  <c:v>-122.15161999999999</c:v>
                </c:pt>
                <c:pt idx="3797">
                  <c:v>-122.07075</c:v>
                </c:pt>
                <c:pt idx="3798">
                  <c:v>-121.98987</c:v>
                </c:pt>
                <c:pt idx="3799">
                  <c:v>-121.9091</c:v>
                </c:pt>
                <c:pt idx="3800">
                  <c:v>-121.82811999999998</c:v>
                </c:pt>
                <c:pt idx="3801">
                  <c:v>-121.74724999999999</c:v>
                </c:pt>
                <c:pt idx="3802">
                  <c:v>-121.66647</c:v>
                </c:pt>
                <c:pt idx="3803">
                  <c:v>-121.5855</c:v>
                </c:pt>
                <c:pt idx="3804">
                  <c:v>-121.50473</c:v>
                </c:pt>
                <c:pt idx="3805">
                  <c:v>-121.42375999999999</c:v>
                </c:pt>
                <c:pt idx="3806">
                  <c:v>-121.34288000000001</c:v>
                </c:pt>
                <c:pt idx="3807">
                  <c:v>-121.26210999999999</c:v>
                </c:pt>
                <c:pt idx="3808">
                  <c:v>-121.18124</c:v>
                </c:pt>
                <c:pt idx="3809">
                  <c:v>-121.10037</c:v>
                </c:pt>
                <c:pt idx="3810">
                  <c:v>-121.0196</c:v>
                </c:pt>
                <c:pt idx="3811">
                  <c:v>-120.93872</c:v>
                </c:pt>
                <c:pt idx="3812">
                  <c:v>-120.85775000000001</c:v>
                </c:pt>
                <c:pt idx="3813">
                  <c:v>-120.77698000000001</c:v>
                </c:pt>
                <c:pt idx="3814">
                  <c:v>-120.69611</c:v>
                </c:pt>
                <c:pt idx="3815">
                  <c:v>-120.61514</c:v>
                </c:pt>
                <c:pt idx="3816">
                  <c:v>-120.53446999999998</c:v>
                </c:pt>
                <c:pt idx="3817">
                  <c:v>-120.45349999999999</c:v>
                </c:pt>
                <c:pt idx="3818">
                  <c:v>-120.37272999999999</c:v>
                </c:pt>
                <c:pt idx="3819">
                  <c:v>-120.29176</c:v>
                </c:pt>
                <c:pt idx="3820">
                  <c:v>-120.21090000000001</c:v>
                </c:pt>
                <c:pt idx="3821">
                  <c:v>-120.13013000000001</c:v>
                </c:pt>
                <c:pt idx="3822">
                  <c:v>-120.04916</c:v>
                </c:pt>
                <c:pt idx="3823">
                  <c:v>-119.96829</c:v>
                </c:pt>
                <c:pt idx="3824">
                  <c:v>-119.88751999999999</c:v>
                </c:pt>
                <c:pt idx="3825">
                  <c:v>-119.80656000000002</c:v>
                </c:pt>
                <c:pt idx="3826">
                  <c:v>-119.72579</c:v>
                </c:pt>
                <c:pt idx="3827">
                  <c:v>-119.64471999999998</c:v>
                </c:pt>
                <c:pt idx="3828">
                  <c:v>-119.56395999999999</c:v>
                </c:pt>
                <c:pt idx="3829">
                  <c:v>-119.48319000000001</c:v>
                </c:pt>
                <c:pt idx="3830">
                  <c:v>-119.40231999999999</c:v>
                </c:pt>
                <c:pt idx="3831">
                  <c:v>-119.32146</c:v>
                </c:pt>
                <c:pt idx="3832">
                  <c:v>-119.24048999999999</c:v>
                </c:pt>
                <c:pt idx="3833">
                  <c:v>-119.15963000000001</c:v>
                </c:pt>
                <c:pt idx="3834">
                  <c:v>-119.07885999999999</c:v>
                </c:pt>
                <c:pt idx="3835">
                  <c:v>-118.99790000000002</c:v>
                </c:pt>
                <c:pt idx="3836">
                  <c:v>-118.91713000000001</c:v>
                </c:pt>
                <c:pt idx="3837">
                  <c:v>-118.83617000000001</c:v>
                </c:pt>
                <c:pt idx="3838">
                  <c:v>-118.75540000000001</c:v>
                </c:pt>
                <c:pt idx="3839">
                  <c:v>-118.67444</c:v>
                </c:pt>
                <c:pt idx="3840">
                  <c:v>-118.59368000000001</c:v>
                </c:pt>
                <c:pt idx="3841">
                  <c:v>-118.51281</c:v>
                </c:pt>
                <c:pt idx="3842">
                  <c:v>-118.43185000000001</c:v>
                </c:pt>
                <c:pt idx="3843">
                  <c:v>-118.35109</c:v>
                </c:pt>
                <c:pt idx="3844">
                  <c:v>-118.27013000000001</c:v>
                </c:pt>
                <c:pt idx="3845">
                  <c:v>-118.18935999999999</c:v>
                </c:pt>
                <c:pt idx="3846">
                  <c:v>-118.10839999999999</c:v>
                </c:pt>
                <c:pt idx="3847">
                  <c:v>-118.02763999999999</c:v>
                </c:pt>
                <c:pt idx="3848">
                  <c:v>-117.94688000000001</c:v>
                </c:pt>
                <c:pt idx="3849">
                  <c:v>-117.86591999999999</c:v>
                </c:pt>
                <c:pt idx="3850">
                  <c:v>-117.78516</c:v>
                </c:pt>
                <c:pt idx="3851">
                  <c:v>-117.70410000000001</c:v>
                </c:pt>
                <c:pt idx="3852">
                  <c:v>-117.62324000000001</c:v>
                </c:pt>
                <c:pt idx="3853">
                  <c:v>-117.54237999999999</c:v>
                </c:pt>
                <c:pt idx="3854">
                  <c:v>-117.46152000000001</c:v>
                </c:pt>
                <c:pt idx="3855">
                  <c:v>-117.38056</c:v>
                </c:pt>
                <c:pt idx="3856">
                  <c:v>-117.29990000000001</c:v>
                </c:pt>
                <c:pt idx="3857">
                  <c:v>-117.21894</c:v>
                </c:pt>
                <c:pt idx="3858">
                  <c:v>-117.13798</c:v>
                </c:pt>
                <c:pt idx="3859">
                  <c:v>-117.05722</c:v>
                </c:pt>
                <c:pt idx="3860">
                  <c:v>-116.97636</c:v>
                </c:pt>
                <c:pt idx="3861">
                  <c:v>-116.89541</c:v>
                </c:pt>
                <c:pt idx="3862">
                  <c:v>-116.81465</c:v>
                </c:pt>
                <c:pt idx="3863">
                  <c:v>-116.73399000000001</c:v>
                </c:pt>
                <c:pt idx="3864">
                  <c:v>-116.65293000000003</c:v>
                </c:pt>
                <c:pt idx="3865">
                  <c:v>-116.57208</c:v>
                </c:pt>
                <c:pt idx="3866">
                  <c:v>-116.49122</c:v>
                </c:pt>
                <c:pt idx="3867">
                  <c:v>-116.41046</c:v>
                </c:pt>
                <c:pt idx="3868">
                  <c:v>-116.32951</c:v>
                </c:pt>
                <c:pt idx="3869">
                  <c:v>-116.24865000000001</c:v>
                </c:pt>
                <c:pt idx="3870">
                  <c:v>-116.1677</c:v>
                </c:pt>
                <c:pt idx="3871">
                  <c:v>-116.08684</c:v>
                </c:pt>
                <c:pt idx="3872">
                  <c:v>-116.00609</c:v>
                </c:pt>
                <c:pt idx="3873">
                  <c:v>-115.92520999999999</c:v>
                </c:pt>
                <c:pt idx="3874">
                  <c:v>-115.8442</c:v>
                </c:pt>
                <c:pt idx="3875">
                  <c:v>-115.76347000000001</c:v>
                </c:pt>
                <c:pt idx="3876">
                  <c:v>-115.68256000000002</c:v>
                </c:pt>
                <c:pt idx="3877">
                  <c:v>-115.60174000000001</c:v>
                </c:pt>
                <c:pt idx="3878">
                  <c:v>-115.52091999999999</c:v>
                </c:pt>
                <c:pt idx="3879">
                  <c:v>-115.44000000000001</c:v>
                </c:pt>
                <c:pt idx="3880">
                  <c:v>-115.35909000000001</c:v>
                </c:pt>
                <c:pt idx="3881">
                  <c:v>-115.27825999999999</c:v>
                </c:pt>
                <c:pt idx="3882">
                  <c:v>-115.19744999999999</c:v>
                </c:pt>
                <c:pt idx="3883">
                  <c:v>-115.11644000000001</c:v>
                </c:pt>
                <c:pt idx="3884">
                  <c:v>-115.03561999999999</c:v>
                </c:pt>
                <c:pt idx="3885">
                  <c:v>-114.95471000000001</c:v>
                </c:pt>
                <c:pt idx="3886">
                  <c:v>-114.87390000000001</c:v>
                </c:pt>
                <c:pt idx="3887">
                  <c:v>-114.79298</c:v>
                </c:pt>
                <c:pt idx="3888">
                  <c:v>-114.71227000000002</c:v>
                </c:pt>
                <c:pt idx="3889">
                  <c:v>-114.63135</c:v>
                </c:pt>
                <c:pt idx="3890">
                  <c:v>-114.55053999999998</c:v>
                </c:pt>
                <c:pt idx="3891">
                  <c:v>-114.46963</c:v>
                </c:pt>
                <c:pt idx="3892">
                  <c:v>-114.38882</c:v>
                </c:pt>
                <c:pt idx="3893">
                  <c:v>-114.30790999999999</c:v>
                </c:pt>
                <c:pt idx="3894">
                  <c:v>-114.22699999999999</c:v>
                </c:pt>
                <c:pt idx="3895">
                  <c:v>-114.14619999999999</c:v>
                </c:pt>
                <c:pt idx="3896">
                  <c:v>-114.06529999999998</c:v>
                </c:pt>
                <c:pt idx="3897">
                  <c:v>-113.98448999999999</c:v>
                </c:pt>
                <c:pt idx="3898">
                  <c:v>-113.90358000000001</c:v>
                </c:pt>
                <c:pt idx="3899">
                  <c:v>-113.82277000000001</c:v>
                </c:pt>
                <c:pt idx="3900">
                  <c:v>-113.74187000000001</c:v>
                </c:pt>
                <c:pt idx="3901">
                  <c:v>-113.66097000000001</c:v>
                </c:pt>
                <c:pt idx="3902">
                  <c:v>-113.58016000000001</c:v>
                </c:pt>
                <c:pt idx="3903">
                  <c:v>-113.49916</c:v>
                </c:pt>
                <c:pt idx="3904">
                  <c:v>-113.41835999999998</c:v>
                </c:pt>
                <c:pt idx="3905">
                  <c:v>-113.33754999999999</c:v>
                </c:pt>
                <c:pt idx="3906">
                  <c:v>-113.25666</c:v>
                </c:pt>
                <c:pt idx="3907">
                  <c:v>-113.17574999999999</c:v>
                </c:pt>
                <c:pt idx="3908">
                  <c:v>-113.09495999999999</c:v>
                </c:pt>
                <c:pt idx="3909">
                  <c:v>-113.01406</c:v>
                </c:pt>
                <c:pt idx="3910">
                  <c:v>-112.93316</c:v>
                </c:pt>
                <c:pt idx="3911">
                  <c:v>-112.85246000000001</c:v>
                </c:pt>
                <c:pt idx="3912">
                  <c:v>-112.77146</c:v>
                </c:pt>
                <c:pt idx="3913">
                  <c:v>-112.69056</c:v>
                </c:pt>
                <c:pt idx="3914">
                  <c:v>-112.60977</c:v>
                </c:pt>
                <c:pt idx="3915">
                  <c:v>-112.52878</c:v>
                </c:pt>
                <c:pt idx="3916">
                  <c:v>-112.44808</c:v>
                </c:pt>
                <c:pt idx="3917">
                  <c:v>-112.36718</c:v>
                </c:pt>
                <c:pt idx="3918">
                  <c:v>-112.28629000000001</c:v>
                </c:pt>
                <c:pt idx="3919">
                  <c:v>-112.20538999999999</c:v>
                </c:pt>
                <c:pt idx="3920">
                  <c:v>-112.12459999999999</c:v>
                </c:pt>
                <c:pt idx="3921">
                  <c:v>-112.04371</c:v>
                </c:pt>
                <c:pt idx="3922">
                  <c:v>-111.96281999999999</c:v>
                </c:pt>
                <c:pt idx="3923">
                  <c:v>-111.88203000000001</c:v>
                </c:pt>
                <c:pt idx="3924">
                  <c:v>-111.80105</c:v>
                </c:pt>
                <c:pt idx="3925">
                  <c:v>-111.72026</c:v>
                </c:pt>
                <c:pt idx="3926">
                  <c:v>-111.63936</c:v>
                </c:pt>
                <c:pt idx="3927">
                  <c:v>-111.55857</c:v>
                </c:pt>
                <c:pt idx="3928">
                  <c:v>-111.47757999999999</c:v>
                </c:pt>
                <c:pt idx="3929">
                  <c:v>-111.3968</c:v>
                </c:pt>
                <c:pt idx="3930">
                  <c:v>-111.31592000000001</c:v>
                </c:pt>
                <c:pt idx="3931">
                  <c:v>-111.23513</c:v>
                </c:pt>
                <c:pt idx="3932">
                  <c:v>-111.15415</c:v>
                </c:pt>
                <c:pt idx="3933">
                  <c:v>-111.07336000000001</c:v>
                </c:pt>
                <c:pt idx="3934">
                  <c:v>-110.99248000000001</c:v>
                </c:pt>
                <c:pt idx="3935">
                  <c:v>-110.91158999999999</c:v>
                </c:pt>
                <c:pt idx="3936">
                  <c:v>-110.83081000000001</c:v>
                </c:pt>
                <c:pt idx="3937">
                  <c:v>-110.74993000000001</c:v>
                </c:pt>
                <c:pt idx="3938">
                  <c:v>-110.66905</c:v>
                </c:pt>
                <c:pt idx="3939">
                  <c:v>-110.58817000000001</c:v>
                </c:pt>
                <c:pt idx="3940">
                  <c:v>-110.50727999999999</c:v>
                </c:pt>
                <c:pt idx="3941">
                  <c:v>-110.42641</c:v>
                </c:pt>
                <c:pt idx="3942">
                  <c:v>-110.34563</c:v>
                </c:pt>
                <c:pt idx="3943">
                  <c:v>-110.26475000000002</c:v>
                </c:pt>
                <c:pt idx="3944">
                  <c:v>-110.18387000000001</c:v>
                </c:pt>
                <c:pt idx="3945">
                  <c:v>-110.10299000000001</c:v>
                </c:pt>
                <c:pt idx="3946">
                  <c:v>-110.02202</c:v>
                </c:pt>
                <c:pt idx="3947">
                  <c:v>-109.94134000000001</c:v>
                </c:pt>
                <c:pt idx="3948">
                  <c:v>-109.86046999999999</c:v>
                </c:pt>
                <c:pt idx="3949">
                  <c:v>-109.77949999999998</c:v>
                </c:pt>
                <c:pt idx="3950">
                  <c:v>-109.69871999999999</c:v>
                </c:pt>
                <c:pt idx="3951">
                  <c:v>-109.61785</c:v>
                </c:pt>
                <c:pt idx="3952">
                  <c:v>-109.53687000000001</c:v>
                </c:pt>
                <c:pt idx="3953">
                  <c:v>-109.45599999999999</c:v>
                </c:pt>
                <c:pt idx="3954">
                  <c:v>-109.37533000000002</c:v>
                </c:pt>
                <c:pt idx="3955">
                  <c:v>-109.29425999999999</c:v>
                </c:pt>
                <c:pt idx="3956">
                  <c:v>-109.21348999999999</c:v>
                </c:pt>
                <c:pt idx="3957">
                  <c:v>-109.13262</c:v>
                </c:pt>
                <c:pt idx="3958">
                  <c:v>-109.05185</c:v>
                </c:pt>
                <c:pt idx="3959">
                  <c:v>-108.97078999999999</c:v>
                </c:pt>
                <c:pt idx="3960">
                  <c:v>-108.89000999999999</c:v>
                </c:pt>
                <c:pt idx="3961">
                  <c:v>-108.80915</c:v>
                </c:pt>
                <c:pt idx="3962">
                  <c:v>-108.72828</c:v>
                </c:pt>
                <c:pt idx="3963">
                  <c:v>-108.64740999999999</c:v>
                </c:pt>
                <c:pt idx="3964">
                  <c:v>-108.56665000000001</c:v>
                </c:pt>
                <c:pt idx="3965">
                  <c:v>-108.48578999999999</c:v>
                </c:pt>
                <c:pt idx="3966">
                  <c:v>-108.40482000000002</c:v>
                </c:pt>
                <c:pt idx="3967">
                  <c:v>-108.32396</c:v>
                </c:pt>
                <c:pt idx="3968">
                  <c:v>-108.24318999999998</c:v>
                </c:pt>
                <c:pt idx="3969">
                  <c:v>-108.16233</c:v>
                </c:pt>
                <c:pt idx="3970">
                  <c:v>-108.08137000000001</c:v>
                </c:pt>
                <c:pt idx="3971">
                  <c:v>-108.00051000000002</c:v>
                </c:pt>
                <c:pt idx="3972">
                  <c:v>-107.91965</c:v>
                </c:pt>
                <c:pt idx="3973">
                  <c:v>-107.83888999999999</c:v>
                </c:pt>
                <c:pt idx="3974">
                  <c:v>-107.75793</c:v>
                </c:pt>
                <c:pt idx="3975">
                  <c:v>-107.67707000000001</c:v>
                </c:pt>
                <c:pt idx="3976">
                  <c:v>-107.59621999999999</c:v>
                </c:pt>
                <c:pt idx="3977">
                  <c:v>-107.51536</c:v>
                </c:pt>
                <c:pt idx="3978">
                  <c:v>-107.43440000000001</c:v>
                </c:pt>
                <c:pt idx="3979">
                  <c:v>-107.35365</c:v>
                </c:pt>
                <c:pt idx="3980">
                  <c:v>-107.27279</c:v>
                </c:pt>
                <c:pt idx="3981">
                  <c:v>-107.19193000000001</c:v>
                </c:pt>
                <c:pt idx="3982">
                  <c:v>-107.11108000000002</c:v>
                </c:pt>
                <c:pt idx="3983">
                  <c:v>-107.03013</c:v>
                </c:pt>
                <c:pt idx="3984">
                  <c:v>-106.94927999999999</c:v>
                </c:pt>
                <c:pt idx="3985">
                  <c:v>-106.86852</c:v>
                </c:pt>
                <c:pt idx="3986">
                  <c:v>-106.78757</c:v>
                </c:pt>
                <c:pt idx="3987">
                  <c:v>-106.70671999999999</c:v>
                </c:pt>
                <c:pt idx="3988">
                  <c:v>-106.62587000000001</c:v>
                </c:pt>
                <c:pt idx="3989">
                  <c:v>-106.54512999999999</c:v>
                </c:pt>
                <c:pt idx="3990">
                  <c:v>-106.46417</c:v>
                </c:pt>
                <c:pt idx="3991">
                  <c:v>-106.38332</c:v>
                </c:pt>
                <c:pt idx="3992">
                  <c:v>-106.30238</c:v>
                </c:pt>
                <c:pt idx="3993">
                  <c:v>-106.22161999999999</c:v>
                </c:pt>
                <c:pt idx="3994">
                  <c:v>-106.14078000000001</c:v>
                </c:pt>
                <c:pt idx="3995">
                  <c:v>-106.05984000000001</c:v>
                </c:pt>
                <c:pt idx="3996">
                  <c:v>-105.97899000000001</c:v>
                </c:pt>
                <c:pt idx="3997">
                  <c:v>-105.89804999999998</c:v>
                </c:pt>
                <c:pt idx="3998">
                  <c:v>-105.81739999999999</c:v>
                </c:pt>
                <c:pt idx="3999">
                  <c:v>-105.73635000000002</c:v>
                </c:pt>
                <c:pt idx="4000">
                  <c:v>-105.65550999999999</c:v>
                </c:pt>
                <c:pt idx="4001">
                  <c:v>-105.57467</c:v>
                </c:pt>
                <c:pt idx="4002">
                  <c:v>-105.49373</c:v>
                </c:pt>
                <c:pt idx="4003">
                  <c:v>-105.41298999999999</c:v>
                </c:pt>
                <c:pt idx="4004">
                  <c:v>-105.33205</c:v>
                </c:pt>
                <c:pt idx="4005">
                  <c:v>-105.25130999999999</c:v>
                </c:pt>
                <c:pt idx="4006">
                  <c:v>-105.17037000000001</c:v>
                </c:pt>
                <c:pt idx="4007">
                  <c:v>-105.08953</c:v>
                </c:pt>
                <c:pt idx="4008">
                  <c:v>-105.00859</c:v>
                </c:pt>
                <c:pt idx="4009">
                  <c:v>-104.92776000000001</c:v>
                </c:pt>
                <c:pt idx="4010">
                  <c:v>-104.84692000000001</c:v>
                </c:pt>
                <c:pt idx="4011">
                  <c:v>-104.76597999999998</c:v>
                </c:pt>
                <c:pt idx="4012">
                  <c:v>-104.68513999999999</c:v>
                </c:pt>
                <c:pt idx="4013">
                  <c:v>-104.60420999999999</c:v>
                </c:pt>
                <c:pt idx="4014">
                  <c:v>-104.52328</c:v>
                </c:pt>
                <c:pt idx="4015">
                  <c:v>-104.44254000000001</c:v>
                </c:pt>
                <c:pt idx="4016">
                  <c:v>-104.36161</c:v>
                </c:pt>
                <c:pt idx="4017">
                  <c:v>-104.28088</c:v>
                </c:pt>
                <c:pt idx="4018">
                  <c:v>-104.20004</c:v>
                </c:pt>
                <c:pt idx="4019">
                  <c:v>-104.11911999999998</c:v>
                </c:pt>
                <c:pt idx="4020">
                  <c:v>-104.03828</c:v>
                </c:pt>
                <c:pt idx="4021">
                  <c:v>-103.95735000000001</c:v>
                </c:pt>
                <c:pt idx="4022">
                  <c:v>-103.87651999999999</c:v>
                </c:pt>
                <c:pt idx="4023">
                  <c:v>-103.79570000000001</c:v>
                </c:pt>
                <c:pt idx="4024">
                  <c:v>-103.71477000000002</c:v>
                </c:pt>
                <c:pt idx="4025">
                  <c:v>-103.63394</c:v>
                </c:pt>
                <c:pt idx="4026">
                  <c:v>-103.55300999999999</c:v>
                </c:pt>
                <c:pt idx="4027">
                  <c:v>-103.47209000000001</c:v>
                </c:pt>
                <c:pt idx="4028">
                  <c:v>-103.39127000000001</c:v>
                </c:pt>
                <c:pt idx="4029">
                  <c:v>-103.31043000000001</c:v>
                </c:pt>
                <c:pt idx="4030">
                  <c:v>-103.22960999999999</c:v>
                </c:pt>
                <c:pt idx="4031">
                  <c:v>-103.14878999999999</c:v>
                </c:pt>
                <c:pt idx="4032">
                  <c:v>-103.06786000000001</c:v>
                </c:pt>
                <c:pt idx="4033">
                  <c:v>-102.98694</c:v>
                </c:pt>
                <c:pt idx="4034">
                  <c:v>-102.90621999999999</c:v>
                </c:pt>
                <c:pt idx="4035">
                  <c:v>-102.8253</c:v>
                </c:pt>
                <c:pt idx="4036">
                  <c:v>-102.74437999999998</c:v>
                </c:pt>
                <c:pt idx="4037">
                  <c:v>-102.66346</c:v>
                </c:pt>
                <c:pt idx="4038">
                  <c:v>-102.58264</c:v>
                </c:pt>
                <c:pt idx="4039">
                  <c:v>-102.50182</c:v>
                </c:pt>
                <c:pt idx="4040">
                  <c:v>-102.42101</c:v>
                </c:pt>
                <c:pt idx="4041">
                  <c:v>-102.34019000000001</c:v>
                </c:pt>
                <c:pt idx="4042">
                  <c:v>-102.25927</c:v>
                </c:pt>
                <c:pt idx="4043">
                  <c:v>-102.17845</c:v>
                </c:pt>
                <c:pt idx="4044">
                  <c:v>-102.09743999999999</c:v>
                </c:pt>
                <c:pt idx="4045">
                  <c:v>-102.01662000000002</c:v>
                </c:pt>
                <c:pt idx="4046">
                  <c:v>-101.93581</c:v>
                </c:pt>
                <c:pt idx="4047">
                  <c:v>-101.85489</c:v>
                </c:pt>
                <c:pt idx="4048">
                  <c:v>-101.77407000000001</c:v>
                </c:pt>
                <c:pt idx="4049">
                  <c:v>-101.69316999999999</c:v>
                </c:pt>
                <c:pt idx="4050">
                  <c:v>-101.61225999999999</c:v>
                </c:pt>
                <c:pt idx="4051">
                  <c:v>-101.53154000000001</c:v>
                </c:pt>
                <c:pt idx="4052">
                  <c:v>-101.45063</c:v>
                </c:pt>
                <c:pt idx="4053">
                  <c:v>-101.36971999999999</c:v>
                </c:pt>
                <c:pt idx="4054">
                  <c:v>-101.28890999999999</c:v>
                </c:pt>
                <c:pt idx="4055">
                  <c:v>-101.208</c:v>
                </c:pt>
                <c:pt idx="4056">
                  <c:v>-101.12730000000001</c:v>
                </c:pt>
                <c:pt idx="4057">
                  <c:v>-101.04628</c:v>
                </c:pt>
                <c:pt idx="4058">
                  <c:v>-100.96538</c:v>
                </c:pt>
                <c:pt idx="4059">
                  <c:v>-100.88457</c:v>
                </c:pt>
                <c:pt idx="4060">
                  <c:v>-100.80366999999998</c:v>
                </c:pt>
                <c:pt idx="4061">
                  <c:v>-100.72286</c:v>
                </c:pt>
                <c:pt idx="4062">
                  <c:v>-100.64196</c:v>
                </c:pt>
                <c:pt idx="4063">
                  <c:v>-100.56104999999999</c:v>
                </c:pt>
                <c:pt idx="4064">
                  <c:v>-100.48025</c:v>
                </c:pt>
                <c:pt idx="4065">
                  <c:v>-100.39935</c:v>
                </c:pt>
                <c:pt idx="4066">
                  <c:v>-100.31844000000001</c:v>
                </c:pt>
                <c:pt idx="4067">
                  <c:v>-100.23754000000001</c:v>
                </c:pt>
                <c:pt idx="4068">
                  <c:v>-100.15684</c:v>
                </c:pt>
                <c:pt idx="4069">
                  <c:v>-100.07584</c:v>
                </c:pt>
                <c:pt idx="4070">
                  <c:v>-99.995040000000003</c:v>
                </c:pt>
                <c:pt idx="4071">
                  <c:v>-99.91404</c:v>
                </c:pt>
                <c:pt idx="4072">
                  <c:v>-99.833339999999993</c:v>
                </c:pt>
                <c:pt idx="4073">
                  <c:v>-99.752449999999996</c:v>
                </c:pt>
                <c:pt idx="4074">
                  <c:v>-99.671549999999996</c:v>
                </c:pt>
                <c:pt idx="4075">
                  <c:v>-99.590759999999989</c:v>
                </c:pt>
                <c:pt idx="4076">
                  <c:v>-99.50985</c:v>
                </c:pt>
                <c:pt idx="4077">
                  <c:v>-99.429059999999993</c:v>
                </c:pt>
                <c:pt idx="4078">
                  <c:v>-99.348160000000007</c:v>
                </c:pt>
                <c:pt idx="4079">
                  <c:v>-99.267370000000014</c:v>
                </c:pt>
                <c:pt idx="4080">
                  <c:v>-99.186370000000011</c:v>
                </c:pt>
                <c:pt idx="4081">
                  <c:v>-99.105689999999996</c:v>
                </c:pt>
                <c:pt idx="4082">
                  <c:v>-99.024699999999996</c:v>
                </c:pt>
                <c:pt idx="4083">
                  <c:v>-98.943899999999999</c:v>
                </c:pt>
                <c:pt idx="4084">
                  <c:v>-98.862909999999999</c:v>
                </c:pt>
                <c:pt idx="4085">
                  <c:v>-98.782020000000003</c:v>
                </c:pt>
                <c:pt idx="4086">
                  <c:v>-98.701229999999995</c:v>
                </c:pt>
                <c:pt idx="4087">
                  <c:v>-98.620339999999999</c:v>
                </c:pt>
                <c:pt idx="4088">
                  <c:v>-98.539450000000002</c:v>
                </c:pt>
                <c:pt idx="4089">
                  <c:v>-98.458559999999991</c:v>
                </c:pt>
                <c:pt idx="4090">
                  <c:v>-98.377669999999995</c:v>
                </c:pt>
                <c:pt idx="4091">
                  <c:v>-98.296889999999991</c:v>
                </c:pt>
                <c:pt idx="4092">
                  <c:v>-98.216000000000008</c:v>
                </c:pt>
                <c:pt idx="4093">
                  <c:v>-98.135210000000001</c:v>
                </c:pt>
                <c:pt idx="4094">
                  <c:v>-98.054330000000007</c:v>
                </c:pt>
                <c:pt idx="4095">
                  <c:v>-97.973349999999996</c:v>
                </c:pt>
                <c:pt idx="4096">
                  <c:v>-97.892569999999992</c:v>
                </c:pt>
                <c:pt idx="4097">
                  <c:v>-97.811779999999999</c:v>
                </c:pt>
                <c:pt idx="4098">
                  <c:v>-97.730899999999991</c:v>
                </c:pt>
                <c:pt idx="4099">
                  <c:v>-97.650010000000009</c:v>
                </c:pt>
                <c:pt idx="4100">
                  <c:v>-97.569140000000019</c:v>
                </c:pt>
                <c:pt idx="4101">
                  <c:v>-97.488250000000008</c:v>
                </c:pt>
                <c:pt idx="4102">
                  <c:v>-97.407370000000014</c:v>
                </c:pt>
                <c:pt idx="4103">
                  <c:v>-97.326499999999996</c:v>
                </c:pt>
                <c:pt idx="4104">
                  <c:v>-97.245809999999992</c:v>
                </c:pt>
                <c:pt idx="4105">
                  <c:v>-97.164839999999998</c:v>
                </c:pt>
                <c:pt idx="4106">
                  <c:v>-97.08395999999999</c:v>
                </c:pt>
                <c:pt idx="4107">
                  <c:v>-97.003189999999989</c:v>
                </c:pt>
                <c:pt idx="4108">
                  <c:v>-96.922300000000007</c:v>
                </c:pt>
                <c:pt idx="4109">
                  <c:v>-96.841229999999996</c:v>
                </c:pt>
                <c:pt idx="4110">
                  <c:v>-96.760460000000009</c:v>
                </c:pt>
                <c:pt idx="4111">
                  <c:v>-96.679680000000005</c:v>
                </c:pt>
                <c:pt idx="4112">
                  <c:v>-96.59881</c:v>
                </c:pt>
                <c:pt idx="4113">
                  <c:v>-96.517839999999993</c:v>
                </c:pt>
                <c:pt idx="4114">
                  <c:v>-96.437069999999991</c:v>
                </c:pt>
                <c:pt idx="4115">
                  <c:v>-96.356200000000001</c:v>
                </c:pt>
                <c:pt idx="4116">
                  <c:v>-96.275319999999994</c:v>
                </c:pt>
                <c:pt idx="4117">
                  <c:v>-96.194449999999989</c:v>
                </c:pt>
                <c:pt idx="4118">
                  <c:v>-96.113580000000013</c:v>
                </c:pt>
                <c:pt idx="4119">
                  <c:v>-96.032710000000009</c:v>
                </c:pt>
                <c:pt idx="4120">
                  <c:v>-95.951840000000004</c:v>
                </c:pt>
                <c:pt idx="4121">
                  <c:v>-95.87097</c:v>
                </c:pt>
                <c:pt idx="4122">
                  <c:v>-95.790099999999995</c:v>
                </c:pt>
                <c:pt idx="4123">
                  <c:v>-95.709339999999997</c:v>
                </c:pt>
                <c:pt idx="4124">
                  <c:v>-95.62848000000001</c:v>
                </c:pt>
                <c:pt idx="4125">
                  <c:v>-95.547509999999988</c:v>
                </c:pt>
                <c:pt idx="4126">
                  <c:v>-95.466640000000012</c:v>
                </c:pt>
                <c:pt idx="4127">
                  <c:v>-95.385770000000008</c:v>
                </c:pt>
                <c:pt idx="4128">
                  <c:v>-95.304919999999981</c:v>
                </c:pt>
                <c:pt idx="4129">
                  <c:v>-95.224150000000009</c:v>
                </c:pt>
                <c:pt idx="4130">
                  <c:v>-95.143180000000001</c:v>
                </c:pt>
                <c:pt idx="4131">
                  <c:v>-95.062330000000003</c:v>
                </c:pt>
                <c:pt idx="4132">
                  <c:v>-94.981459999999998</c:v>
                </c:pt>
                <c:pt idx="4133">
                  <c:v>-94.900710000000004</c:v>
                </c:pt>
                <c:pt idx="4134">
                  <c:v>-94.819839999999999</c:v>
                </c:pt>
                <c:pt idx="4135">
                  <c:v>-94.738990000000001</c:v>
                </c:pt>
                <c:pt idx="4136">
                  <c:v>-94.658119999999997</c:v>
                </c:pt>
                <c:pt idx="4137">
                  <c:v>-94.57717000000001</c:v>
                </c:pt>
                <c:pt idx="4138">
                  <c:v>-94.496210000000005</c:v>
                </c:pt>
                <c:pt idx="4139">
                  <c:v>-94.415449999999993</c:v>
                </c:pt>
                <c:pt idx="4140">
                  <c:v>-94.334600000000009</c:v>
                </c:pt>
                <c:pt idx="4141">
                  <c:v>-94.253739999999993</c:v>
                </c:pt>
                <c:pt idx="4142">
                  <c:v>-94.172879999999992</c:v>
                </c:pt>
                <c:pt idx="4143">
                  <c:v>-94.092029999999994</c:v>
                </c:pt>
                <c:pt idx="4144">
                  <c:v>-94.011179999999996</c:v>
                </c:pt>
                <c:pt idx="4145">
                  <c:v>-93.930220000000006</c:v>
                </c:pt>
                <c:pt idx="4146">
                  <c:v>-93.849369999999993</c:v>
                </c:pt>
                <c:pt idx="4147">
                  <c:v>-93.768519999999995</c:v>
                </c:pt>
                <c:pt idx="4148">
                  <c:v>-93.687669999999997</c:v>
                </c:pt>
                <c:pt idx="4149">
                  <c:v>-93.606819999999999</c:v>
                </c:pt>
                <c:pt idx="4150">
                  <c:v>-93.526070000000004</c:v>
                </c:pt>
                <c:pt idx="4151">
                  <c:v>-93.44511</c:v>
                </c:pt>
                <c:pt idx="4152">
                  <c:v>-93.364260000000002</c:v>
                </c:pt>
                <c:pt idx="4153">
                  <c:v>-93.283410000000003</c:v>
                </c:pt>
                <c:pt idx="4154">
                  <c:v>-93.202470000000005</c:v>
                </c:pt>
                <c:pt idx="4155">
                  <c:v>-93.121620000000007</c:v>
                </c:pt>
                <c:pt idx="4156">
                  <c:v>-93.040779999999998</c:v>
                </c:pt>
                <c:pt idx="4157">
                  <c:v>-92.959830000000011</c:v>
                </c:pt>
                <c:pt idx="4158">
                  <c:v>-92.878989999999988</c:v>
                </c:pt>
                <c:pt idx="4159">
                  <c:v>-92.798140000000004</c:v>
                </c:pt>
                <c:pt idx="4160">
                  <c:v>-92.717300000000009</c:v>
                </c:pt>
                <c:pt idx="4161">
                  <c:v>-92.636449999999996</c:v>
                </c:pt>
                <c:pt idx="4162">
                  <c:v>-92.555609999999987</c:v>
                </c:pt>
                <c:pt idx="4163">
                  <c:v>-92.474769999999992</c:v>
                </c:pt>
                <c:pt idx="4164">
                  <c:v>-92.393830000000008</c:v>
                </c:pt>
                <c:pt idx="4165">
                  <c:v>-92.31298000000001</c:v>
                </c:pt>
                <c:pt idx="4166">
                  <c:v>-92.23214999999999</c:v>
                </c:pt>
                <c:pt idx="4167">
                  <c:v>-92.151210000000006</c:v>
                </c:pt>
                <c:pt idx="4168">
                  <c:v>-92.070459999999997</c:v>
                </c:pt>
                <c:pt idx="4169">
                  <c:v>-91.989630000000005</c:v>
                </c:pt>
                <c:pt idx="4170">
                  <c:v>-91.908689999999993</c:v>
                </c:pt>
                <c:pt idx="4171">
                  <c:v>-91.827760000000012</c:v>
                </c:pt>
                <c:pt idx="4172">
                  <c:v>-91.74691</c:v>
                </c:pt>
                <c:pt idx="4173">
                  <c:v>-91.666179999999997</c:v>
                </c:pt>
                <c:pt idx="4174">
                  <c:v>-91.585340000000002</c:v>
                </c:pt>
                <c:pt idx="4175">
                  <c:v>-91.504409999999993</c:v>
                </c:pt>
                <c:pt idx="4176">
                  <c:v>-91.423469999999995</c:v>
                </c:pt>
                <c:pt idx="4177">
                  <c:v>-91.342540000000014</c:v>
                </c:pt>
                <c:pt idx="4178">
                  <c:v>-91.261810000000011</c:v>
                </c:pt>
                <c:pt idx="4179">
                  <c:v>-91.180869999999999</c:v>
                </c:pt>
                <c:pt idx="4180">
                  <c:v>-91.099939999999989</c:v>
                </c:pt>
                <c:pt idx="4181">
                  <c:v>-91.019120000000001</c:v>
                </c:pt>
                <c:pt idx="4182">
                  <c:v>-90.938290000000009</c:v>
                </c:pt>
                <c:pt idx="4183">
                  <c:v>-90.85745</c:v>
                </c:pt>
                <c:pt idx="4184">
                  <c:v>-90.776520000000005</c:v>
                </c:pt>
                <c:pt idx="4185">
                  <c:v>-90.695799999999991</c:v>
                </c:pt>
                <c:pt idx="4186">
                  <c:v>-90.61487000000001</c:v>
                </c:pt>
                <c:pt idx="4187">
                  <c:v>-90.534040000000005</c:v>
                </c:pt>
                <c:pt idx="4188">
                  <c:v>-90.453119999999998</c:v>
                </c:pt>
                <c:pt idx="4189">
                  <c:v>-90.372289999999992</c:v>
                </c:pt>
                <c:pt idx="4190">
                  <c:v>-90.291370000000001</c:v>
                </c:pt>
                <c:pt idx="4191">
                  <c:v>-90.210539999999995</c:v>
                </c:pt>
                <c:pt idx="4192">
                  <c:v>-90.129619999999989</c:v>
                </c:pt>
                <c:pt idx="4193">
                  <c:v>-90.048789999999997</c:v>
                </c:pt>
                <c:pt idx="4194">
                  <c:v>-89.967870000000005</c:v>
                </c:pt>
                <c:pt idx="4195">
                  <c:v>-89.887150000000005</c:v>
                </c:pt>
                <c:pt idx="4196">
                  <c:v>-89.806219999999996</c:v>
                </c:pt>
                <c:pt idx="4197">
                  <c:v>-89.725399999999993</c:v>
                </c:pt>
                <c:pt idx="4198">
                  <c:v>-89.644579999999991</c:v>
                </c:pt>
                <c:pt idx="4199">
                  <c:v>-89.563460000000006</c:v>
                </c:pt>
                <c:pt idx="4200">
                  <c:v>-89.482739999999993</c:v>
                </c:pt>
                <c:pt idx="4201">
                  <c:v>-89.401920000000004</c:v>
                </c:pt>
                <c:pt idx="4202">
                  <c:v>-89.321100000000001</c:v>
                </c:pt>
                <c:pt idx="4203">
                  <c:v>-89.240189999999998</c:v>
                </c:pt>
                <c:pt idx="4204">
                  <c:v>-89.159270000000006</c:v>
                </c:pt>
                <c:pt idx="4205">
                  <c:v>-89.078550000000007</c:v>
                </c:pt>
                <c:pt idx="4206">
                  <c:v>-88.997440000000012</c:v>
                </c:pt>
                <c:pt idx="4207">
                  <c:v>-88.916719999999998</c:v>
                </c:pt>
                <c:pt idx="4208">
                  <c:v>-88.835810000000009</c:v>
                </c:pt>
                <c:pt idx="4209">
                  <c:v>-88.754990000000006</c:v>
                </c:pt>
                <c:pt idx="4210">
                  <c:v>-88.674090000000007</c:v>
                </c:pt>
                <c:pt idx="4211">
                  <c:v>-88.593370000000007</c:v>
                </c:pt>
                <c:pt idx="4212">
                  <c:v>-88.512460000000004</c:v>
                </c:pt>
                <c:pt idx="4213">
                  <c:v>-88.431540000000012</c:v>
                </c:pt>
                <c:pt idx="4214">
                  <c:v>-88.350639999999999</c:v>
                </c:pt>
                <c:pt idx="4215">
                  <c:v>-88.269920000000013</c:v>
                </c:pt>
                <c:pt idx="4216">
                  <c:v>-88.188910000000007</c:v>
                </c:pt>
                <c:pt idx="4217">
                  <c:v>-88.108109999999996</c:v>
                </c:pt>
                <c:pt idx="4218">
                  <c:v>-88.027299999999997</c:v>
                </c:pt>
                <c:pt idx="4219">
                  <c:v>-87.946290000000005</c:v>
                </c:pt>
                <c:pt idx="4220">
                  <c:v>-87.865480000000005</c:v>
                </c:pt>
                <c:pt idx="4221">
                  <c:v>-87.784680000000009</c:v>
                </c:pt>
                <c:pt idx="4222">
                  <c:v>-87.703770000000006</c:v>
                </c:pt>
                <c:pt idx="4223">
                  <c:v>-87.622970000000009</c:v>
                </c:pt>
                <c:pt idx="4224">
                  <c:v>-87.541960000000003</c:v>
                </c:pt>
                <c:pt idx="4225">
                  <c:v>-87.461159999999992</c:v>
                </c:pt>
                <c:pt idx="4226">
                  <c:v>-87.38024999999999</c:v>
                </c:pt>
                <c:pt idx="4227">
                  <c:v>-87.299350000000004</c:v>
                </c:pt>
                <c:pt idx="4228">
                  <c:v>-87.218649999999997</c:v>
                </c:pt>
                <c:pt idx="4229">
                  <c:v>-87.137649999999994</c:v>
                </c:pt>
                <c:pt idx="4230">
                  <c:v>-87.056749999999994</c:v>
                </c:pt>
                <c:pt idx="4231">
                  <c:v>-86.975950000000012</c:v>
                </c:pt>
                <c:pt idx="4232">
                  <c:v>-86.895139999999998</c:v>
                </c:pt>
                <c:pt idx="4233">
                  <c:v>-86.814239999999998</c:v>
                </c:pt>
                <c:pt idx="4234">
                  <c:v>-86.733360000000005</c:v>
                </c:pt>
                <c:pt idx="4235">
                  <c:v>-86.652559999999994</c:v>
                </c:pt>
                <c:pt idx="4236">
                  <c:v>-86.571660000000008</c:v>
                </c:pt>
                <c:pt idx="4237">
                  <c:v>-86.490859999999998</c:v>
                </c:pt>
                <c:pt idx="4238">
                  <c:v>-86.409859999999995</c:v>
                </c:pt>
                <c:pt idx="4239">
                  <c:v>-86.329070000000002</c:v>
                </c:pt>
                <c:pt idx="4240">
                  <c:v>-86.248170000000002</c:v>
                </c:pt>
                <c:pt idx="4241">
                  <c:v>-86.167380000000009</c:v>
                </c:pt>
                <c:pt idx="4242">
                  <c:v>-86.086489999999998</c:v>
                </c:pt>
                <c:pt idx="4243">
                  <c:v>-86.005590000000012</c:v>
                </c:pt>
                <c:pt idx="4244">
                  <c:v>-85.924700000000001</c:v>
                </c:pt>
                <c:pt idx="4245">
                  <c:v>-85.843909999999994</c:v>
                </c:pt>
                <c:pt idx="4246">
                  <c:v>-85.762919999999994</c:v>
                </c:pt>
                <c:pt idx="4247">
                  <c:v>-85.682130000000001</c:v>
                </c:pt>
                <c:pt idx="4248">
                  <c:v>-85.601340000000008</c:v>
                </c:pt>
                <c:pt idx="4249">
                  <c:v>-85.520449999999997</c:v>
                </c:pt>
                <c:pt idx="4250">
                  <c:v>-85.439459999999997</c:v>
                </c:pt>
                <c:pt idx="4251">
                  <c:v>-85.358670000000004</c:v>
                </c:pt>
                <c:pt idx="4252">
                  <c:v>-85.277890000000014</c:v>
                </c:pt>
                <c:pt idx="4253">
                  <c:v>-85.197000000000003</c:v>
                </c:pt>
                <c:pt idx="4254">
                  <c:v>-85.116010000000003</c:v>
                </c:pt>
                <c:pt idx="4255">
                  <c:v>-85.035229999999999</c:v>
                </c:pt>
                <c:pt idx="4256">
                  <c:v>-84.954340000000002</c:v>
                </c:pt>
                <c:pt idx="4257">
                  <c:v>-84.873460000000009</c:v>
                </c:pt>
                <c:pt idx="4258">
                  <c:v>-84.792580000000001</c:v>
                </c:pt>
                <c:pt idx="4259">
                  <c:v>-84.711799999999997</c:v>
                </c:pt>
                <c:pt idx="4260">
                  <c:v>-84.631020000000007</c:v>
                </c:pt>
                <c:pt idx="4261">
                  <c:v>-84.550029999999992</c:v>
                </c:pt>
                <c:pt idx="4262">
                  <c:v>-84.469250000000002</c:v>
                </c:pt>
                <c:pt idx="4263">
                  <c:v>-84.388370000000009</c:v>
                </c:pt>
                <c:pt idx="4264">
                  <c:v>-84.307489999999987</c:v>
                </c:pt>
                <c:pt idx="4265">
                  <c:v>-84.226510000000005</c:v>
                </c:pt>
                <c:pt idx="4266">
                  <c:v>-84.14573</c:v>
                </c:pt>
                <c:pt idx="4267">
                  <c:v>-84.064750000000004</c:v>
                </c:pt>
                <c:pt idx="4268">
                  <c:v>-83.983969999999999</c:v>
                </c:pt>
                <c:pt idx="4269">
                  <c:v>-83.903199999999998</c:v>
                </c:pt>
                <c:pt idx="4270">
                  <c:v>-83.822220000000016</c:v>
                </c:pt>
                <c:pt idx="4271">
                  <c:v>-83.741440000000011</c:v>
                </c:pt>
                <c:pt idx="4272">
                  <c:v>-83.660579999999996</c:v>
                </c:pt>
                <c:pt idx="4273">
                  <c:v>-83.579599999999999</c:v>
                </c:pt>
                <c:pt idx="4274">
                  <c:v>-83.498720000000006</c:v>
                </c:pt>
                <c:pt idx="4275">
                  <c:v>-83.417950000000005</c:v>
                </c:pt>
                <c:pt idx="4276">
                  <c:v>-83.336979999999997</c:v>
                </c:pt>
                <c:pt idx="4277">
                  <c:v>-83.256209999999996</c:v>
                </c:pt>
                <c:pt idx="4278">
                  <c:v>-83.175339999999991</c:v>
                </c:pt>
                <c:pt idx="4279">
                  <c:v>-83.094459999999998</c:v>
                </c:pt>
                <c:pt idx="4280">
                  <c:v>-83.013599999999997</c:v>
                </c:pt>
                <c:pt idx="4281">
                  <c:v>-82.932829999999996</c:v>
                </c:pt>
                <c:pt idx="4282">
                  <c:v>-82.851859999999988</c:v>
                </c:pt>
                <c:pt idx="4283">
                  <c:v>-82.771090000000001</c:v>
                </c:pt>
                <c:pt idx="4284">
                  <c:v>-82.69023</c:v>
                </c:pt>
                <c:pt idx="4285">
                  <c:v>-82.609260000000006</c:v>
                </c:pt>
                <c:pt idx="4286">
                  <c:v>-82.528390000000002</c:v>
                </c:pt>
                <c:pt idx="4287">
                  <c:v>-82.447620000000001</c:v>
                </c:pt>
                <c:pt idx="4288">
                  <c:v>-82.366659999999996</c:v>
                </c:pt>
                <c:pt idx="4289">
                  <c:v>-82.285890000000009</c:v>
                </c:pt>
                <c:pt idx="4290">
                  <c:v>-82.20492999999999</c:v>
                </c:pt>
                <c:pt idx="4291">
                  <c:v>-82.124169999999992</c:v>
                </c:pt>
                <c:pt idx="4292">
                  <c:v>-82.043199999999999</c:v>
                </c:pt>
                <c:pt idx="4293">
                  <c:v>-81.962339999999998</c:v>
                </c:pt>
                <c:pt idx="4294">
                  <c:v>-81.881489999999999</c:v>
                </c:pt>
                <c:pt idx="4295">
                  <c:v>-81.800619999999995</c:v>
                </c:pt>
                <c:pt idx="4296">
                  <c:v>-81.719760000000008</c:v>
                </c:pt>
                <c:pt idx="4297">
                  <c:v>-81.638900000000007</c:v>
                </c:pt>
                <c:pt idx="4298">
                  <c:v>-81.557950000000005</c:v>
                </c:pt>
                <c:pt idx="4299">
                  <c:v>-81.477190000000007</c:v>
                </c:pt>
                <c:pt idx="4300">
                  <c:v>-81.396330000000006</c:v>
                </c:pt>
                <c:pt idx="4301">
                  <c:v>-81.315579999999997</c:v>
                </c:pt>
                <c:pt idx="4302">
                  <c:v>-81.234620000000007</c:v>
                </c:pt>
                <c:pt idx="4303">
                  <c:v>-81.153769999999994</c:v>
                </c:pt>
                <c:pt idx="4304">
                  <c:v>-81.072910000000007</c:v>
                </c:pt>
                <c:pt idx="4305">
                  <c:v>-80.992059999999995</c:v>
                </c:pt>
                <c:pt idx="4306">
                  <c:v>-80.911100000000005</c:v>
                </c:pt>
                <c:pt idx="4307">
                  <c:v>-80.830349999999996</c:v>
                </c:pt>
                <c:pt idx="4308">
                  <c:v>-80.749489999999994</c:v>
                </c:pt>
                <c:pt idx="4309">
                  <c:v>-80.668540000000007</c:v>
                </c:pt>
                <c:pt idx="4310">
                  <c:v>-80.587690000000009</c:v>
                </c:pt>
                <c:pt idx="4311">
                  <c:v>-80.506830000000008</c:v>
                </c:pt>
                <c:pt idx="4312">
                  <c:v>-80.42589000000001</c:v>
                </c:pt>
                <c:pt idx="4313">
                  <c:v>-80.345039999999997</c:v>
                </c:pt>
                <c:pt idx="4314">
                  <c:v>-80.264289999999988</c:v>
                </c:pt>
                <c:pt idx="4315">
                  <c:v>-80.183340000000001</c:v>
                </c:pt>
                <c:pt idx="4316">
                  <c:v>-80.102599999999995</c:v>
                </c:pt>
                <c:pt idx="4317">
                  <c:v>-80.021649999999994</c:v>
                </c:pt>
                <c:pt idx="4318">
                  <c:v>-79.940699999999993</c:v>
                </c:pt>
                <c:pt idx="4319">
                  <c:v>-79.859960000000001</c:v>
                </c:pt>
                <c:pt idx="4320">
                  <c:v>-79.779110000000003</c:v>
                </c:pt>
                <c:pt idx="4321">
                  <c:v>-79.698170000000005</c:v>
                </c:pt>
                <c:pt idx="4322">
                  <c:v>-79.617319999999992</c:v>
                </c:pt>
                <c:pt idx="4323">
                  <c:v>-79.536480000000012</c:v>
                </c:pt>
                <c:pt idx="4324">
                  <c:v>-79.455629999999999</c:v>
                </c:pt>
                <c:pt idx="4325">
                  <c:v>-79.374700000000004</c:v>
                </c:pt>
                <c:pt idx="4326">
                  <c:v>-79.293850000000006</c:v>
                </c:pt>
                <c:pt idx="4327">
                  <c:v>-79.213009999999997</c:v>
                </c:pt>
                <c:pt idx="4328">
                  <c:v>-79.132170000000002</c:v>
                </c:pt>
                <c:pt idx="4329">
                  <c:v>-79.051230000000004</c:v>
                </c:pt>
                <c:pt idx="4330">
                  <c:v>-78.970389999999995</c:v>
                </c:pt>
                <c:pt idx="4331">
                  <c:v>-78.889560000000003</c:v>
                </c:pt>
                <c:pt idx="4332">
                  <c:v>-78.808610000000002</c:v>
                </c:pt>
                <c:pt idx="4333">
                  <c:v>-78.72778000000001</c:v>
                </c:pt>
                <c:pt idx="4334">
                  <c:v>-78.646940000000001</c:v>
                </c:pt>
                <c:pt idx="4335">
                  <c:v>-78.566010000000006</c:v>
                </c:pt>
                <c:pt idx="4336">
                  <c:v>-78.485169999999997</c:v>
                </c:pt>
                <c:pt idx="4337">
                  <c:v>-78.404340000000005</c:v>
                </c:pt>
                <c:pt idx="4338">
                  <c:v>-78.323499999999996</c:v>
                </c:pt>
                <c:pt idx="4339">
                  <c:v>-78.242670000000004</c:v>
                </c:pt>
                <c:pt idx="4340">
                  <c:v>-78.161730000000006</c:v>
                </c:pt>
                <c:pt idx="4341">
                  <c:v>-78.080900000000014</c:v>
                </c:pt>
                <c:pt idx="4342">
                  <c:v>-78.000069999999994</c:v>
                </c:pt>
                <c:pt idx="4343">
                  <c:v>-77.919139999999999</c:v>
                </c:pt>
                <c:pt idx="4344">
                  <c:v>-77.838309999999993</c:v>
                </c:pt>
                <c:pt idx="4345">
                  <c:v>-77.757390000000001</c:v>
                </c:pt>
                <c:pt idx="4346">
                  <c:v>-77.676659999999998</c:v>
                </c:pt>
                <c:pt idx="4347">
                  <c:v>-77.595729000000006</c:v>
                </c:pt>
                <c:pt idx="4348">
                  <c:v>-77.514899999999997</c:v>
                </c:pt>
                <c:pt idx="4349">
                  <c:v>-77.434072</c:v>
                </c:pt>
                <c:pt idx="4350">
                  <c:v>-77.353145000000012</c:v>
                </c:pt>
                <c:pt idx="4351">
                  <c:v>-77.272216999999998</c:v>
                </c:pt>
                <c:pt idx="4352">
                  <c:v>-77.191389999999998</c:v>
                </c:pt>
                <c:pt idx="4353">
                  <c:v>-77.11046300000001</c:v>
                </c:pt>
                <c:pt idx="4354">
                  <c:v>-77.029646000000014</c:v>
                </c:pt>
                <c:pt idx="4355">
                  <c:v>-76.948819999999998</c:v>
                </c:pt>
                <c:pt idx="4356">
                  <c:v>-76.867893999999993</c:v>
                </c:pt>
                <c:pt idx="4357">
                  <c:v>-76.787078000000008</c:v>
                </c:pt>
                <c:pt idx="4358">
                  <c:v>-76.706252000000006</c:v>
                </c:pt>
                <c:pt idx="4359">
                  <c:v>-76.625236999999998</c:v>
                </c:pt>
                <c:pt idx="4360">
                  <c:v>-76.544511999999997</c:v>
                </c:pt>
                <c:pt idx="4361">
                  <c:v>-76.463596999999993</c:v>
                </c:pt>
                <c:pt idx="4362">
                  <c:v>-76.382773</c:v>
                </c:pt>
                <c:pt idx="4363">
                  <c:v>-76.301758000000007</c:v>
                </c:pt>
                <c:pt idx="4364">
                  <c:v>-76.221134000000006</c:v>
                </c:pt>
                <c:pt idx="4365">
                  <c:v>-76.140220999999997</c:v>
                </c:pt>
                <c:pt idx="4366">
                  <c:v>-76.059207000000001</c:v>
                </c:pt>
                <c:pt idx="4367">
                  <c:v>-75.978483999999995</c:v>
                </c:pt>
                <c:pt idx="4368">
                  <c:v>-75.897570999999999</c:v>
                </c:pt>
                <c:pt idx="4369">
                  <c:v>-75.816758000000007</c:v>
                </c:pt>
                <c:pt idx="4370">
                  <c:v>-75.735846000000009</c:v>
                </c:pt>
                <c:pt idx="4371">
                  <c:v>-75.654923999999994</c:v>
                </c:pt>
                <c:pt idx="4372">
                  <c:v>-75.574212000000003</c:v>
                </c:pt>
                <c:pt idx="4373">
                  <c:v>-75.493200000000002</c:v>
                </c:pt>
                <c:pt idx="4374">
                  <c:v>-75.412488999999994</c:v>
                </c:pt>
                <c:pt idx="4375">
                  <c:v>-75.331478000000004</c:v>
                </c:pt>
                <c:pt idx="4376">
                  <c:v>-75.250567000000004</c:v>
                </c:pt>
                <c:pt idx="4377">
                  <c:v>-75.169856999999993</c:v>
                </c:pt>
                <c:pt idx="4378">
                  <c:v>-75.088945999999993</c:v>
                </c:pt>
                <c:pt idx="4379">
                  <c:v>-75.008046000000007</c:v>
                </c:pt>
                <c:pt idx="4380">
                  <c:v>-74.927236999999991</c:v>
                </c:pt>
                <c:pt idx="4381">
                  <c:v>-74.846327000000002</c:v>
                </c:pt>
                <c:pt idx="4382">
                  <c:v>-74.765518</c:v>
                </c:pt>
                <c:pt idx="4383">
                  <c:v>-74.684618999999998</c:v>
                </c:pt>
                <c:pt idx="4384">
                  <c:v>-74.603709999999992</c:v>
                </c:pt>
                <c:pt idx="4385">
                  <c:v>-74.522902000000002</c:v>
                </c:pt>
                <c:pt idx="4386">
                  <c:v>-74.442003999999997</c:v>
                </c:pt>
                <c:pt idx="4387">
                  <c:v>-74.361095999999989</c:v>
                </c:pt>
                <c:pt idx="4388">
                  <c:v>-74.280388000000002</c:v>
                </c:pt>
                <c:pt idx="4389">
                  <c:v>-74.199490999999995</c:v>
                </c:pt>
                <c:pt idx="4390">
                  <c:v>-74.118493999999998</c:v>
                </c:pt>
                <c:pt idx="4391">
                  <c:v>-74.037687000000005</c:v>
                </c:pt>
                <c:pt idx="4392">
                  <c:v>-73.956890000000001</c:v>
                </c:pt>
                <c:pt idx="4393">
                  <c:v>-73.875983999999988</c:v>
                </c:pt>
                <c:pt idx="4394">
                  <c:v>-73.795087999999993</c:v>
                </c:pt>
                <c:pt idx="4395">
                  <c:v>-73.714191999999997</c:v>
                </c:pt>
                <c:pt idx="4396">
                  <c:v>-73.633386999999999</c:v>
                </c:pt>
                <c:pt idx="4397">
                  <c:v>-73.552592000000004</c:v>
                </c:pt>
                <c:pt idx="4398">
                  <c:v>-73.471597000000003</c:v>
                </c:pt>
                <c:pt idx="4399">
                  <c:v>-73.390702000000005</c:v>
                </c:pt>
                <c:pt idx="4400">
                  <c:v>-73.310007000000013</c:v>
                </c:pt>
                <c:pt idx="4401">
                  <c:v>-73.229112999999998</c:v>
                </c:pt>
                <c:pt idx="4402">
                  <c:v>-73.148219400000002</c:v>
                </c:pt>
                <c:pt idx="4403">
                  <c:v>-73.067325800000006</c:v>
                </c:pt>
                <c:pt idx="4404">
                  <c:v>-72.986532400000002</c:v>
                </c:pt>
                <c:pt idx="4405">
                  <c:v>-72.905639300000004</c:v>
                </c:pt>
                <c:pt idx="4406">
                  <c:v>-72.824746500000003</c:v>
                </c:pt>
                <c:pt idx="4407">
                  <c:v>-72.743853900000005</c:v>
                </c:pt>
                <c:pt idx="4408">
                  <c:v>-72.662961639999992</c:v>
                </c:pt>
                <c:pt idx="4409">
                  <c:v>-72.582069600000011</c:v>
                </c:pt>
                <c:pt idx="4410">
                  <c:v>-72.501277799999997</c:v>
                </c:pt>
                <c:pt idx="4411">
                  <c:v>-72.420396299999993</c:v>
                </c:pt>
                <c:pt idx="4412">
                  <c:v>-72.339505099999997</c:v>
                </c:pt>
                <c:pt idx="4413">
                  <c:v>-72.258614199999997</c:v>
                </c:pt>
                <c:pt idx="4414">
                  <c:v>-72.177933500000009</c:v>
                </c:pt>
                <c:pt idx="4415">
                  <c:v>-72.09694300000001</c:v>
                </c:pt>
                <c:pt idx="4416">
                  <c:v>-72.016063000000003</c:v>
                </c:pt>
                <c:pt idx="4417">
                  <c:v>-71.935072999999988</c:v>
                </c:pt>
                <c:pt idx="4418">
                  <c:v>-71.854292999999998</c:v>
                </c:pt>
                <c:pt idx="4419">
                  <c:v>-71.773504000000003</c:v>
                </c:pt>
                <c:pt idx="4420">
                  <c:v>-71.692624999999992</c:v>
                </c:pt>
                <c:pt idx="4421">
                  <c:v>-71.61163599999999</c:v>
                </c:pt>
                <c:pt idx="4422">
                  <c:v>-71.530856999999997</c:v>
                </c:pt>
                <c:pt idx="4423">
                  <c:v>-71.449978999999999</c:v>
                </c:pt>
                <c:pt idx="4424">
                  <c:v>-71.369191000000001</c:v>
                </c:pt>
                <c:pt idx="4425">
                  <c:v>-71.288313000000002</c:v>
                </c:pt>
                <c:pt idx="4426">
                  <c:v>-71.207436000000001</c:v>
                </c:pt>
                <c:pt idx="4427">
                  <c:v>-71.126559</c:v>
                </c:pt>
                <c:pt idx="4428">
                  <c:v>-71.045681999999999</c:v>
                </c:pt>
                <c:pt idx="4429">
                  <c:v>-70.964804999999998</c:v>
                </c:pt>
                <c:pt idx="4430">
                  <c:v>-70.884028000000001</c:v>
                </c:pt>
                <c:pt idx="4431">
                  <c:v>-70.803151999999997</c:v>
                </c:pt>
                <c:pt idx="4432">
                  <c:v>-70.722275999999994</c:v>
                </c:pt>
                <c:pt idx="4433">
                  <c:v>-70.641300999999999</c:v>
                </c:pt>
                <c:pt idx="4434">
                  <c:v>-70.560524999999998</c:v>
                </c:pt>
                <c:pt idx="4435">
                  <c:v>-70.479649999999992</c:v>
                </c:pt>
                <c:pt idx="4436">
                  <c:v>-70.398775000000001</c:v>
                </c:pt>
                <c:pt idx="4437">
                  <c:v>-70.317901000000006</c:v>
                </c:pt>
                <c:pt idx="4438">
                  <c:v>-70.237026</c:v>
                </c:pt>
                <c:pt idx="4439">
                  <c:v>-70.156261999999998</c:v>
                </c:pt>
                <c:pt idx="4440">
                  <c:v>-70.075288999999998</c:v>
                </c:pt>
                <c:pt idx="4441">
                  <c:v>-69.994414999999989</c:v>
                </c:pt>
                <c:pt idx="4442">
                  <c:v>-69.913551999999996</c:v>
                </c:pt>
                <c:pt idx="4443">
                  <c:v>-69.832678999999999</c:v>
                </c:pt>
                <c:pt idx="4444">
                  <c:v>-69.752005999999994</c:v>
                </c:pt>
                <c:pt idx="4445">
                  <c:v>-69.671043999999995</c:v>
                </c:pt>
                <c:pt idx="4446">
                  <c:v>-69.590171999999995</c:v>
                </c:pt>
                <c:pt idx="4447">
                  <c:v>-69.509309999999999</c:v>
                </c:pt>
                <c:pt idx="4448">
                  <c:v>-69.428342999999998</c:v>
                </c:pt>
                <c:pt idx="4449">
                  <c:v>-69.347477999999995</c:v>
                </c:pt>
                <c:pt idx="4450">
                  <c:v>-69.266613000000007</c:v>
                </c:pt>
                <c:pt idx="4451">
                  <c:v>-69.185849999999988</c:v>
                </c:pt>
                <c:pt idx="4452">
                  <c:v>-69.104985999999997</c:v>
                </c:pt>
                <c:pt idx="4453">
                  <c:v>-69.024123000000003</c:v>
                </c:pt>
                <c:pt idx="4454">
                  <c:v>-68.943261000000007</c:v>
                </c:pt>
                <c:pt idx="4455">
                  <c:v>-68.862299000000007</c:v>
                </c:pt>
                <c:pt idx="4456">
                  <c:v>-68.781537999999998</c:v>
                </c:pt>
                <c:pt idx="4457">
                  <c:v>-68.700678000000011</c:v>
                </c:pt>
                <c:pt idx="4458">
                  <c:v>-68.619817999999995</c:v>
                </c:pt>
                <c:pt idx="4459">
                  <c:v>-68.538859000000002</c:v>
                </c:pt>
                <c:pt idx="4460">
                  <c:v>-68.45800100000001</c:v>
                </c:pt>
                <c:pt idx="4461">
                  <c:v>-68.377043</c:v>
                </c:pt>
                <c:pt idx="4462">
                  <c:v>-68.296285999999995</c:v>
                </c:pt>
                <c:pt idx="4463">
                  <c:v>-68.215529000000004</c:v>
                </c:pt>
                <c:pt idx="4464">
                  <c:v>-68.134672999999992</c:v>
                </c:pt>
                <c:pt idx="4465">
                  <c:v>-68.053718000000003</c:v>
                </c:pt>
                <c:pt idx="4466">
                  <c:v>-67.972863000000004</c:v>
                </c:pt>
                <c:pt idx="4467">
                  <c:v>-67.892009000000002</c:v>
                </c:pt>
                <c:pt idx="4468">
                  <c:v>-67.81105500000001</c:v>
                </c:pt>
                <c:pt idx="4469">
                  <c:v>-67.730202999999989</c:v>
                </c:pt>
                <c:pt idx="4470">
                  <c:v>-67.649350999999996</c:v>
                </c:pt>
                <c:pt idx="4471">
                  <c:v>-67.568595000000002</c:v>
                </c:pt>
                <c:pt idx="4472">
                  <c:v>-67.487649000000005</c:v>
                </c:pt>
                <c:pt idx="4473">
                  <c:v>-67.406694000000002</c:v>
                </c:pt>
                <c:pt idx="4474">
                  <c:v>-67.325949000000008</c:v>
                </c:pt>
                <c:pt idx="4475">
                  <c:v>-67.244994000000005</c:v>
                </c:pt>
                <c:pt idx="4476">
                  <c:v>-67.164050000000003</c:v>
                </c:pt>
                <c:pt idx="4477">
                  <c:v>-67.083305999999993</c:v>
                </c:pt>
                <c:pt idx="4478">
                  <c:v>-67.002452000000005</c:v>
                </c:pt>
                <c:pt idx="4479">
                  <c:v>-66.921609000000004</c:v>
                </c:pt>
                <c:pt idx="4480">
                  <c:v>-66.840866000000005</c:v>
                </c:pt>
                <c:pt idx="4481">
                  <c:v>-66.759912999999997</c:v>
                </c:pt>
                <c:pt idx="4482">
                  <c:v>-66.679070999999993</c:v>
                </c:pt>
                <c:pt idx="4483">
                  <c:v>-66.598229000000003</c:v>
                </c:pt>
                <c:pt idx="4484">
                  <c:v>-66.517287999999994</c:v>
                </c:pt>
                <c:pt idx="4485">
                  <c:v>-66.436436</c:v>
                </c:pt>
                <c:pt idx="4486">
                  <c:v>-66.355596000000006</c:v>
                </c:pt>
                <c:pt idx="4487">
                  <c:v>-66.274654999999996</c:v>
                </c:pt>
                <c:pt idx="4488">
                  <c:v>-66.193815000000001</c:v>
                </c:pt>
                <c:pt idx="4489">
                  <c:v>-66.112975000000006</c:v>
                </c:pt>
                <c:pt idx="4490">
                  <c:v>-66.032136000000008</c:v>
                </c:pt>
                <c:pt idx="4491">
                  <c:v>-65.951197000000008</c:v>
                </c:pt>
                <c:pt idx="4492">
                  <c:v>-65.870258000000007</c:v>
                </c:pt>
                <c:pt idx="4493">
                  <c:v>-65.789519999999996</c:v>
                </c:pt>
                <c:pt idx="4494">
                  <c:v>-65.708581999999993</c:v>
                </c:pt>
                <c:pt idx="4495">
                  <c:v>-65.627744000000007</c:v>
                </c:pt>
                <c:pt idx="4496">
                  <c:v>-65.546907000000004</c:v>
                </c:pt>
                <c:pt idx="4497">
                  <c:v>-65.466070000000002</c:v>
                </c:pt>
                <c:pt idx="4498">
                  <c:v>-65.385232999999999</c:v>
                </c:pt>
                <c:pt idx="4499">
                  <c:v>-65.304406999999998</c:v>
                </c:pt>
                <c:pt idx="4500">
                  <c:v>-65.223470999999989</c:v>
                </c:pt>
                <c:pt idx="4501">
                  <c:v>-65.142634999999999</c:v>
                </c:pt>
                <c:pt idx="4502">
                  <c:v>-65.061700000000002</c:v>
                </c:pt>
                <c:pt idx="4503">
                  <c:v>-64.980875000000012</c:v>
                </c:pt>
                <c:pt idx="4504">
                  <c:v>-64.900041000000002</c:v>
                </c:pt>
                <c:pt idx="4505">
                  <c:v>-64.819206800000003</c:v>
                </c:pt>
                <c:pt idx="4506">
                  <c:v>-64.73828309999999</c:v>
                </c:pt>
                <c:pt idx="4507">
                  <c:v>-64.657449600000007</c:v>
                </c:pt>
                <c:pt idx="4508">
                  <c:v>-64.576526599999994</c:v>
                </c:pt>
                <c:pt idx="4509">
                  <c:v>-64.495693899999992</c:v>
                </c:pt>
                <c:pt idx="4510">
                  <c:v>-64.414761499999997</c:v>
                </c:pt>
                <c:pt idx="4511">
                  <c:v>-64.333939520000001</c:v>
                </c:pt>
                <c:pt idx="4512">
                  <c:v>-64.253117869999997</c:v>
                </c:pt>
                <c:pt idx="4513">
                  <c:v>-64.172186600000003</c:v>
                </c:pt>
                <c:pt idx="4514">
                  <c:v>-64.091465600000006</c:v>
                </c:pt>
                <c:pt idx="4515">
                  <c:v>-64.010535000000004</c:v>
                </c:pt>
                <c:pt idx="4516">
                  <c:v>-63.929714799999999</c:v>
                </c:pt>
                <c:pt idx="4517">
                  <c:v>-63.848894899999998</c:v>
                </c:pt>
                <c:pt idx="4518">
                  <c:v>-63.767865</c:v>
                </c:pt>
                <c:pt idx="4519">
                  <c:v>-63.687045999999995</c:v>
                </c:pt>
                <c:pt idx="4520">
                  <c:v>-63.606127000000001</c:v>
                </c:pt>
                <c:pt idx="4521">
                  <c:v>-63.525309</c:v>
                </c:pt>
                <c:pt idx="4522">
                  <c:v>-63.444480999999996</c:v>
                </c:pt>
                <c:pt idx="4523">
                  <c:v>-63.363562999999999</c:v>
                </c:pt>
                <c:pt idx="4524">
                  <c:v>-63.282746000000003</c:v>
                </c:pt>
                <c:pt idx="4525">
                  <c:v>-63.201929</c:v>
                </c:pt>
                <c:pt idx="4526">
                  <c:v>-63.121012000000007</c:v>
                </c:pt>
                <c:pt idx="4527">
                  <c:v>-63.040096000000005</c:v>
                </c:pt>
                <c:pt idx="4528">
                  <c:v>-62.959279999999993</c:v>
                </c:pt>
                <c:pt idx="4529">
                  <c:v>-62.878364000000005</c:v>
                </c:pt>
                <c:pt idx="4530">
                  <c:v>-62.797449</c:v>
                </c:pt>
                <c:pt idx="4531">
                  <c:v>-62.716633999999999</c:v>
                </c:pt>
                <c:pt idx="4532">
                  <c:v>-62.635719000000009</c:v>
                </c:pt>
                <c:pt idx="4533">
                  <c:v>-62.554804999999995</c:v>
                </c:pt>
                <c:pt idx="4534">
                  <c:v>-62.473991000000005</c:v>
                </c:pt>
                <c:pt idx="4535">
                  <c:v>-62.393176999999994</c:v>
                </c:pt>
                <c:pt idx="4536">
                  <c:v>-62.312264000000006</c:v>
                </c:pt>
                <c:pt idx="4537">
                  <c:v>-62.231460999999996</c:v>
                </c:pt>
                <c:pt idx="4538">
                  <c:v>-62.150648999999994</c:v>
                </c:pt>
                <c:pt idx="4539">
                  <c:v>-62.069817</c:v>
                </c:pt>
                <c:pt idx="4540">
                  <c:v>-61.988794999999996</c:v>
                </c:pt>
                <c:pt idx="4541">
                  <c:v>-61.907983999999999</c:v>
                </c:pt>
                <c:pt idx="4542">
                  <c:v>-61.827162999999999</c:v>
                </c:pt>
                <c:pt idx="4543">
                  <c:v>-61.746341999999999</c:v>
                </c:pt>
                <c:pt idx="4544">
                  <c:v>-61.665331999999992</c:v>
                </c:pt>
                <c:pt idx="4545">
                  <c:v>-61.584511999999997</c:v>
                </c:pt>
                <c:pt idx="4546">
                  <c:v>-61.503602000000001</c:v>
                </c:pt>
                <c:pt idx="4547">
                  <c:v>-61.422782999999995</c:v>
                </c:pt>
                <c:pt idx="4548">
                  <c:v>-61.341974</c:v>
                </c:pt>
                <c:pt idx="4549">
                  <c:v>-61.261155000000002</c:v>
                </c:pt>
                <c:pt idx="4550">
                  <c:v>-61.180147000000005</c:v>
                </c:pt>
                <c:pt idx="4551">
                  <c:v>-61.099328999999997</c:v>
                </c:pt>
                <c:pt idx="4552">
                  <c:v>-61.018422000000001</c:v>
                </c:pt>
                <c:pt idx="4553">
                  <c:v>-60.937603999999993</c:v>
                </c:pt>
                <c:pt idx="4554">
                  <c:v>-60.856698000000002</c:v>
                </c:pt>
                <c:pt idx="4555">
                  <c:v>-60.775880999999998</c:v>
                </c:pt>
                <c:pt idx="4556">
                  <c:v>-60.695075000000003</c:v>
                </c:pt>
                <c:pt idx="4557">
                  <c:v>-60.614159000000001</c:v>
                </c:pt>
                <c:pt idx="4558">
                  <c:v>-60.533253999999999</c:v>
                </c:pt>
                <c:pt idx="4559">
                  <c:v>-60.452339000000002</c:v>
                </c:pt>
                <c:pt idx="4560">
                  <c:v>-60.371533999999997</c:v>
                </c:pt>
                <c:pt idx="4561">
                  <c:v>-60.290619999999997</c:v>
                </c:pt>
                <c:pt idx="4562">
                  <c:v>-60.209806</c:v>
                </c:pt>
                <c:pt idx="4563">
                  <c:v>-60.129002</c:v>
                </c:pt>
                <c:pt idx="4564">
                  <c:v>-60.048089000000004</c:v>
                </c:pt>
                <c:pt idx="4565">
                  <c:v>-59.967285999999994</c:v>
                </c:pt>
                <c:pt idx="4566">
                  <c:v>-59.886372999999992</c:v>
                </c:pt>
                <c:pt idx="4567">
                  <c:v>-59.805470999999997</c:v>
                </c:pt>
                <c:pt idx="4568">
                  <c:v>-59.724658999999996</c:v>
                </c:pt>
                <c:pt idx="4569">
                  <c:v>-59.643858000000002</c:v>
                </c:pt>
                <c:pt idx="4570">
                  <c:v>-59.562946999999994</c:v>
                </c:pt>
                <c:pt idx="4571">
                  <c:v>-59.482135999999997</c:v>
                </c:pt>
                <c:pt idx="4572">
                  <c:v>-59.401235</c:v>
                </c:pt>
                <c:pt idx="4573">
                  <c:v>-59.320335</c:v>
                </c:pt>
                <c:pt idx="4574">
                  <c:v>-59.239525999999998</c:v>
                </c:pt>
                <c:pt idx="4575">
                  <c:v>-59.158616000000002</c:v>
                </c:pt>
                <c:pt idx="4576">
                  <c:v>-59.077820000000003</c:v>
                </c:pt>
                <c:pt idx="4577">
                  <c:v>-58.99682</c:v>
                </c:pt>
                <c:pt idx="4578">
                  <c:v>-58.91601</c:v>
                </c:pt>
                <c:pt idx="4579">
                  <c:v>-58.835099999999997</c:v>
                </c:pt>
                <c:pt idx="4580">
                  <c:v>-58.754289999999997</c:v>
                </c:pt>
                <c:pt idx="4581">
                  <c:v>-58.673500000000004</c:v>
                </c:pt>
                <c:pt idx="4582">
                  <c:v>-58.592489999999998</c:v>
                </c:pt>
                <c:pt idx="4583">
                  <c:v>-58.511689999999994</c:v>
                </c:pt>
                <c:pt idx="4584">
                  <c:v>-58.430790000000002</c:v>
                </c:pt>
                <c:pt idx="4585">
                  <c:v>-58.349989999999991</c:v>
                </c:pt>
                <c:pt idx="4586">
                  <c:v>-58.269090000000006</c:v>
                </c:pt>
                <c:pt idx="4587">
                  <c:v>-58.188190000000006</c:v>
                </c:pt>
                <c:pt idx="4588">
                  <c:v>-58.107289999999992</c:v>
                </c:pt>
                <c:pt idx="4589">
                  <c:v>-58.026389999999999</c:v>
                </c:pt>
                <c:pt idx="4590">
                  <c:v>-57.945679999999996</c:v>
                </c:pt>
                <c:pt idx="4591">
                  <c:v>-57.864780000000003</c:v>
                </c:pt>
                <c:pt idx="4592">
                  <c:v>-57.78389</c:v>
                </c:pt>
                <c:pt idx="4593">
                  <c:v>-57.70299</c:v>
                </c:pt>
                <c:pt idx="4594">
                  <c:v>-57.62218</c:v>
                </c:pt>
                <c:pt idx="4595">
                  <c:v>-57.541290000000004</c:v>
                </c:pt>
                <c:pt idx="4596">
                  <c:v>-57.460400000000007</c:v>
                </c:pt>
                <c:pt idx="4597">
                  <c:v>-57.379590000000007</c:v>
                </c:pt>
                <c:pt idx="4598">
                  <c:v>-57.298699999999997</c:v>
                </c:pt>
                <c:pt idx="4599">
                  <c:v>-57.2179</c:v>
                </c:pt>
                <c:pt idx="4600">
                  <c:v>-57.13691</c:v>
                </c:pt>
                <c:pt idx="4601">
                  <c:v>-57.056010000000001</c:v>
                </c:pt>
                <c:pt idx="4602">
                  <c:v>-56.97522</c:v>
                </c:pt>
                <c:pt idx="4603">
                  <c:v>-56.894419999999997</c:v>
                </c:pt>
                <c:pt idx="4604">
                  <c:v>-56.813429999999997</c:v>
                </c:pt>
                <c:pt idx="4605">
                  <c:v>-56.73263</c:v>
                </c:pt>
                <c:pt idx="4606">
                  <c:v>-56.651730000000001</c:v>
                </c:pt>
                <c:pt idx="4607">
                  <c:v>-56.570909999999998</c:v>
                </c:pt>
                <c:pt idx="4608">
                  <c:v>-56.490079999999999</c:v>
                </c:pt>
                <c:pt idx="4609">
                  <c:v>-56.40916</c:v>
                </c:pt>
                <c:pt idx="4610">
                  <c:v>-56.328250000000004</c:v>
                </c:pt>
                <c:pt idx="4611">
                  <c:v>-56.247519999999994</c:v>
                </c:pt>
                <c:pt idx="4612">
                  <c:v>-56.166610000000006</c:v>
                </c:pt>
                <c:pt idx="4613">
                  <c:v>-56.08569</c:v>
                </c:pt>
                <c:pt idx="4614">
                  <c:v>-56.004770000000001</c:v>
                </c:pt>
                <c:pt idx="4615">
                  <c:v>-55.924040000000005</c:v>
                </c:pt>
                <c:pt idx="4616">
                  <c:v>-55.843130000000002</c:v>
                </c:pt>
                <c:pt idx="4617">
                  <c:v>-55.7622</c:v>
                </c:pt>
                <c:pt idx="4618">
                  <c:v>-55.681399999999996</c:v>
                </c:pt>
                <c:pt idx="4619">
                  <c:v>-55.600580000000008</c:v>
                </c:pt>
                <c:pt idx="4620">
                  <c:v>-55.519649999999999</c:v>
                </c:pt>
                <c:pt idx="4621">
                  <c:v>-55.438739999999996</c:v>
                </c:pt>
                <c:pt idx="4622">
                  <c:v>-55.357910000000004</c:v>
                </c:pt>
                <c:pt idx="4623">
                  <c:v>-55.277000000000001</c:v>
                </c:pt>
                <c:pt idx="4624">
                  <c:v>-55.196280000000002</c:v>
                </c:pt>
                <c:pt idx="4625">
                  <c:v>-55.115369999999999</c:v>
                </c:pt>
                <c:pt idx="4626">
                  <c:v>-55.034450000000007</c:v>
                </c:pt>
                <c:pt idx="4627">
                  <c:v>-54.953620000000001</c:v>
                </c:pt>
                <c:pt idx="4628">
                  <c:v>-54.872699999999995</c:v>
                </c:pt>
                <c:pt idx="4629">
                  <c:v>-54.791780000000003</c:v>
                </c:pt>
                <c:pt idx="4630">
                  <c:v>-54.711069999999992</c:v>
                </c:pt>
                <c:pt idx="4631">
                  <c:v>-54.630140000000004</c:v>
                </c:pt>
                <c:pt idx="4632">
                  <c:v>-54.549340000000001</c:v>
                </c:pt>
                <c:pt idx="4633">
                  <c:v>-54.468429999999998</c:v>
                </c:pt>
                <c:pt idx="4634">
                  <c:v>-54.387500000000003</c:v>
                </c:pt>
                <c:pt idx="4635">
                  <c:v>-54.30668</c:v>
                </c:pt>
                <c:pt idx="4636">
                  <c:v>-54.225760000000001</c:v>
                </c:pt>
                <c:pt idx="4637">
                  <c:v>-54.144940000000005</c:v>
                </c:pt>
                <c:pt idx="4638">
                  <c:v>-54.064030000000002</c:v>
                </c:pt>
                <c:pt idx="4639">
                  <c:v>-53.983220000000003</c:v>
                </c:pt>
                <c:pt idx="4640">
                  <c:v>-53.902390000000011</c:v>
                </c:pt>
                <c:pt idx="4641">
                  <c:v>-53.821579999999997</c:v>
                </c:pt>
                <c:pt idx="4642">
                  <c:v>-53.740669999999994</c:v>
                </c:pt>
                <c:pt idx="4643">
                  <c:v>-53.659849999999992</c:v>
                </c:pt>
                <c:pt idx="4644">
                  <c:v>-53.57893</c:v>
                </c:pt>
                <c:pt idx="4645">
                  <c:v>-53.498020000000004</c:v>
                </c:pt>
                <c:pt idx="4646">
                  <c:v>-53.417190000000005</c:v>
                </c:pt>
                <c:pt idx="4647">
                  <c:v>-53.336380000000005</c:v>
                </c:pt>
                <c:pt idx="4648">
                  <c:v>-53.255459999999999</c:v>
                </c:pt>
                <c:pt idx="4649">
                  <c:v>-53.174650000000007</c:v>
                </c:pt>
                <c:pt idx="4650">
                  <c:v>-53.093730000000008</c:v>
                </c:pt>
                <c:pt idx="4651">
                  <c:v>-53.012920000000001</c:v>
                </c:pt>
                <c:pt idx="4652">
                  <c:v>-52.931999999999995</c:v>
                </c:pt>
                <c:pt idx="4653">
                  <c:v>-52.851190000000003</c:v>
                </c:pt>
                <c:pt idx="4654">
                  <c:v>-52.770169999999993</c:v>
                </c:pt>
                <c:pt idx="4655">
                  <c:v>-52.689359999999994</c:v>
                </c:pt>
                <c:pt idx="4656">
                  <c:v>-52.608450000000005</c:v>
                </c:pt>
                <c:pt idx="4657">
                  <c:v>-52.527630000000002</c:v>
                </c:pt>
                <c:pt idx="4658">
                  <c:v>-52.446809999999999</c:v>
                </c:pt>
                <c:pt idx="4659">
                  <c:v>-52.36589</c:v>
                </c:pt>
                <c:pt idx="4660">
                  <c:v>-52.285070000000005</c:v>
                </c:pt>
                <c:pt idx="4661">
                  <c:v>-52.204170000000005</c:v>
                </c:pt>
                <c:pt idx="4662">
                  <c:v>-52.123350000000002</c:v>
                </c:pt>
                <c:pt idx="4663">
                  <c:v>-52.042540000000002</c:v>
                </c:pt>
                <c:pt idx="4664">
                  <c:v>-51.961529999999996</c:v>
                </c:pt>
                <c:pt idx="4665">
                  <c:v>-51.880710000000001</c:v>
                </c:pt>
                <c:pt idx="4666">
                  <c:v>-51.799900000000001</c:v>
                </c:pt>
                <c:pt idx="4667">
                  <c:v>-51.718969999999999</c:v>
                </c:pt>
                <c:pt idx="4668">
                  <c:v>-51.638170000000002</c:v>
                </c:pt>
                <c:pt idx="4669">
                  <c:v>-51.557259999999999</c:v>
                </c:pt>
                <c:pt idx="4670">
                  <c:v>-51.47634</c:v>
                </c:pt>
                <c:pt idx="4671">
                  <c:v>-51.395519999999998</c:v>
                </c:pt>
                <c:pt idx="4672">
                  <c:v>-51.314710000000005</c:v>
                </c:pt>
                <c:pt idx="4673">
                  <c:v>-51.233800000000002</c:v>
                </c:pt>
                <c:pt idx="4674">
                  <c:v>-51.152990000000003</c:v>
                </c:pt>
                <c:pt idx="4675">
                  <c:v>-51.07208</c:v>
                </c:pt>
                <c:pt idx="4676">
                  <c:v>-50.991160000000001</c:v>
                </c:pt>
                <c:pt idx="4677">
                  <c:v>-50.910339999999998</c:v>
                </c:pt>
                <c:pt idx="4678">
                  <c:v>-50.829529999999998</c:v>
                </c:pt>
                <c:pt idx="4679">
                  <c:v>-50.748609999999999</c:v>
                </c:pt>
                <c:pt idx="4680">
                  <c:v>-50.667700000000004</c:v>
                </c:pt>
                <c:pt idx="4681">
                  <c:v>-50.5869</c:v>
                </c:pt>
                <c:pt idx="4682">
                  <c:v>-50.506079999999997</c:v>
                </c:pt>
                <c:pt idx="4683">
                  <c:v>-50.425169999999994</c:v>
                </c:pt>
                <c:pt idx="4684">
                  <c:v>-50.344250000000002</c:v>
                </c:pt>
                <c:pt idx="4685">
                  <c:v>-50.263440000000003</c:v>
                </c:pt>
                <c:pt idx="4686">
                  <c:v>-50.182519999999997</c:v>
                </c:pt>
                <c:pt idx="4687">
                  <c:v>-50.10172</c:v>
                </c:pt>
                <c:pt idx="4688">
                  <c:v>-50.020800000000001</c:v>
                </c:pt>
                <c:pt idx="4689">
                  <c:v>-49.939899999999994</c:v>
                </c:pt>
                <c:pt idx="4690">
                  <c:v>-49.859079999999999</c:v>
                </c:pt>
                <c:pt idx="4691">
                  <c:v>-49.778279999999995</c:v>
                </c:pt>
                <c:pt idx="4692">
                  <c:v>-49.697369999999999</c:v>
                </c:pt>
                <c:pt idx="4693">
                  <c:v>-49.616549999999997</c:v>
                </c:pt>
                <c:pt idx="4694">
                  <c:v>-49.535629999999998</c:v>
                </c:pt>
                <c:pt idx="4695">
                  <c:v>-49.454729999999998</c:v>
                </c:pt>
                <c:pt idx="4696">
                  <c:v>-49.373909999999995</c:v>
                </c:pt>
                <c:pt idx="4697">
                  <c:v>-49.292999999999992</c:v>
                </c:pt>
                <c:pt idx="4698">
                  <c:v>-49.21220000000001</c:v>
                </c:pt>
                <c:pt idx="4699">
                  <c:v>-49.131389999999996</c:v>
                </c:pt>
                <c:pt idx="4700">
                  <c:v>-49.050470000000004</c:v>
                </c:pt>
                <c:pt idx="4701">
                  <c:v>-48.969560000000001</c:v>
                </c:pt>
                <c:pt idx="4702">
                  <c:v>-48.888649999999998</c:v>
                </c:pt>
                <c:pt idx="4703">
                  <c:v>-48.807829999999996</c:v>
                </c:pt>
                <c:pt idx="4704">
                  <c:v>-48.726930000000003</c:v>
                </c:pt>
                <c:pt idx="4705">
                  <c:v>-48.646119999999996</c:v>
                </c:pt>
                <c:pt idx="4706">
                  <c:v>-48.565299999999993</c:v>
                </c:pt>
                <c:pt idx="4707">
                  <c:v>-48.484400000000001</c:v>
                </c:pt>
                <c:pt idx="4708">
                  <c:v>-48.403580000000005</c:v>
                </c:pt>
                <c:pt idx="4709">
                  <c:v>-48.322670000000002</c:v>
                </c:pt>
                <c:pt idx="4710">
                  <c:v>-48.241860000000003</c:v>
                </c:pt>
                <c:pt idx="4711">
                  <c:v>-48.16095</c:v>
                </c:pt>
                <c:pt idx="4712">
                  <c:v>-48.080149999999996</c:v>
                </c:pt>
                <c:pt idx="4713">
                  <c:v>-47.99924</c:v>
                </c:pt>
                <c:pt idx="4714">
                  <c:v>-47.918329999999997</c:v>
                </c:pt>
                <c:pt idx="4715">
                  <c:v>-47.837519999999998</c:v>
                </c:pt>
                <c:pt idx="4716">
                  <c:v>-47.756599999999999</c:v>
                </c:pt>
                <c:pt idx="4717">
                  <c:v>-47.675789999999999</c:v>
                </c:pt>
                <c:pt idx="4718">
                  <c:v>-47.594889999999999</c:v>
                </c:pt>
                <c:pt idx="4719">
                  <c:v>-47.514079999999993</c:v>
                </c:pt>
                <c:pt idx="4720">
                  <c:v>-47.43318</c:v>
                </c:pt>
                <c:pt idx="4721">
                  <c:v>-47.352270000000004</c:v>
                </c:pt>
                <c:pt idx="4722">
                  <c:v>-47.271460000000005</c:v>
                </c:pt>
                <c:pt idx="4723">
                  <c:v>-47.190539999999999</c:v>
                </c:pt>
                <c:pt idx="4724">
                  <c:v>-47.109740000000002</c:v>
                </c:pt>
                <c:pt idx="4725">
                  <c:v>-47.028819999999996</c:v>
                </c:pt>
                <c:pt idx="4726">
                  <c:v>-46.947909999999993</c:v>
                </c:pt>
                <c:pt idx="4727">
                  <c:v>-46.86712</c:v>
                </c:pt>
                <c:pt idx="4728">
                  <c:v>-46.786200000000001</c:v>
                </c:pt>
                <c:pt idx="4729">
                  <c:v>-46.705300000000008</c:v>
                </c:pt>
                <c:pt idx="4730">
                  <c:v>-46.624490000000002</c:v>
                </c:pt>
                <c:pt idx="4731">
                  <c:v>-46.543579999999992</c:v>
                </c:pt>
                <c:pt idx="4732">
                  <c:v>-46.462680000000006</c:v>
                </c:pt>
                <c:pt idx="4733">
                  <c:v>-46.381869999999999</c:v>
                </c:pt>
                <c:pt idx="4734">
                  <c:v>-46.301069999999996</c:v>
                </c:pt>
                <c:pt idx="4735">
                  <c:v>-46.22016</c:v>
                </c:pt>
                <c:pt idx="4736">
                  <c:v>-46.139340000000004</c:v>
                </c:pt>
                <c:pt idx="4737">
                  <c:v>-46.058439999999997</c:v>
                </c:pt>
                <c:pt idx="4738">
                  <c:v>-45.977530000000002</c:v>
                </c:pt>
                <c:pt idx="4739">
                  <c:v>-45.896630000000002</c:v>
                </c:pt>
                <c:pt idx="4740">
                  <c:v>-45.815820000000002</c:v>
                </c:pt>
                <c:pt idx="4741">
                  <c:v>-45.735010000000003</c:v>
                </c:pt>
                <c:pt idx="4742">
                  <c:v>-45.654119999999999</c:v>
                </c:pt>
                <c:pt idx="4743">
                  <c:v>-45.5732</c:v>
                </c:pt>
                <c:pt idx="4744">
                  <c:v>-45.492400000000004</c:v>
                </c:pt>
                <c:pt idx="4745">
                  <c:v>-45.411490000000001</c:v>
                </c:pt>
                <c:pt idx="4746">
                  <c:v>-45.330690000000004</c:v>
                </c:pt>
                <c:pt idx="4747">
                  <c:v>-45.249769999999998</c:v>
                </c:pt>
                <c:pt idx="4748">
                  <c:v>-45.168869999999998</c:v>
                </c:pt>
                <c:pt idx="4749">
                  <c:v>-45.088059999999999</c:v>
                </c:pt>
                <c:pt idx="4750">
                  <c:v>-45.007159999999999</c:v>
                </c:pt>
                <c:pt idx="4751">
                  <c:v>-44.926360000000003</c:v>
                </c:pt>
                <c:pt idx="4752">
                  <c:v>-44.84545</c:v>
                </c:pt>
                <c:pt idx="4753">
                  <c:v>-44.76455</c:v>
                </c:pt>
                <c:pt idx="4754">
                  <c:v>-44.683639999999997</c:v>
                </c:pt>
                <c:pt idx="4755">
                  <c:v>-44.602940000000004</c:v>
                </c:pt>
                <c:pt idx="4756">
                  <c:v>-44.522030000000001</c:v>
                </c:pt>
                <c:pt idx="4757">
                  <c:v>-44.441119999999998</c:v>
                </c:pt>
                <c:pt idx="4758">
                  <c:v>-44.360219999999998</c:v>
                </c:pt>
                <c:pt idx="4759">
                  <c:v>-44.279420000000002</c:v>
                </c:pt>
                <c:pt idx="4760">
                  <c:v>-44.198500000000003</c:v>
                </c:pt>
                <c:pt idx="4761">
                  <c:v>-44.117599999999996</c:v>
                </c:pt>
                <c:pt idx="4762">
                  <c:v>-44.036790000000003</c:v>
                </c:pt>
                <c:pt idx="4763">
                  <c:v>-43.9559</c:v>
                </c:pt>
                <c:pt idx="4764">
                  <c:v>-43.874989999999997</c:v>
                </c:pt>
                <c:pt idx="4765">
                  <c:v>-43.79419</c:v>
                </c:pt>
                <c:pt idx="4766">
                  <c:v>-43.713369999999998</c:v>
                </c:pt>
                <c:pt idx="4767">
                  <c:v>-43.632480000000001</c:v>
                </c:pt>
                <c:pt idx="4768">
                  <c:v>-43.551670000000001</c:v>
                </c:pt>
                <c:pt idx="4769">
                  <c:v>-43.470770000000002</c:v>
                </c:pt>
                <c:pt idx="4770">
                  <c:v>-43.389870000000002</c:v>
                </c:pt>
                <c:pt idx="4771">
                  <c:v>-43.309060000000002</c:v>
                </c:pt>
                <c:pt idx="4772">
                  <c:v>-43.228160000000003</c:v>
                </c:pt>
                <c:pt idx="4773">
                  <c:v>-43.147350000000003</c:v>
                </c:pt>
                <c:pt idx="4774">
                  <c:v>-43.066450000000003</c:v>
                </c:pt>
                <c:pt idx="4775">
                  <c:v>-42.985549999999996</c:v>
                </c:pt>
                <c:pt idx="4776">
                  <c:v>-42.904750000000007</c:v>
                </c:pt>
                <c:pt idx="4777">
                  <c:v>-42.823840000000004</c:v>
                </c:pt>
                <c:pt idx="4778">
                  <c:v>-42.742940000000004</c:v>
                </c:pt>
                <c:pt idx="4779">
                  <c:v>-42.662039999999998</c:v>
                </c:pt>
                <c:pt idx="4780">
                  <c:v>-42.581130000000002</c:v>
                </c:pt>
                <c:pt idx="4781">
                  <c:v>-42.500330000000005</c:v>
                </c:pt>
                <c:pt idx="4782">
                  <c:v>-42.419430000000006</c:v>
                </c:pt>
                <c:pt idx="4783">
                  <c:v>-42.338639999999998</c:v>
                </c:pt>
                <c:pt idx="4784">
                  <c:v>-42.257719999999999</c:v>
                </c:pt>
                <c:pt idx="4785">
                  <c:v>-42.176920000000003</c:v>
                </c:pt>
                <c:pt idx="4786">
                  <c:v>-42.096020000000003</c:v>
                </c:pt>
                <c:pt idx="4787">
                  <c:v>-42.015219999999999</c:v>
                </c:pt>
                <c:pt idx="4788">
                  <c:v>-41.934310000000004</c:v>
                </c:pt>
                <c:pt idx="4789">
                  <c:v>-41.85342</c:v>
                </c:pt>
                <c:pt idx="4790">
                  <c:v>-41.77252</c:v>
                </c:pt>
                <c:pt idx="4791">
                  <c:v>-41.691699999999997</c:v>
                </c:pt>
                <c:pt idx="4792">
                  <c:v>-41.610799999999998</c:v>
                </c:pt>
                <c:pt idx="4793">
                  <c:v>-41.53</c:v>
                </c:pt>
                <c:pt idx="4794">
                  <c:v>-41.449110000000005</c:v>
                </c:pt>
                <c:pt idx="4795">
                  <c:v>-41.368209999999998</c:v>
                </c:pt>
                <c:pt idx="4796">
                  <c:v>-41.287309999999998</c:v>
                </c:pt>
                <c:pt idx="4797">
                  <c:v>-41.206509999999994</c:v>
                </c:pt>
                <c:pt idx="4798">
                  <c:v>-41.125610000000002</c:v>
                </c:pt>
                <c:pt idx="4799">
                  <c:v>-41.044800000000002</c:v>
                </c:pt>
                <c:pt idx="4800">
                  <c:v>-40.963890000000006</c:v>
                </c:pt>
                <c:pt idx="4801">
                  <c:v>-40.882999999999996</c:v>
                </c:pt>
                <c:pt idx="4802">
                  <c:v>-40.802199999999999</c:v>
                </c:pt>
                <c:pt idx="4803">
                  <c:v>-40.721310000000003</c:v>
                </c:pt>
                <c:pt idx="4804">
                  <c:v>-40.6404</c:v>
                </c:pt>
                <c:pt idx="4805">
                  <c:v>-40.559609999999999</c:v>
                </c:pt>
                <c:pt idx="4806">
                  <c:v>-40.47869</c:v>
                </c:pt>
                <c:pt idx="4807">
                  <c:v>-40.397890000000004</c:v>
                </c:pt>
                <c:pt idx="4808">
                  <c:v>-40.31691</c:v>
                </c:pt>
                <c:pt idx="4809">
                  <c:v>-40.2361</c:v>
                </c:pt>
                <c:pt idx="4810">
                  <c:v>-40.155299999999997</c:v>
                </c:pt>
                <c:pt idx="4811">
                  <c:v>-40.074300000000001</c:v>
                </c:pt>
                <c:pt idx="4812">
                  <c:v>-39.993510000000001</c:v>
                </c:pt>
                <c:pt idx="4813">
                  <c:v>-39.912700000000001</c:v>
                </c:pt>
                <c:pt idx="4814">
                  <c:v>-39.831710000000001</c:v>
                </c:pt>
                <c:pt idx="4815">
                  <c:v>-39.750900000000001</c:v>
                </c:pt>
                <c:pt idx="4816">
                  <c:v>-39.670110000000001</c:v>
                </c:pt>
                <c:pt idx="4817">
                  <c:v>-39.589109999999998</c:v>
                </c:pt>
                <c:pt idx="4818">
                  <c:v>-39.508310000000002</c:v>
                </c:pt>
                <c:pt idx="4819">
                  <c:v>-39.427509999999998</c:v>
                </c:pt>
                <c:pt idx="4820">
                  <c:v>-39.346609999999998</c:v>
                </c:pt>
                <c:pt idx="4821">
                  <c:v>-39.265720000000002</c:v>
                </c:pt>
                <c:pt idx="4822">
                  <c:v>-39.184809999999999</c:v>
                </c:pt>
                <c:pt idx="4823">
                  <c:v>-39.104010000000002</c:v>
                </c:pt>
                <c:pt idx="4824">
                  <c:v>-39.023219999999995</c:v>
                </c:pt>
                <c:pt idx="4825">
                  <c:v>-38.942219999999999</c:v>
                </c:pt>
                <c:pt idx="4826">
                  <c:v>-38.861419999999995</c:v>
                </c:pt>
                <c:pt idx="4827">
                  <c:v>-38.780520000000003</c:v>
                </c:pt>
                <c:pt idx="4828">
                  <c:v>-38.699719999999999</c:v>
                </c:pt>
                <c:pt idx="4829">
                  <c:v>-38.61842</c:v>
                </c:pt>
                <c:pt idx="4830">
                  <c:v>-38.537000000000006</c:v>
                </c:pt>
                <c:pt idx="4831">
                  <c:v>-38.455660000000002</c:v>
                </c:pt>
                <c:pt idx="4832">
                  <c:v>-38.374130000000001</c:v>
                </c:pt>
                <c:pt idx="4833">
                  <c:v>-38.29278</c:v>
                </c:pt>
                <c:pt idx="4834">
                  <c:v>-38.211349999999996</c:v>
                </c:pt>
                <c:pt idx="4835">
                  <c:v>-38.130029999999998</c:v>
                </c:pt>
                <c:pt idx="4836">
                  <c:v>-38.048490000000001</c:v>
                </c:pt>
                <c:pt idx="4837">
                  <c:v>-37.967150000000004</c:v>
                </c:pt>
                <c:pt idx="4838">
                  <c:v>-37.885709999999996</c:v>
                </c:pt>
                <c:pt idx="4839">
                  <c:v>-37.804369999999999</c:v>
                </c:pt>
                <c:pt idx="4840">
                  <c:v>-37.722840000000005</c:v>
                </c:pt>
                <c:pt idx="4841">
                  <c:v>-37.641509999999997</c:v>
                </c:pt>
                <c:pt idx="4842">
                  <c:v>-37.560079999999999</c:v>
                </c:pt>
                <c:pt idx="4843">
                  <c:v>-37.478639999999999</c:v>
                </c:pt>
                <c:pt idx="4844">
                  <c:v>-37.397210000000001</c:v>
                </c:pt>
                <c:pt idx="4845">
                  <c:v>-37.315779999999997</c:v>
                </c:pt>
                <c:pt idx="4846">
                  <c:v>-37.234440000000006</c:v>
                </c:pt>
                <c:pt idx="4847">
                  <c:v>-37.153009999999995</c:v>
                </c:pt>
                <c:pt idx="4848">
                  <c:v>-37.071570000000001</c:v>
                </c:pt>
                <c:pt idx="4849">
                  <c:v>-36.99024</c:v>
                </c:pt>
                <c:pt idx="4850">
                  <c:v>-36.908709999999999</c:v>
                </c:pt>
                <c:pt idx="4851">
                  <c:v>-36.827269999999999</c:v>
                </c:pt>
                <c:pt idx="4852">
                  <c:v>-36.745939999999997</c:v>
                </c:pt>
                <c:pt idx="4853">
                  <c:v>-36.66451</c:v>
                </c:pt>
                <c:pt idx="4854">
                  <c:v>-36.583079999999995</c:v>
                </c:pt>
                <c:pt idx="4855">
                  <c:v>-36.501739999999998</c:v>
                </c:pt>
                <c:pt idx="4856">
                  <c:v>-36.420310000000001</c:v>
                </c:pt>
                <c:pt idx="4857">
                  <c:v>-36.33887</c:v>
                </c:pt>
                <c:pt idx="4858">
                  <c:v>-36.257439999999995</c:v>
                </c:pt>
                <c:pt idx="4859">
                  <c:v>-36.176110000000001</c:v>
                </c:pt>
                <c:pt idx="4860">
                  <c:v>-36.094580000000001</c:v>
                </c:pt>
                <c:pt idx="4861">
                  <c:v>-36.013149999999996</c:v>
                </c:pt>
                <c:pt idx="4862">
                  <c:v>-35.931709999999995</c:v>
                </c:pt>
                <c:pt idx="4863">
                  <c:v>-35.850389999999997</c:v>
                </c:pt>
                <c:pt idx="4864">
                  <c:v>-35.768940000000001</c:v>
                </c:pt>
                <c:pt idx="4865">
                  <c:v>-35.687519999999999</c:v>
                </c:pt>
                <c:pt idx="4866">
                  <c:v>-35.606090000000002</c:v>
                </c:pt>
                <c:pt idx="4867">
                  <c:v>-35.524650000000001</c:v>
                </c:pt>
                <c:pt idx="4868">
                  <c:v>-35.44332</c:v>
                </c:pt>
                <c:pt idx="4869">
                  <c:v>-35.361890000000002</c:v>
                </c:pt>
                <c:pt idx="4870">
                  <c:v>-35.280460000000005</c:v>
                </c:pt>
                <c:pt idx="4871">
                  <c:v>-35.199039999999997</c:v>
                </c:pt>
                <c:pt idx="4872">
                  <c:v>-35.117599999999996</c:v>
                </c:pt>
                <c:pt idx="4873">
                  <c:v>-35.036159999999995</c:v>
                </c:pt>
                <c:pt idx="4874">
                  <c:v>-34.954830000000001</c:v>
                </c:pt>
                <c:pt idx="4875">
                  <c:v>-34.873509999999996</c:v>
                </c:pt>
                <c:pt idx="4876">
                  <c:v>-34.792070000000002</c:v>
                </c:pt>
                <c:pt idx="4877">
                  <c:v>-34.710650000000001</c:v>
                </c:pt>
                <c:pt idx="4878">
                  <c:v>-34.629199999999997</c:v>
                </c:pt>
                <c:pt idx="4879">
                  <c:v>-34.547789999999999</c:v>
                </c:pt>
                <c:pt idx="4880">
                  <c:v>-34.466349999999998</c:v>
                </c:pt>
                <c:pt idx="4881">
                  <c:v>-34.384929999999997</c:v>
                </c:pt>
                <c:pt idx="4882">
                  <c:v>-34.3035</c:v>
                </c:pt>
                <c:pt idx="4883">
                  <c:v>-34.222059999999999</c:v>
                </c:pt>
                <c:pt idx="4884">
                  <c:v>-34.140740000000001</c:v>
                </c:pt>
                <c:pt idx="4885">
                  <c:v>-34.059309999999996</c:v>
                </c:pt>
                <c:pt idx="4886">
                  <c:v>-33.977870000000003</c:v>
                </c:pt>
                <c:pt idx="4887">
                  <c:v>-33.896439999999998</c:v>
                </c:pt>
                <c:pt idx="4888">
                  <c:v>-33.815010000000001</c:v>
                </c:pt>
                <c:pt idx="4889">
                  <c:v>-33.73359</c:v>
                </c:pt>
                <c:pt idx="4890">
                  <c:v>-33.652259999999998</c:v>
                </c:pt>
                <c:pt idx="4891">
                  <c:v>-33.570810000000002</c:v>
                </c:pt>
                <c:pt idx="4892">
                  <c:v>-33.489400000000003</c:v>
                </c:pt>
                <c:pt idx="4893">
                  <c:v>-33.407970000000006</c:v>
                </c:pt>
                <c:pt idx="4894">
                  <c:v>-33.326630000000002</c:v>
                </c:pt>
                <c:pt idx="4895">
                  <c:v>-33.24521</c:v>
                </c:pt>
                <c:pt idx="4896">
                  <c:v>-33.163780000000003</c:v>
                </c:pt>
                <c:pt idx="4897">
                  <c:v>-33.082350000000005</c:v>
                </c:pt>
                <c:pt idx="4898">
                  <c:v>-33.000920000000001</c:v>
                </c:pt>
                <c:pt idx="4899">
                  <c:v>-32.919499999999999</c:v>
                </c:pt>
                <c:pt idx="4900">
                  <c:v>-32.838070000000002</c:v>
                </c:pt>
                <c:pt idx="4901">
                  <c:v>-32.756639999999997</c:v>
                </c:pt>
                <c:pt idx="4902">
                  <c:v>-32.675319999999999</c:v>
                </c:pt>
                <c:pt idx="4903">
                  <c:v>-32.593879999999999</c:v>
                </c:pt>
                <c:pt idx="4904">
                  <c:v>-32.512459999999997</c:v>
                </c:pt>
                <c:pt idx="4905">
                  <c:v>-32.43103</c:v>
                </c:pt>
                <c:pt idx="4906">
                  <c:v>-32.349600000000002</c:v>
                </c:pt>
                <c:pt idx="4907">
                  <c:v>-32.268169999999998</c:v>
                </c:pt>
                <c:pt idx="4908">
                  <c:v>-32.186199999999999</c:v>
                </c:pt>
                <c:pt idx="4909">
                  <c:v>-32.103850000000001</c:v>
                </c:pt>
                <c:pt idx="4910">
                  <c:v>-32.021409999999996</c:v>
                </c:pt>
                <c:pt idx="4911">
                  <c:v>-31.938860000000002</c:v>
                </c:pt>
                <c:pt idx="4912">
                  <c:v>-31.856520000000003</c:v>
                </c:pt>
                <c:pt idx="4913">
                  <c:v>-31.774060000000002</c:v>
                </c:pt>
                <c:pt idx="4914">
                  <c:v>-31.69171</c:v>
                </c:pt>
                <c:pt idx="4915">
                  <c:v>-31.609169999999999</c:v>
                </c:pt>
                <c:pt idx="4916">
                  <c:v>-31.526710000000001</c:v>
                </c:pt>
                <c:pt idx="4917">
                  <c:v>-31.44436</c:v>
                </c:pt>
                <c:pt idx="4918">
                  <c:v>-31.361899999999999</c:v>
                </c:pt>
                <c:pt idx="4919">
                  <c:v>-31.279359999999997</c:v>
                </c:pt>
                <c:pt idx="4920">
                  <c:v>-31.197010000000002</c:v>
                </c:pt>
                <c:pt idx="4921">
                  <c:v>-31.114550000000001</c:v>
                </c:pt>
                <c:pt idx="4922">
                  <c:v>-31.03209</c:v>
                </c:pt>
                <c:pt idx="4923">
                  <c:v>-30.949639999999999</c:v>
                </c:pt>
                <c:pt idx="4924">
                  <c:v>-30.867180000000001</c:v>
                </c:pt>
                <c:pt idx="4925">
                  <c:v>-30.78472</c:v>
                </c:pt>
                <c:pt idx="4926">
                  <c:v>-30.702369999999998</c:v>
                </c:pt>
                <c:pt idx="4927">
                  <c:v>-30.619899999999998</c:v>
                </c:pt>
                <c:pt idx="4928">
                  <c:v>-30.53745</c:v>
                </c:pt>
                <c:pt idx="4929">
                  <c:v>-30.455080000000002</c:v>
                </c:pt>
                <c:pt idx="4930">
                  <c:v>-30.372630000000001</c:v>
                </c:pt>
                <c:pt idx="4931">
                  <c:v>-30.290080000000003</c:v>
                </c:pt>
                <c:pt idx="4932">
                  <c:v>-30.207709999999999</c:v>
                </c:pt>
                <c:pt idx="4933">
                  <c:v>-30.125239999999998</c:v>
                </c:pt>
                <c:pt idx="4934">
                  <c:v>-30.04278</c:v>
                </c:pt>
                <c:pt idx="4935">
                  <c:v>-29.960419999999996</c:v>
                </c:pt>
                <c:pt idx="4936">
                  <c:v>-29.877950000000002</c:v>
                </c:pt>
                <c:pt idx="4937">
                  <c:v>-29.795490000000001</c:v>
                </c:pt>
                <c:pt idx="4938">
                  <c:v>-29.71302</c:v>
                </c:pt>
                <c:pt idx="4939">
                  <c:v>-29.630659999999999</c:v>
                </c:pt>
                <c:pt idx="4940">
                  <c:v>-29.548179999999999</c:v>
                </c:pt>
                <c:pt idx="4941">
                  <c:v>-29.465710000000001</c:v>
                </c:pt>
                <c:pt idx="4942">
                  <c:v>-29.382620000000003</c:v>
                </c:pt>
                <c:pt idx="4943">
                  <c:v>-29.299440000000001</c:v>
                </c:pt>
                <c:pt idx="4944">
                  <c:v>-29.216249999999999</c:v>
                </c:pt>
                <c:pt idx="4945">
                  <c:v>-29.133070000000004</c:v>
                </c:pt>
                <c:pt idx="4946">
                  <c:v>-29.049900000000001</c:v>
                </c:pt>
                <c:pt idx="4947">
                  <c:v>-28.966709999999999</c:v>
                </c:pt>
                <c:pt idx="4948">
                  <c:v>-28.883520000000001</c:v>
                </c:pt>
                <c:pt idx="4949">
                  <c:v>-28.800339999999995</c:v>
                </c:pt>
                <c:pt idx="4950">
                  <c:v>-28.717150000000004</c:v>
                </c:pt>
                <c:pt idx="4951">
                  <c:v>-28.633969999999998</c:v>
                </c:pt>
                <c:pt idx="4952">
                  <c:v>-28.550879999999999</c:v>
                </c:pt>
                <c:pt idx="4953">
                  <c:v>-28.467700000000001</c:v>
                </c:pt>
                <c:pt idx="4954">
                  <c:v>-28.384499999999996</c:v>
                </c:pt>
                <c:pt idx="4955">
                  <c:v>-28.30132</c:v>
                </c:pt>
                <c:pt idx="4956">
                  <c:v>-28.218109999999999</c:v>
                </c:pt>
                <c:pt idx="4957">
                  <c:v>-28.134920000000001</c:v>
                </c:pt>
                <c:pt idx="4958">
                  <c:v>-28.051830000000002</c:v>
                </c:pt>
                <c:pt idx="4959">
                  <c:v>-27.968639999999997</c:v>
                </c:pt>
                <c:pt idx="4960">
                  <c:v>-27.885440000000003</c:v>
                </c:pt>
                <c:pt idx="4961">
                  <c:v>-27.802229999999998</c:v>
                </c:pt>
                <c:pt idx="4962">
                  <c:v>-27.719149999999999</c:v>
                </c:pt>
                <c:pt idx="4963">
                  <c:v>-27.635950000000001</c:v>
                </c:pt>
                <c:pt idx="4964">
                  <c:v>-27.55274</c:v>
                </c:pt>
                <c:pt idx="4965">
                  <c:v>-27.469550000000002</c:v>
                </c:pt>
                <c:pt idx="4966">
                  <c:v>-27.38644</c:v>
                </c:pt>
                <c:pt idx="4967">
                  <c:v>-27.303260000000002</c:v>
                </c:pt>
                <c:pt idx="4968">
                  <c:v>-27.220050000000001</c:v>
                </c:pt>
                <c:pt idx="4969">
                  <c:v>-27.136939999999999</c:v>
                </c:pt>
                <c:pt idx="4970">
                  <c:v>-27.053730000000002</c:v>
                </c:pt>
                <c:pt idx="4971">
                  <c:v>-26.970529999999997</c:v>
                </c:pt>
                <c:pt idx="4972">
                  <c:v>-26.887320000000003</c:v>
                </c:pt>
                <c:pt idx="4973">
                  <c:v>-26.804109999999998</c:v>
                </c:pt>
                <c:pt idx="4974">
                  <c:v>-26.721</c:v>
                </c:pt>
                <c:pt idx="4975">
                  <c:v>-26.637799999999999</c:v>
                </c:pt>
                <c:pt idx="4976">
                  <c:v>-26.554679999999998</c:v>
                </c:pt>
                <c:pt idx="4977">
                  <c:v>-26.471480000000003</c:v>
                </c:pt>
                <c:pt idx="4978">
                  <c:v>-26.388349999999999</c:v>
                </c:pt>
                <c:pt idx="4979">
                  <c:v>-26.305150000000001</c:v>
                </c:pt>
                <c:pt idx="4980">
                  <c:v>-26.22194</c:v>
                </c:pt>
                <c:pt idx="4981">
                  <c:v>-26.138720000000003</c:v>
                </c:pt>
                <c:pt idx="4982">
                  <c:v>-26.055609999999998</c:v>
                </c:pt>
                <c:pt idx="4983">
                  <c:v>-25.972389999999997</c:v>
                </c:pt>
                <c:pt idx="4984">
                  <c:v>-25.88927</c:v>
                </c:pt>
                <c:pt idx="4985">
                  <c:v>-25.806059999999999</c:v>
                </c:pt>
                <c:pt idx="4986">
                  <c:v>-25.722930000000002</c:v>
                </c:pt>
                <c:pt idx="4987">
                  <c:v>-25.639710000000001</c:v>
                </c:pt>
                <c:pt idx="4988">
                  <c:v>-25.556480000000001</c:v>
                </c:pt>
                <c:pt idx="4989">
                  <c:v>-25.473370000000003</c:v>
                </c:pt>
                <c:pt idx="4990">
                  <c:v>-25.390139999999999</c:v>
                </c:pt>
                <c:pt idx="4991">
                  <c:v>-25.307010000000002</c:v>
                </c:pt>
                <c:pt idx="4992">
                  <c:v>-25.2239</c:v>
                </c:pt>
                <c:pt idx="4993">
                  <c:v>-25.140670000000004</c:v>
                </c:pt>
                <c:pt idx="4994">
                  <c:v>-25.05743</c:v>
                </c:pt>
                <c:pt idx="4995">
                  <c:v>-24.974310000000003</c:v>
                </c:pt>
                <c:pt idx="4996">
                  <c:v>-24.891179999999999</c:v>
                </c:pt>
                <c:pt idx="4997">
                  <c:v>-24.807960000000001</c:v>
                </c:pt>
                <c:pt idx="4998">
                  <c:v>-24.724710000000002</c:v>
                </c:pt>
                <c:pt idx="4999">
                  <c:v>-24.641590000000001</c:v>
                </c:pt>
                <c:pt idx="5000">
                  <c:v>-24.558450000000001</c:v>
                </c:pt>
                <c:pt idx="5001">
                  <c:v>-24.47522</c:v>
                </c:pt>
                <c:pt idx="5002">
                  <c:v>-24.392090000000003</c:v>
                </c:pt>
                <c:pt idx="5003">
                  <c:v>-24.30885</c:v>
                </c:pt>
                <c:pt idx="5004">
                  <c:v>-24.225710000000003</c:v>
                </c:pt>
                <c:pt idx="5005">
                  <c:v>-24.142579999999999</c:v>
                </c:pt>
                <c:pt idx="5006">
                  <c:v>-24.059439999999995</c:v>
                </c:pt>
                <c:pt idx="5007">
                  <c:v>-23.976199999999999</c:v>
                </c:pt>
                <c:pt idx="5008">
                  <c:v>-23.892960000000002</c:v>
                </c:pt>
                <c:pt idx="5009">
                  <c:v>-23.809820000000002</c:v>
                </c:pt>
                <c:pt idx="5010">
                  <c:v>-23.726689999999998</c:v>
                </c:pt>
                <c:pt idx="5011">
                  <c:v>-23.643430000000002</c:v>
                </c:pt>
                <c:pt idx="5012">
                  <c:v>-23.560290000000002</c:v>
                </c:pt>
                <c:pt idx="5013">
                  <c:v>-23.477140000000002</c:v>
                </c:pt>
                <c:pt idx="5014">
                  <c:v>-23.393949999999997</c:v>
                </c:pt>
                <c:pt idx="5015">
                  <c:v>-23.30959</c:v>
                </c:pt>
                <c:pt idx="5016">
                  <c:v>-23.225330000000003</c:v>
                </c:pt>
                <c:pt idx="5017">
                  <c:v>-23.140979999999999</c:v>
                </c:pt>
                <c:pt idx="5018">
                  <c:v>-23.056699999999999</c:v>
                </c:pt>
                <c:pt idx="5019">
                  <c:v>-22.972439999999999</c:v>
                </c:pt>
                <c:pt idx="5020">
                  <c:v>-22.888069999999999</c:v>
                </c:pt>
                <c:pt idx="5021">
                  <c:v>-22.803799999999999</c:v>
                </c:pt>
                <c:pt idx="5022">
                  <c:v>-22.719530000000002</c:v>
                </c:pt>
                <c:pt idx="5023">
                  <c:v>-22.635170000000002</c:v>
                </c:pt>
                <c:pt idx="5024">
                  <c:v>-22.550899999999999</c:v>
                </c:pt>
                <c:pt idx="5025">
                  <c:v>-22.466529999999999</c:v>
                </c:pt>
                <c:pt idx="5026">
                  <c:v>-22.382259999999999</c:v>
                </c:pt>
                <c:pt idx="5027">
                  <c:v>-22.297969999999999</c:v>
                </c:pt>
                <c:pt idx="5028">
                  <c:v>-22.21369</c:v>
                </c:pt>
                <c:pt idx="5029">
                  <c:v>-22.120609999999999</c:v>
                </c:pt>
                <c:pt idx="5030">
                  <c:v>-22.021490000000004</c:v>
                </c:pt>
                <c:pt idx="5031">
                  <c:v>-21.922560000000001</c:v>
                </c:pt>
                <c:pt idx="5032">
                  <c:v>-21.823449999999998</c:v>
                </c:pt>
                <c:pt idx="5033">
                  <c:v>-21.724420000000002</c:v>
                </c:pt>
                <c:pt idx="5034">
                  <c:v>-21.625399999999999</c:v>
                </c:pt>
                <c:pt idx="5035">
                  <c:v>-21.52636</c:v>
                </c:pt>
                <c:pt idx="5036">
                  <c:v>-21.427310000000002</c:v>
                </c:pt>
                <c:pt idx="5037">
                  <c:v>-21.32836</c:v>
                </c:pt>
                <c:pt idx="5038">
                  <c:v>-21.229320000000001</c:v>
                </c:pt>
                <c:pt idx="5039">
                  <c:v>-21.130269999999999</c:v>
                </c:pt>
                <c:pt idx="5040">
                  <c:v>-21.031310000000001</c:v>
                </c:pt>
                <c:pt idx="5041">
                  <c:v>-20.932279999999999</c:v>
                </c:pt>
                <c:pt idx="5042">
                  <c:v>-20.833209999999998</c:v>
                </c:pt>
                <c:pt idx="5043">
                  <c:v>-20.734259999999999</c:v>
                </c:pt>
                <c:pt idx="5044">
                  <c:v>-20.635210000000001</c:v>
                </c:pt>
                <c:pt idx="5045">
                  <c:v>-20.536149999999999</c:v>
                </c:pt>
                <c:pt idx="5046">
                  <c:v>-20.437100000000001</c:v>
                </c:pt>
                <c:pt idx="5047">
                  <c:v>-20.338139999999999</c:v>
                </c:pt>
                <c:pt idx="5048">
                  <c:v>-20.239080000000001</c:v>
                </c:pt>
                <c:pt idx="5049">
                  <c:v>-20.14011</c:v>
                </c:pt>
                <c:pt idx="5050">
                  <c:v>-20.040950000000002</c:v>
                </c:pt>
                <c:pt idx="5051">
                  <c:v>-19.941990000000001</c:v>
                </c:pt>
                <c:pt idx="5052">
                  <c:v>-19.843029999999999</c:v>
                </c:pt>
                <c:pt idx="5053">
                  <c:v>-19.744070000000001</c:v>
                </c:pt>
                <c:pt idx="5054">
                  <c:v>-19.6449</c:v>
                </c:pt>
                <c:pt idx="5055">
                  <c:v>-19.545940000000002</c:v>
                </c:pt>
                <c:pt idx="5056">
                  <c:v>-19.446870000000001</c:v>
                </c:pt>
                <c:pt idx="5057">
                  <c:v>-19.347899999999999</c:v>
                </c:pt>
                <c:pt idx="5058">
                  <c:v>-19.248919999999998</c:v>
                </c:pt>
                <c:pt idx="5059">
                  <c:v>-19.149949999999997</c:v>
                </c:pt>
                <c:pt idx="5060">
                  <c:v>-19.050789000000002</c:v>
                </c:pt>
                <c:pt idx="5061">
                  <c:v>-18.951805999999998</c:v>
                </c:pt>
                <c:pt idx="5062">
                  <c:v>-18.852733000000001</c:v>
                </c:pt>
                <c:pt idx="5063">
                  <c:v>-18.753748000000002</c:v>
                </c:pt>
                <c:pt idx="5064">
                  <c:v>-18.654772000000001</c:v>
                </c:pt>
                <c:pt idx="5065">
                  <c:v>-18.555695000000004</c:v>
                </c:pt>
                <c:pt idx="5066">
                  <c:v>-18.456716</c:v>
                </c:pt>
                <c:pt idx="5067">
                  <c:v>-18.357646000000003</c:v>
                </c:pt>
                <c:pt idx="5068">
                  <c:v>-18.258555000000001</c:v>
                </c:pt>
                <c:pt idx="5069">
                  <c:v>-18.159572999999998</c:v>
                </c:pt>
                <c:pt idx="5070">
                  <c:v>-18.060589</c:v>
                </c:pt>
                <c:pt idx="5071">
                  <c:v>-17.961503999999998</c:v>
                </c:pt>
                <c:pt idx="5072">
                  <c:v>-17.862518000000001</c:v>
                </c:pt>
                <c:pt idx="5073">
                  <c:v>-17.763520999999997</c:v>
                </c:pt>
                <c:pt idx="5074">
                  <c:v>-17.664542000000001</c:v>
                </c:pt>
                <c:pt idx="5075">
                  <c:v>-17.565452000000001</c:v>
                </c:pt>
                <c:pt idx="5076">
                  <c:v>-17.466460999999999</c:v>
                </c:pt>
                <c:pt idx="5077">
                  <c:v>-17.367459000000004</c:v>
                </c:pt>
                <c:pt idx="5078">
                  <c:v>-17.268464999999999</c:v>
                </c:pt>
                <c:pt idx="5079">
                  <c:v>-17.16947</c:v>
                </c:pt>
                <c:pt idx="5080">
                  <c:v>-17.070274000000001</c:v>
                </c:pt>
                <c:pt idx="5081">
                  <c:v>-16.971287</c:v>
                </c:pt>
                <c:pt idx="5082">
                  <c:v>-16.872278000000001</c:v>
                </c:pt>
                <c:pt idx="5083">
                  <c:v>-16.773288000000001</c:v>
                </c:pt>
                <c:pt idx="5084">
                  <c:v>-16.674277</c:v>
                </c:pt>
                <c:pt idx="5085">
                  <c:v>-16.575274999999998</c:v>
                </c:pt>
                <c:pt idx="5086">
                  <c:v>-16.476271000000001</c:v>
                </c:pt>
                <c:pt idx="5087">
                  <c:v>-16.377165999999999</c:v>
                </c:pt>
                <c:pt idx="5088">
                  <c:v>-16.278170000000003</c:v>
                </c:pt>
                <c:pt idx="5089">
                  <c:v>-16.179163000000003</c:v>
                </c:pt>
                <c:pt idx="5090">
                  <c:v>-16.080053999999997</c:v>
                </c:pt>
                <c:pt idx="5091">
                  <c:v>-15.981134000000001</c:v>
                </c:pt>
                <c:pt idx="5092">
                  <c:v>-15.882032999999996</c:v>
                </c:pt>
                <c:pt idx="5093">
                  <c:v>-15.783021</c:v>
                </c:pt>
                <c:pt idx="5094">
                  <c:v>-15.684006999999999</c:v>
                </c:pt>
                <c:pt idx="5095">
                  <c:v>-15.585092000000001</c:v>
                </c:pt>
                <c:pt idx="5096">
                  <c:v>-15.485975999999999</c:v>
                </c:pt>
                <c:pt idx="5097">
                  <c:v>-15.386968999999999</c:v>
                </c:pt>
                <c:pt idx="5098">
                  <c:v>-15.288039900000001</c:v>
                </c:pt>
                <c:pt idx="5099">
                  <c:v>-15.18892</c:v>
                </c:pt>
                <c:pt idx="5100">
                  <c:v>-15.089908900000001</c:v>
                </c:pt>
                <c:pt idx="5101">
                  <c:v>-14.990886499999998</c:v>
                </c:pt>
                <c:pt idx="5102">
                  <c:v>-14.891767810000001</c:v>
                </c:pt>
                <c:pt idx="5103">
                  <c:v>-14.792839899999999</c:v>
                </c:pt>
                <c:pt idx="5104">
                  <c:v>-14.693819799999996</c:v>
                </c:pt>
                <c:pt idx="5105">
                  <c:v>-14.5947873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5C-45BA-A05E-20D52528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258591"/>
        <c:axId val="1687896831"/>
      </c:scatterChart>
      <c:valAx>
        <c:axId val="1727258591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Roof Displacement (m)</a:t>
                </a:r>
              </a:p>
            </c:rich>
          </c:tx>
          <c:layout>
            <c:manualLayout>
              <c:xMode val="edge"/>
              <c:yMode val="edge"/>
              <c:x val="0.3794367762853173"/>
              <c:y val="0.914848636403203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96831"/>
        <c:crosses val="autoZero"/>
        <c:crossBetween val="midCat"/>
      </c:valAx>
      <c:valAx>
        <c:axId val="1687896831"/>
        <c:scaling>
          <c:orientation val="maxMin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Base Shear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585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944148883419148"/>
          <c:y val="0.16535976416294951"/>
          <c:w val="0.31149000506097163"/>
          <c:h val="0.1197821261219159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Displaced Shapes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12726977043916E-2"/>
          <c:y val="6.6603820645921727E-2"/>
          <c:w val="0.75390666605382006"/>
          <c:h val="0.85904680110266629"/>
        </c:manualLayout>
      </c:layout>
      <c:scatterChart>
        <c:scatterStyle val="lineMarker"/>
        <c:varyColors val="0"/>
        <c:ser>
          <c:idx val="0"/>
          <c:order val="1"/>
          <c:tx>
            <c:strRef>
              <c:f>'Post-yield Mechanism'!$H$135:$H$136</c:f>
              <c:strCache>
                <c:ptCount val="2"/>
                <c:pt idx="0">
                  <c:v>LS6 Δi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Mechanism'!$H$137:$H$142</c:f>
              <c:numCache>
                <c:formatCode>0.0000</c:formatCode>
                <c:ptCount val="6"/>
                <c:pt idx="0">
                  <c:v>3.418366675546014E-2</c:v>
                </c:pt>
                <c:pt idx="1">
                  <c:v>2.9915067245247555E-2</c:v>
                </c:pt>
                <c:pt idx="2">
                  <c:v>1.7584177575909115E-2</c:v>
                </c:pt>
                <c:pt idx="3">
                  <c:v>0</c:v>
                </c:pt>
              </c:numCache>
            </c:numRef>
          </c:xVal>
          <c:yVal>
            <c:numRef>
              <c:f>'Post-yield Mechanism'!$B$137:$B$142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F-4B30-8305-C5A5593E6419}"/>
            </c:ext>
          </c:extLst>
        </c:ser>
        <c:ser>
          <c:idx val="9"/>
          <c:order val="9"/>
          <c:tx>
            <c:strRef>
              <c:f>'Post-yield Mechanism'!$D$125</c:f>
              <c:strCache>
                <c:ptCount val="1"/>
                <c:pt idx="0">
                  <c:v>-476.81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'Post-yield Mechanism'!$D$126:$D$131</c:f>
              <c:numCache>
                <c:formatCode>0.0000</c:formatCode>
                <c:ptCount val="6"/>
                <c:pt idx="0">
                  <c:v>1.00033E-2</c:v>
                </c:pt>
                <c:pt idx="1">
                  <c:v>7.5612500000000003E-3</c:v>
                </c:pt>
                <c:pt idx="2">
                  <c:v>3.6916700000000002E-3</c:v>
                </c:pt>
                <c:pt idx="3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'Post-yield Mechanism'!$C$126:$C$131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95A-4AC2-A670-819F4B99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7904"/>
        <c:axId val="623435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height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'Yield Mechanism'!$D$5:$D$8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3.1827906002835998E-2</c:v>
                      </c:pt>
                      <c:pt idx="1">
                        <c:v>2.7774057777624823E-2</c:v>
                      </c:pt>
                      <c:pt idx="2">
                        <c:v>1.6629008089516888E-2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'Yield Mechanism'!$B$5:$B$8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8.75</c:v>
                      </c:pt>
                      <c:pt idx="1">
                        <c:v>5.75</c:v>
                      </c:pt>
                      <c:pt idx="2">
                        <c:v>2.75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E3F-4B30-8305-C5A5593E641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Mechanism'!$D$135:$D$136</c15:sqref>
                        </c15:formulaRef>
                      </c:ext>
                    </c:extLst>
                    <c:strCache>
                      <c:ptCount val="2"/>
                      <c:pt idx="0">
                        <c:v>LS2 Δi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Mechanism'!$D$137:$D$142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2.057989921261219E-2</c:v>
                      </c:pt>
                      <c:pt idx="1">
                        <c:v>1.703650033173644E-2</c:v>
                      </c:pt>
                      <c:pt idx="2">
                        <c:v>1.1443107514548589E-2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DF1-4FDD-9269-95CE543EFDB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Mechanism'!$E$135:$E$136</c15:sqref>
                        </c15:formulaRef>
                      </c:ext>
                    </c:extLst>
                    <c:strCache>
                      <c:ptCount val="2"/>
                      <c:pt idx="0">
                        <c:v>LS3 Δi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Mechanism'!$E$137:$E$142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2.3756829577129428E-2</c:v>
                      </c:pt>
                      <c:pt idx="1">
                        <c:v>2.0052151508283371E-2</c:v>
                      </c:pt>
                      <c:pt idx="2">
                        <c:v>1.2899062506249896E-2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F1-4FDD-9269-95CE543EFDB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Mechanism'!$F$135:$F$136</c15:sqref>
                        </c15:formulaRef>
                      </c:ext>
                    </c:extLst>
                    <c:strCache>
                      <c:ptCount val="2"/>
                      <c:pt idx="0">
                        <c:v>LS4 Δi 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Mechanism'!$F$137:$F$142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3.418366675546014E-2</c:v>
                      </c:pt>
                      <c:pt idx="1">
                        <c:v>2.9915067245247555E-2</c:v>
                      </c:pt>
                      <c:pt idx="2">
                        <c:v>1.7584177575909115E-2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F1-4FDD-9269-95CE543EFDB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Mechanism'!$G$135:$G$136</c15:sqref>
                        </c15:formulaRef>
                      </c:ext>
                    </c:extLst>
                    <c:strCache>
                      <c:ptCount val="2"/>
                      <c:pt idx="0">
                        <c:v>LS5 Δi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Mechanism'!$G$137:$G$142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3.418366675546014E-2</c:v>
                      </c:pt>
                      <c:pt idx="1">
                        <c:v>2.9915067245247555E-2</c:v>
                      </c:pt>
                      <c:pt idx="2">
                        <c:v>1.7584177575909115E-2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F1-4FDD-9269-95CE543EFDB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Mechanism'!$H$135:$H$136</c15:sqref>
                        </c15:formulaRef>
                      </c:ext>
                    </c:extLst>
                    <c:strCache>
                      <c:ptCount val="2"/>
                      <c:pt idx="0">
                        <c:v>LS6 Δi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Mechanism'!$H$137:$H$142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3.418366675546014E-2</c:v>
                      </c:pt>
                      <c:pt idx="1">
                        <c:v>2.9915067245247555E-2</c:v>
                      </c:pt>
                      <c:pt idx="2">
                        <c:v>1.7584177575909115E-2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F1-4FDD-9269-95CE543EFDB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Mechanism'!$E$125</c15:sqref>
                        </c15:formulaRef>
                      </c:ext>
                    </c:extLst>
                    <c:strCache>
                      <c:ptCount val="1"/>
                      <c:pt idx="0">
                        <c:v>-775.48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Mechanism'!$E$126:$E$131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2.4963300000000001E-2</c:v>
                      </c:pt>
                      <c:pt idx="1">
                        <c:v>2.0891099999999999E-2</c:v>
                      </c:pt>
                      <c:pt idx="2">
                        <c:v>1.0990099999999999E-2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Mechanism'!$C$126:$C$131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40-48D5-890A-C34C7397433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Mechanism'!$F$125</c15:sqref>
                        </c15:formulaRef>
                      </c:ext>
                    </c:extLst>
                    <c:strCache>
                      <c:ptCount val="1"/>
                      <c:pt idx="0">
                        <c:v>-771.66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Mechanism'!$F$126:$F$131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3.4963300000000003E-2</c:v>
                      </c:pt>
                      <c:pt idx="1">
                        <c:v>3.0835499999999998E-2</c:v>
                      </c:pt>
                      <c:pt idx="2">
                        <c:v>1.96788E-2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Mechanism'!$C$126:$C$131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F37-4BD8-AD84-556855AC480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Mechanism'!$G$125</c15:sqref>
                        </c15:formulaRef>
                      </c:ext>
                    </c:extLst>
                    <c:strCache>
                      <c:ptCount val="1"/>
                      <c:pt idx="0">
                        <c:v>-491.53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Mechanism'!$G$126:$G$129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4.9963300000000002E-2</c:v>
                      </c:pt>
                      <c:pt idx="1">
                        <c:v>4.6879200000000003E-2</c:v>
                      </c:pt>
                      <c:pt idx="2">
                        <c:v>3.8067999999999998E-2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Mechanism'!$C$126:$C$129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BC9-4A66-B67D-608ADDB59075}"/>
                  </c:ext>
                </c:extLst>
              </c15:ser>
            </c15:filteredScatterSeries>
          </c:ext>
        </c:extLst>
      </c:scatterChart>
      <c:valAx>
        <c:axId val="5468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184"/>
        <c:crosses val="autoZero"/>
        <c:crossBetween val="midCat"/>
      </c:valAx>
      <c:valAx>
        <c:axId val="62343518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79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Shapes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260272003602"/>
          <c:y val="9.4647518401836675E-2"/>
          <c:w val="0.73516706434693924"/>
          <c:h val="0.7920426184387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'Post-yield Mechanism'!$D$186:$D$187</c:f>
              <c:strCache>
                <c:ptCount val="2"/>
                <c:pt idx="0">
                  <c:v>LS6 Δi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Mechanism'!$D$188:$D$191</c:f>
              <c:numCache>
                <c:formatCode>0.000</c:formatCode>
                <c:ptCount val="4"/>
                <c:pt idx="0">
                  <c:v>1</c:v>
                </c:pt>
                <c:pt idx="1">
                  <c:v>0.87512751219028417</c:v>
                </c:pt>
                <c:pt idx="2">
                  <c:v>0.51440290773079234</c:v>
                </c:pt>
                <c:pt idx="3">
                  <c:v>0</c:v>
                </c:pt>
              </c:numCache>
            </c:numRef>
          </c:xVal>
          <c:yVal>
            <c:numRef>
              <c:f>'Post-yield Mechanism'!$C$188:$C$191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B-4762-879E-6D965EBAE649}"/>
            </c:ext>
          </c:extLst>
        </c:ser>
        <c:ser>
          <c:idx val="1"/>
          <c:order val="1"/>
          <c:tx>
            <c:strRef>
              <c:f>'Post-yield Mechanism'!$E$186</c:f>
              <c:strCache>
                <c:ptCount val="1"/>
                <c:pt idx="0">
                  <c:v>-476.81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Mechanism'!$E$188:$E$191</c:f>
              <c:numCache>
                <c:formatCode>0.000</c:formatCode>
                <c:ptCount val="4"/>
                <c:pt idx="0">
                  <c:v>1</c:v>
                </c:pt>
                <c:pt idx="1">
                  <c:v>0.75587556106484866</c:v>
                </c:pt>
                <c:pt idx="2">
                  <c:v>0.36904521507902394</c:v>
                </c:pt>
                <c:pt idx="3">
                  <c:v>0</c:v>
                </c:pt>
              </c:numCache>
            </c:numRef>
          </c:xVal>
          <c:yVal>
            <c:numRef>
              <c:f>'Post-yield Mechanism'!$C$188:$C$191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B-4762-879E-6D965EBA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77199"/>
        <c:axId val="107818447"/>
      </c:scatterChart>
      <c:valAx>
        <c:axId val="210397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8447"/>
        <c:crosses val="autoZero"/>
        <c:crossBetween val="midCat"/>
      </c:valAx>
      <c:valAx>
        <c:axId val="107818447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  <a:r>
                  <a:rPr lang="en-GB" baseline="0"/>
                  <a:t> No.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7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1</xdr:row>
      <xdr:rowOff>47625</xdr:rowOff>
    </xdr:from>
    <xdr:to>
      <xdr:col>4</xdr:col>
      <xdr:colOff>414980</xdr:colOff>
      <xdr:row>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D7CE7F-BD4E-4456-950A-167AC230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61999" y="247650"/>
          <a:ext cx="2019944" cy="438150"/>
        </a:xfrm>
        <a:prstGeom prst="rect">
          <a:avLst/>
        </a:prstGeom>
      </xdr:spPr>
    </xdr:pic>
    <xdr:clientData/>
  </xdr:twoCellAnchor>
  <xdr:twoCellAnchor>
    <xdr:from>
      <xdr:col>12</xdr:col>
      <xdr:colOff>190499</xdr:colOff>
      <xdr:row>27</xdr:row>
      <xdr:rowOff>166686</xdr:rowOff>
    </xdr:from>
    <xdr:to>
      <xdr:col>23</xdr:col>
      <xdr:colOff>357186</xdr:colOff>
      <xdr:row>31</xdr:row>
      <xdr:rowOff>83343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199B4C5-2569-4C74-9064-2C2BF25BCFA3}"/>
            </a:ext>
          </a:extLst>
        </xdr:cNvPr>
        <xdr:cNvSpPr txBox="1"/>
      </xdr:nvSpPr>
      <xdr:spPr>
        <a:xfrm>
          <a:off x="5060155" y="5857874"/>
          <a:ext cx="4155281" cy="7143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latin typeface="Times New Roman" panose="02020603050405020304" pitchFamily="18" charset="0"/>
              <a:cs typeface="Times New Roman" panose="02020603050405020304" pitchFamily="18" charset="0"/>
            </a:rPr>
            <a:t>Reinforcing steel and contrete strengths are 372 MPa and 19.6 MPa</a:t>
          </a:r>
          <a:r>
            <a:rPr lang="en-GB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, respectively.</a:t>
          </a:r>
          <a:endParaRPr lang="en-GB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2</xdr:col>
      <xdr:colOff>231819</xdr:colOff>
      <xdr:row>8</xdr:row>
      <xdr:rowOff>78442</xdr:rowOff>
    </xdr:from>
    <xdr:to>
      <xdr:col>7</xdr:col>
      <xdr:colOff>262055</xdr:colOff>
      <xdr:row>23</xdr:row>
      <xdr:rowOff>186091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230711-1A3B-4572-B387-C1E23B866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74819" y="1680883"/>
          <a:ext cx="3051622" cy="3346149"/>
        </a:xfrm>
        <a:prstGeom prst="rect">
          <a:avLst/>
        </a:prstGeom>
      </xdr:spPr>
    </xdr:pic>
    <xdr:clientData/>
  </xdr:twoCellAnchor>
  <xdr:twoCellAnchor editAs="oneCell">
    <xdr:from>
      <xdr:col>13</xdr:col>
      <xdr:colOff>337578</xdr:colOff>
      <xdr:row>21</xdr:row>
      <xdr:rowOff>44123</xdr:rowOff>
    </xdr:from>
    <xdr:to>
      <xdr:col>19</xdr:col>
      <xdr:colOff>352985</xdr:colOff>
      <xdr:row>28</xdr:row>
      <xdr:rowOff>120533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E68C8D-82D3-4438-83DF-08E42D89A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814453" y="4497061"/>
          <a:ext cx="3313438" cy="1469441"/>
        </a:xfrm>
        <a:prstGeom prst="rect">
          <a:avLst/>
        </a:prstGeom>
      </xdr:spPr>
    </xdr:pic>
    <xdr:clientData/>
  </xdr:twoCellAnchor>
  <xdr:twoCellAnchor editAs="oneCell">
    <xdr:from>
      <xdr:col>20</xdr:col>
      <xdr:colOff>257033</xdr:colOff>
      <xdr:row>22</xdr:row>
      <xdr:rowOff>50426</xdr:rowOff>
    </xdr:from>
    <xdr:to>
      <xdr:col>22</xdr:col>
      <xdr:colOff>792816</xdr:colOff>
      <xdr:row>26</xdr:row>
      <xdr:rowOff>54489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E28DFFD-BC25-40FA-822A-20902C51B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401033" y="4729582"/>
          <a:ext cx="1404939" cy="7779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</xdr:colOff>
      <xdr:row>25</xdr:row>
      <xdr:rowOff>11904</xdr:rowOff>
    </xdr:from>
    <xdr:to>
      <xdr:col>27</xdr:col>
      <xdr:colOff>619125</xdr:colOff>
      <xdr:row>49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8E710-B2D6-49A2-B975-48B71D3EC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1470" y="4976810"/>
          <a:ext cx="7584280" cy="47386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23810</xdr:colOff>
      <xdr:row>19</xdr:row>
      <xdr:rowOff>23809</xdr:rowOff>
    </xdr:from>
    <xdr:to>
      <xdr:col>18</xdr:col>
      <xdr:colOff>583406</xdr:colOff>
      <xdr:row>46</xdr:row>
      <xdr:rowOff>165309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C0B3CF-9B07-44BE-A157-5E52A92C2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29" y="3869528"/>
          <a:ext cx="12358690" cy="54397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273844</xdr:colOff>
      <xdr:row>17</xdr:row>
      <xdr:rowOff>7142</xdr:rowOff>
    </xdr:from>
    <xdr:to>
      <xdr:col>13</xdr:col>
      <xdr:colOff>688181</xdr:colOff>
      <xdr:row>43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24C32-C20F-4069-A71F-89ACC0A2E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23811</xdr:colOff>
      <xdr:row>20</xdr:row>
      <xdr:rowOff>166687</xdr:rowOff>
    </xdr:from>
    <xdr:to>
      <xdr:col>7</xdr:col>
      <xdr:colOff>202406</xdr:colOff>
      <xdr:row>43</xdr:row>
      <xdr:rowOff>154782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16393-74A8-43E9-B06C-01866AF86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10923</xdr:colOff>
      <xdr:row>59</xdr:row>
      <xdr:rowOff>-1</xdr:rowOff>
    </xdr:from>
    <xdr:to>
      <xdr:col>7</xdr:col>
      <xdr:colOff>869156</xdr:colOff>
      <xdr:row>79</xdr:row>
      <xdr:rowOff>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D8F7C-20DD-4E4E-96C5-B8872ACF5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1400</xdr:colOff>
      <xdr:row>82</xdr:row>
      <xdr:rowOff>20310</xdr:rowOff>
    </xdr:from>
    <xdr:to>
      <xdr:col>7</xdr:col>
      <xdr:colOff>885265</xdr:colOff>
      <xdr:row>119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5045E-E301-4D11-9571-E924239FA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20308</xdr:colOff>
      <xdr:row>144</xdr:row>
      <xdr:rowOff>180694</xdr:rowOff>
    </xdr:from>
    <xdr:to>
      <xdr:col>7</xdr:col>
      <xdr:colOff>881062</xdr:colOff>
      <xdr:row>182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9D4C1D-3B27-4DC1-9D5F-73C9700F4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Academia/Journal%20Papers/Simplified%20Analysis%20of%20Infilled%20RC%20Structures%202019/OpenSees%20Outputs/Galli_3st_5bay/Galli_3st_5bay_MediumSingle_SPO%20(Ctrlnd%201316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CivLAB/OpenSees/GLD_Frames/Post-Processing%20Files/Galli_6st_WeakSingle/SPO/Galli_6st_WeakSingle_SPO%20(Ctrlnd%201316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Academia/Journal%20Papers/Simplified%20Analysis%20of%20Infilled%20RC%20Structures%202019/OpenSees%20Outputs/Galli_3st_5bay/Galli_3st_5bay_Bare_SPO%20(Ctrlnd%20131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>
        <row r="4">
          <cell r="J4">
            <v>-3.1577079999999986</v>
          </cell>
        </row>
        <row r="5">
          <cell r="J5">
            <v>-6.3147960000000012</v>
          </cell>
        </row>
        <row r="6">
          <cell r="J6">
            <v>-9.4717700000000029</v>
          </cell>
        </row>
        <row r="7">
          <cell r="J7">
            <v>-12.62876</v>
          </cell>
        </row>
        <row r="8">
          <cell r="J8">
            <v>-15.78575</v>
          </cell>
        </row>
        <row r="9">
          <cell r="J9">
            <v>-18.942708000000003</v>
          </cell>
        </row>
        <row r="10">
          <cell r="J10">
            <v>-22.099781999999998</v>
          </cell>
        </row>
        <row r="11">
          <cell r="J11">
            <v>-25.256748000000002</v>
          </cell>
        </row>
        <row r="12">
          <cell r="J12">
            <v>-28.413740000000001</v>
          </cell>
        </row>
        <row r="13">
          <cell r="J13">
            <v>-31.470529999999997</v>
          </cell>
        </row>
        <row r="14">
          <cell r="J14">
            <v>-34.465629999999997</v>
          </cell>
        </row>
        <row r="15">
          <cell r="J15">
            <v>-37.346609999999998</v>
          </cell>
        </row>
        <row r="16">
          <cell r="J16">
            <v>-40.227559999999997</v>
          </cell>
        </row>
        <row r="17">
          <cell r="J17">
            <v>-43.087420000000009</v>
          </cell>
        </row>
        <row r="18">
          <cell r="J18">
            <v>-45.773789999999998</v>
          </cell>
        </row>
        <row r="19">
          <cell r="J19">
            <v>-48.460080000000005</v>
          </cell>
        </row>
        <row r="20">
          <cell r="J20">
            <v>-51.146622000000001</v>
          </cell>
        </row>
        <row r="21">
          <cell r="J21">
            <v>-53.832934999999992</v>
          </cell>
        </row>
        <row r="22">
          <cell r="J22">
            <v>-56.5193485</v>
          </cell>
        </row>
        <row r="23">
          <cell r="J23">
            <v>-59.085096</v>
          </cell>
        </row>
        <row r="24">
          <cell r="J24">
            <v>-61.513064999999997</v>
          </cell>
        </row>
        <row r="25">
          <cell r="J25">
            <v>-63.878555999999996</v>
          </cell>
        </row>
        <row r="26">
          <cell r="J26">
            <v>-66.213819999999998</v>
          </cell>
        </row>
        <row r="27">
          <cell r="J27">
            <v>-68.415683999999999</v>
          </cell>
        </row>
        <row r="28">
          <cell r="J28">
            <v>-70.617536000000001</v>
          </cell>
        </row>
        <row r="29">
          <cell r="J29">
            <v>-72.813206000000008</v>
          </cell>
        </row>
        <row r="30">
          <cell r="J30">
            <v>-74.988888000000003</v>
          </cell>
        </row>
        <row r="31">
          <cell r="J31">
            <v>-77.164378999999997</v>
          </cell>
        </row>
        <row r="32">
          <cell r="J32">
            <v>-79.340078000000005</v>
          </cell>
        </row>
        <row r="33">
          <cell r="J33">
            <v>-81.513450000000006</v>
          </cell>
        </row>
        <row r="34">
          <cell r="J34">
            <v>-83.654909000000004</v>
          </cell>
        </row>
        <row r="35">
          <cell r="J35">
            <v>-85.796277000000003</v>
          </cell>
        </row>
        <row r="36">
          <cell r="J36">
            <v>-87.937453000000005</v>
          </cell>
        </row>
        <row r="37">
          <cell r="J37">
            <v>-90.070746999999997</v>
          </cell>
        </row>
        <row r="38">
          <cell r="J38">
            <v>-92.143135999999998</v>
          </cell>
        </row>
        <row r="39">
          <cell r="J39">
            <v>-94.12912</v>
          </cell>
        </row>
        <row r="40">
          <cell r="J40">
            <v>-96.012940000000015</v>
          </cell>
        </row>
        <row r="41">
          <cell r="J41">
            <v>-97.897379999999998</v>
          </cell>
        </row>
        <row r="42">
          <cell r="J42">
            <v>-99.782450000000011</v>
          </cell>
        </row>
        <row r="43">
          <cell r="J43">
            <v>-101.66782000000001</v>
          </cell>
        </row>
        <row r="44">
          <cell r="J44">
            <v>-103.55310999999999</v>
          </cell>
        </row>
        <row r="45">
          <cell r="J45">
            <v>-105.43819000000001</v>
          </cell>
        </row>
        <row r="46">
          <cell r="J46">
            <v>-107.29212</v>
          </cell>
        </row>
        <row r="47">
          <cell r="J47">
            <v>-109.11893000000001</v>
          </cell>
        </row>
        <row r="48">
          <cell r="J48">
            <v>-110.94555000000001</v>
          </cell>
        </row>
        <row r="49">
          <cell r="J49">
            <v>-112.75011000000001</v>
          </cell>
        </row>
        <row r="50">
          <cell r="J50">
            <v>-114.51539000000001</v>
          </cell>
        </row>
        <row r="51">
          <cell r="J51">
            <v>-116.28086999999999</v>
          </cell>
        </row>
        <row r="52">
          <cell r="J52">
            <v>-118.04646</v>
          </cell>
        </row>
        <row r="53">
          <cell r="J53">
            <v>-119.81196000000001</v>
          </cell>
        </row>
        <row r="54">
          <cell r="J54">
            <v>-121.57747000000001</v>
          </cell>
        </row>
        <row r="55">
          <cell r="J55">
            <v>-123.34288000000001</v>
          </cell>
        </row>
        <row r="56">
          <cell r="J56">
            <v>-125.10840000000002</v>
          </cell>
        </row>
        <row r="57">
          <cell r="J57">
            <v>-126.87401999999999</v>
          </cell>
        </row>
        <row r="58">
          <cell r="J58">
            <v>-128.63956000000002</v>
          </cell>
        </row>
        <row r="59">
          <cell r="J59">
            <v>-130.4051</v>
          </cell>
        </row>
        <row r="60">
          <cell r="J60">
            <v>-132.17063999999999</v>
          </cell>
        </row>
        <row r="61">
          <cell r="J61">
            <v>-133.93609000000001</v>
          </cell>
        </row>
        <row r="62">
          <cell r="J62">
            <v>-135.70175</v>
          </cell>
        </row>
        <row r="63">
          <cell r="J63">
            <v>-137.46732</v>
          </cell>
        </row>
        <row r="64">
          <cell r="J64">
            <v>-139.23299</v>
          </cell>
        </row>
        <row r="65">
          <cell r="J65">
            <v>-140.99847</v>
          </cell>
        </row>
        <row r="66">
          <cell r="J66">
            <v>-142.76426000000001</v>
          </cell>
        </row>
        <row r="67">
          <cell r="J67">
            <v>-144.52986000000001</v>
          </cell>
        </row>
        <row r="68">
          <cell r="J68">
            <v>-146.29545999999999</v>
          </cell>
        </row>
        <row r="69">
          <cell r="J69">
            <v>-148.06125999999998</v>
          </cell>
        </row>
        <row r="70">
          <cell r="J70">
            <v>-149.82697999999999</v>
          </cell>
        </row>
        <row r="71">
          <cell r="J71">
            <v>-151.5926</v>
          </cell>
        </row>
        <row r="72">
          <cell r="J72">
            <v>-153.35833000000002</v>
          </cell>
        </row>
        <row r="73">
          <cell r="J73">
            <v>-155.12405999999999</v>
          </cell>
        </row>
        <row r="74">
          <cell r="J74">
            <v>-156.88989999999998</v>
          </cell>
        </row>
        <row r="75">
          <cell r="J75">
            <v>-158.65565000000001</v>
          </cell>
        </row>
        <row r="76">
          <cell r="J76">
            <v>-160.42131000000001</v>
          </cell>
        </row>
        <row r="77">
          <cell r="J77">
            <v>-162.18716999999998</v>
          </cell>
        </row>
        <row r="78">
          <cell r="J78">
            <v>-163.95294000000001</v>
          </cell>
        </row>
        <row r="79">
          <cell r="J79">
            <v>-165.73433</v>
          </cell>
        </row>
        <row r="80">
          <cell r="J80">
            <v>-167.52323999999999</v>
          </cell>
        </row>
        <row r="81">
          <cell r="J81">
            <v>-169.31215</v>
          </cell>
        </row>
        <row r="82">
          <cell r="J82">
            <v>-171.10106999999999</v>
          </cell>
        </row>
        <row r="83">
          <cell r="J83">
            <v>-172.88988999999998</v>
          </cell>
        </row>
        <row r="84">
          <cell r="J84">
            <v>-174.67883</v>
          </cell>
        </row>
        <row r="85">
          <cell r="J85">
            <v>-176.46776999999997</v>
          </cell>
        </row>
        <row r="86">
          <cell r="J86">
            <v>-178.25672</v>
          </cell>
        </row>
        <row r="87">
          <cell r="J87">
            <v>-180.04547000000002</v>
          </cell>
        </row>
        <row r="88">
          <cell r="J88">
            <v>-181.83452999999997</v>
          </cell>
        </row>
        <row r="89">
          <cell r="J89">
            <v>-183.6234</v>
          </cell>
        </row>
        <row r="90">
          <cell r="J90">
            <v>-185.41237999999998</v>
          </cell>
        </row>
        <row r="91">
          <cell r="J91">
            <v>-187.20146000000003</v>
          </cell>
        </row>
        <row r="92">
          <cell r="J92">
            <v>-188.99055999999999</v>
          </cell>
        </row>
        <row r="93">
          <cell r="J93">
            <v>-190.77964999999998</v>
          </cell>
        </row>
        <row r="94">
          <cell r="J94">
            <v>-192.56846000000002</v>
          </cell>
        </row>
        <row r="95">
          <cell r="J95">
            <v>-194.35756999999998</v>
          </cell>
        </row>
        <row r="96">
          <cell r="J96">
            <v>-196.14668999999998</v>
          </cell>
        </row>
        <row r="97">
          <cell r="J97">
            <v>-197.93582000000001</v>
          </cell>
        </row>
        <row r="98">
          <cell r="J98">
            <v>-199.72465000000003</v>
          </cell>
        </row>
        <row r="99">
          <cell r="J99">
            <v>-201.5138</v>
          </cell>
        </row>
        <row r="100">
          <cell r="J100">
            <v>-203.30294000000001</v>
          </cell>
        </row>
        <row r="101">
          <cell r="J101">
            <v>-205.09199999999998</v>
          </cell>
        </row>
        <row r="102">
          <cell r="J102">
            <v>-206.88116000000002</v>
          </cell>
        </row>
        <row r="103">
          <cell r="J103">
            <v>-208.67043000000001</v>
          </cell>
        </row>
        <row r="104">
          <cell r="J104">
            <v>-210.45950999999999</v>
          </cell>
        </row>
        <row r="105">
          <cell r="J105">
            <v>-212.24869999999999</v>
          </cell>
        </row>
        <row r="106">
          <cell r="J106">
            <v>-214.03798999999998</v>
          </cell>
        </row>
        <row r="107">
          <cell r="J107">
            <v>-215.82709</v>
          </cell>
        </row>
        <row r="108">
          <cell r="J108">
            <v>-217.61640000000003</v>
          </cell>
        </row>
        <row r="109">
          <cell r="J109">
            <v>-219.40561000000002</v>
          </cell>
        </row>
        <row r="110">
          <cell r="J110">
            <v>-221.19483</v>
          </cell>
        </row>
        <row r="111">
          <cell r="J111">
            <v>-222.98406</v>
          </cell>
        </row>
        <row r="112">
          <cell r="J112">
            <v>-224.77338999999998</v>
          </cell>
        </row>
        <row r="113">
          <cell r="J113">
            <v>-226.56263999999999</v>
          </cell>
        </row>
        <row r="114">
          <cell r="J114">
            <v>-228.35209</v>
          </cell>
        </row>
        <row r="115">
          <cell r="J115">
            <v>-230.14123999999998</v>
          </cell>
        </row>
        <row r="116">
          <cell r="J116">
            <v>-231.93071</v>
          </cell>
        </row>
        <row r="117">
          <cell r="J117">
            <v>-233.71988000000002</v>
          </cell>
        </row>
        <row r="118">
          <cell r="J118">
            <v>-235.50925999999998</v>
          </cell>
        </row>
        <row r="119">
          <cell r="J119">
            <v>-237.29863999999998</v>
          </cell>
        </row>
        <row r="120">
          <cell r="J120">
            <v>-239.08804000000001</v>
          </cell>
        </row>
        <row r="121">
          <cell r="J121">
            <v>-240.87743999999998</v>
          </cell>
        </row>
        <row r="122">
          <cell r="J122">
            <v>-242.66684000000004</v>
          </cell>
        </row>
        <row r="123">
          <cell r="J123">
            <v>-244.45625999999999</v>
          </cell>
        </row>
        <row r="124">
          <cell r="J124">
            <v>-246.24557999999999</v>
          </cell>
        </row>
        <row r="125">
          <cell r="J125">
            <v>-248.03521000000001</v>
          </cell>
        </row>
        <row r="126">
          <cell r="J126">
            <v>-249.82453999999998</v>
          </cell>
        </row>
        <row r="127">
          <cell r="J127">
            <v>-251.61409</v>
          </cell>
        </row>
        <row r="128">
          <cell r="J128">
            <v>-253.40344000000002</v>
          </cell>
        </row>
        <row r="129">
          <cell r="J129">
            <v>-255.19290000000001</v>
          </cell>
        </row>
        <row r="130">
          <cell r="J130">
            <v>-256.98255999999998</v>
          </cell>
        </row>
        <row r="131">
          <cell r="J131">
            <v>-258.77202999999997</v>
          </cell>
        </row>
        <row r="132">
          <cell r="J132">
            <v>-260.56160999999997</v>
          </cell>
        </row>
        <row r="133">
          <cell r="J133">
            <v>-262.35110000000003</v>
          </cell>
        </row>
        <row r="134">
          <cell r="J134">
            <v>-264.14069000000001</v>
          </cell>
        </row>
        <row r="135">
          <cell r="J135">
            <v>-265.93039999999996</v>
          </cell>
        </row>
        <row r="136">
          <cell r="J136">
            <v>-267.71989999999994</v>
          </cell>
        </row>
        <row r="137">
          <cell r="J137">
            <v>-269.50952000000001</v>
          </cell>
        </row>
        <row r="138">
          <cell r="J138">
            <v>-271.29903999999999</v>
          </cell>
        </row>
        <row r="139">
          <cell r="J139">
            <v>-273.08877000000001</v>
          </cell>
        </row>
        <row r="140">
          <cell r="J140">
            <v>-274.87841000000003</v>
          </cell>
        </row>
        <row r="141">
          <cell r="J141">
            <v>-276.66804999999999</v>
          </cell>
        </row>
        <row r="142">
          <cell r="J142">
            <v>-278.45780000000002</v>
          </cell>
        </row>
        <row r="143">
          <cell r="J143">
            <v>-280.24746000000005</v>
          </cell>
        </row>
        <row r="144">
          <cell r="J144">
            <v>-282.03723000000002</v>
          </cell>
        </row>
        <row r="145">
          <cell r="J145">
            <v>-283.82679999999999</v>
          </cell>
        </row>
        <row r="146">
          <cell r="J146">
            <v>-285.61658</v>
          </cell>
        </row>
        <row r="147">
          <cell r="J147">
            <v>-287.40627000000001</v>
          </cell>
        </row>
        <row r="148">
          <cell r="J148">
            <v>-289.19615999999996</v>
          </cell>
        </row>
        <row r="149">
          <cell r="J149">
            <v>-290.98577</v>
          </cell>
        </row>
        <row r="150">
          <cell r="J150">
            <v>-292.77557999999999</v>
          </cell>
        </row>
        <row r="151">
          <cell r="J151">
            <v>-294.56538999999998</v>
          </cell>
        </row>
        <row r="152">
          <cell r="J152">
            <v>-296.35532000000001</v>
          </cell>
        </row>
        <row r="153">
          <cell r="J153">
            <v>-298.14505000000003</v>
          </cell>
        </row>
        <row r="154">
          <cell r="J154">
            <v>-299.93488000000002</v>
          </cell>
        </row>
        <row r="155">
          <cell r="J155">
            <v>-301.72473000000002</v>
          </cell>
        </row>
        <row r="156">
          <cell r="J156">
            <v>-303.51468</v>
          </cell>
        </row>
        <row r="157">
          <cell r="J157">
            <v>-305.30444</v>
          </cell>
        </row>
        <row r="158">
          <cell r="J158">
            <v>-307.09441000000004</v>
          </cell>
        </row>
        <row r="159">
          <cell r="J159">
            <v>-308.88418000000001</v>
          </cell>
        </row>
        <row r="160">
          <cell r="J160">
            <v>-310.67416000000003</v>
          </cell>
        </row>
        <row r="161">
          <cell r="J161">
            <v>-312.46404999999999</v>
          </cell>
        </row>
        <row r="162">
          <cell r="J162">
            <v>-314.25405000000001</v>
          </cell>
        </row>
        <row r="163">
          <cell r="J163">
            <v>-316.04395</v>
          </cell>
        </row>
        <row r="164">
          <cell r="J164">
            <v>-317.83396000000005</v>
          </cell>
        </row>
        <row r="165">
          <cell r="J165">
            <v>-319.62397999999996</v>
          </cell>
        </row>
        <row r="166">
          <cell r="J166">
            <v>-321.41390000000001</v>
          </cell>
        </row>
        <row r="167">
          <cell r="J167">
            <v>-323.20382999999998</v>
          </cell>
        </row>
        <row r="168">
          <cell r="J168">
            <v>-324.99396999999999</v>
          </cell>
        </row>
        <row r="169">
          <cell r="J169">
            <v>-326.78402</v>
          </cell>
        </row>
        <row r="170">
          <cell r="J170">
            <v>-328.57387</v>
          </cell>
        </row>
        <row r="171">
          <cell r="J171">
            <v>-330.36403000000001</v>
          </cell>
        </row>
        <row r="172">
          <cell r="J172">
            <v>-332.1542</v>
          </cell>
        </row>
        <row r="173">
          <cell r="J173">
            <v>-333.94427000000002</v>
          </cell>
        </row>
        <row r="174">
          <cell r="J174">
            <v>-335.73426000000001</v>
          </cell>
        </row>
        <row r="175">
          <cell r="J175">
            <v>-337.52445</v>
          </cell>
        </row>
        <row r="176">
          <cell r="J176">
            <v>-339.31454000000002</v>
          </cell>
        </row>
        <row r="177">
          <cell r="J177">
            <v>-341.10465000000005</v>
          </cell>
        </row>
        <row r="178">
          <cell r="J178">
            <v>-342.89486000000005</v>
          </cell>
        </row>
        <row r="179">
          <cell r="J179">
            <v>-344.68497000000002</v>
          </cell>
        </row>
        <row r="180">
          <cell r="J180">
            <v>-346.47519999999997</v>
          </cell>
        </row>
        <row r="181">
          <cell r="J181">
            <v>-348.26522999999997</v>
          </cell>
        </row>
        <row r="182">
          <cell r="J182">
            <v>-350.05556999999999</v>
          </cell>
        </row>
        <row r="183">
          <cell r="J183">
            <v>-351.84591999999998</v>
          </cell>
        </row>
        <row r="184">
          <cell r="J184">
            <v>-353.63596999999999</v>
          </cell>
        </row>
        <row r="185">
          <cell r="J185">
            <v>-355.42633000000001</v>
          </cell>
        </row>
        <row r="186">
          <cell r="J186">
            <v>-357.2165</v>
          </cell>
        </row>
        <row r="187">
          <cell r="J187">
            <v>-359.00677999999999</v>
          </cell>
        </row>
        <row r="188">
          <cell r="J188">
            <v>-360.79705999999999</v>
          </cell>
        </row>
        <row r="189">
          <cell r="J189">
            <v>-362.58744999999993</v>
          </cell>
        </row>
        <row r="190">
          <cell r="J190">
            <v>-364.37774999999999</v>
          </cell>
        </row>
        <row r="191">
          <cell r="J191">
            <v>-366.16804999999999</v>
          </cell>
        </row>
        <row r="192">
          <cell r="J192">
            <v>-367.95835999999997</v>
          </cell>
        </row>
        <row r="193">
          <cell r="J193">
            <v>-369.74887999999999</v>
          </cell>
        </row>
        <row r="194">
          <cell r="J194">
            <v>-371.53921000000003</v>
          </cell>
        </row>
        <row r="195">
          <cell r="J195">
            <v>-373.32954000000001</v>
          </cell>
        </row>
        <row r="196">
          <cell r="J196">
            <v>-375.11998000000006</v>
          </cell>
        </row>
        <row r="197">
          <cell r="J197">
            <v>-376.91042999999996</v>
          </cell>
        </row>
        <row r="198">
          <cell r="J198">
            <v>-378.70069000000001</v>
          </cell>
        </row>
        <row r="199">
          <cell r="J199">
            <v>-380.49105000000003</v>
          </cell>
        </row>
        <row r="200">
          <cell r="J200">
            <v>-382.28152</v>
          </cell>
        </row>
        <row r="201">
          <cell r="J201">
            <v>-384.07199000000003</v>
          </cell>
        </row>
        <row r="202">
          <cell r="J202">
            <v>-385.86257999999998</v>
          </cell>
        </row>
        <row r="203">
          <cell r="J203">
            <v>-387.65296999999998</v>
          </cell>
        </row>
        <row r="204">
          <cell r="J204">
            <v>-389.44357000000002</v>
          </cell>
        </row>
        <row r="205">
          <cell r="J205">
            <v>-391.23397</v>
          </cell>
        </row>
        <row r="206">
          <cell r="J206">
            <v>-393.02457999999996</v>
          </cell>
        </row>
        <row r="207">
          <cell r="J207">
            <v>-394.81510000000003</v>
          </cell>
        </row>
        <row r="208">
          <cell r="J208">
            <v>-396.60563000000002</v>
          </cell>
        </row>
        <row r="209">
          <cell r="J209">
            <v>-398.39616000000001</v>
          </cell>
        </row>
        <row r="210">
          <cell r="J210">
            <v>-400.18681000000004</v>
          </cell>
        </row>
        <row r="211">
          <cell r="J211">
            <v>-401.97745000000003</v>
          </cell>
        </row>
        <row r="212">
          <cell r="J212">
            <v>-403.76801</v>
          </cell>
        </row>
        <row r="213">
          <cell r="J213">
            <v>-405.55867000000001</v>
          </cell>
        </row>
        <row r="214">
          <cell r="J214">
            <v>-407.34924000000001</v>
          </cell>
        </row>
        <row r="215">
          <cell r="J215">
            <v>-409.14022</v>
          </cell>
        </row>
        <row r="216">
          <cell r="J216">
            <v>-410.92990999999995</v>
          </cell>
        </row>
        <row r="217">
          <cell r="J217">
            <v>-412.72059999999999</v>
          </cell>
        </row>
        <row r="218">
          <cell r="J218">
            <v>-414.51229999999998</v>
          </cell>
        </row>
        <row r="219">
          <cell r="J219">
            <v>-416.30290000000002</v>
          </cell>
        </row>
        <row r="220">
          <cell r="J220">
            <v>-418.09261999999995</v>
          </cell>
        </row>
        <row r="221">
          <cell r="J221">
            <v>-419.88163000000003</v>
          </cell>
        </row>
        <row r="222">
          <cell r="J222">
            <v>-421.66701</v>
          </cell>
        </row>
        <row r="223">
          <cell r="J223">
            <v>-423.44992000000002</v>
          </cell>
        </row>
        <row r="224">
          <cell r="J224">
            <v>-425.22845000000001</v>
          </cell>
        </row>
        <row r="225">
          <cell r="J225">
            <v>-427.00799000000001</v>
          </cell>
        </row>
        <row r="226">
          <cell r="J226">
            <v>-428.78714000000002</v>
          </cell>
        </row>
        <row r="227">
          <cell r="J227">
            <v>-430.56759</v>
          </cell>
        </row>
        <row r="228">
          <cell r="J228">
            <v>-432.34595000000002</v>
          </cell>
        </row>
        <row r="229">
          <cell r="J229">
            <v>-434.12432000000001</v>
          </cell>
        </row>
        <row r="230">
          <cell r="J230">
            <v>-435.90480000000002</v>
          </cell>
        </row>
        <row r="231">
          <cell r="J231">
            <v>-437.68417999999997</v>
          </cell>
        </row>
        <row r="232">
          <cell r="J232">
            <v>-439.46366999999998</v>
          </cell>
        </row>
        <row r="233">
          <cell r="J233">
            <v>-441.24316999999996</v>
          </cell>
        </row>
        <row r="234">
          <cell r="J234">
            <v>-443.02157</v>
          </cell>
        </row>
        <row r="235">
          <cell r="J235">
            <v>-444.80107999999996</v>
          </cell>
        </row>
        <row r="236">
          <cell r="J236">
            <v>-446.58060000000006</v>
          </cell>
        </row>
        <row r="237">
          <cell r="J237">
            <v>-448.36112999999995</v>
          </cell>
        </row>
        <row r="238">
          <cell r="J238">
            <v>-450.13955999999996</v>
          </cell>
        </row>
        <row r="239">
          <cell r="J239">
            <v>-451.91920000000005</v>
          </cell>
        </row>
        <row r="240">
          <cell r="J240">
            <v>-453.69865000000004</v>
          </cell>
        </row>
        <row r="241">
          <cell r="J241">
            <v>-455.47931</v>
          </cell>
        </row>
        <row r="242">
          <cell r="J242">
            <v>-457.25776999999999</v>
          </cell>
        </row>
        <row r="243">
          <cell r="J243">
            <v>-459.03633999999994</v>
          </cell>
        </row>
        <row r="244">
          <cell r="J244">
            <v>-460.81701999999996</v>
          </cell>
        </row>
        <row r="245">
          <cell r="J245">
            <v>-462.59550000000002</v>
          </cell>
        </row>
        <row r="246">
          <cell r="J246">
            <v>-464.37619000000001</v>
          </cell>
        </row>
        <row r="247">
          <cell r="J247">
            <v>-466.15488999999997</v>
          </cell>
        </row>
        <row r="248">
          <cell r="J248">
            <v>-467.93540000000002</v>
          </cell>
        </row>
        <row r="249">
          <cell r="J249">
            <v>-469.71165000000002</v>
          </cell>
        </row>
        <row r="250">
          <cell r="J250">
            <v>-471.48924999999997</v>
          </cell>
        </row>
        <row r="251">
          <cell r="J251">
            <v>-473.26486</v>
          </cell>
        </row>
        <row r="252">
          <cell r="J252">
            <v>-475.04073999999997</v>
          </cell>
        </row>
        <row r="253">
          <cell r="J253">
            <v>-476.81402999999995</v>
          </cell>
        </row>
        <row r="254">
          <cell r="J254">
            <v>-478.58641999999998</v>
          </cell>
        </row>
        <row r="255">
          <cell r="J255">
            <v>-480.35971999999998</v>
          </cell>
        </row>
        <row r="256">
          <cell r="J256">
            <v>-482.13212999999996</v>
          </cell>
        </row>
        <row r="257">
          <cell r="J257">
            <v>-483.90534000000002</v>
          </cell>
        </row>
        <row r="258">
          <cell r="J258">
            <v>-485.67777000000001</v>
          </cell>
        </row>
        <row r="259">
          <cell r="J259">
            <v>-487.45119999999997</v>
          </cell>
        </row>
        <row r="260">
          <cell r="J260">
            <v>-489.22353000000004</v>
          </cell>
        </row>
        <row r="261">
          <cell r="J261">
            <v>-490.99797999999998</v>
          </cell>
        </row>
        <row r="262">
          <cell r="J262">
            <v>-492.77043000000003</v>
          </cell>
        </row>
        <row r="263">
          <cell r="J263">
            <v>-494.54379</v>
          </cell>
        </row>
        <row r="264">
          <cell r="J264">
            <v>-496.31725999999998</v>
          </cell>
        </row>
        <row r="265">
          <cell r="J265">
            <v>-498.08973000000003</v>
          </cell>
        </row>
        <row r="266">
          <cell r="J266">
            <v>-499.86321000000004</v>
          </cell>
        </row>
        <row r="267">
          <cell r="J267">
            <v>-501.63559999999995</v>
          </cell>
        </row>
        <row r="268">
          <cell r="J268">
            <v>-503.40910000000002</v>
          </cell>
        </row>
        <row r="269">
          <cell r="J269">
            <v>-505.18270000000001</v>
          </cell>
        </row>
        <row r="270">
          <cell r="J270">
            <v>-506.95621</v>
          </cell>
        </row>
        <row r="271">
          <cell r="J271">
            <v>-508.72972999999996</v>
          </cell>
        </row>
        <row r="272">
          <cell r="J272">
            <v>-510.50225</v>
          </cell>
        </row>
        <row r="273">
          <cell r="J273">
            <v>-512.27577999999994</v>
          </cell>
        </row>
        <row r="274">
          <cell r="J274">
            <v>-514.04841999999996</v>
          </cell>
        </row>
        <row r="275">
          <cell r="J275">
            <v>-515.82196999999996</v>
          </cell>
        </row>
        <row r="276">
          <cell r="J276">
            <v>-517.59553000000005</v>
          </cell>
        </row>
        <row r="277">
          <cell r="J277">
            <v>-519.36919</v>
          </cell>
        </row>
        <row r="278">
          <cell r="J278">
            <v>-521.14276000000007</v>
          </cell>
        </row>
        <row r="279">
          <cell r="J279">
            <v>-522.91533000000004</v>
          </cell>
        </row>
        <row r="280">
          <cell r="J280">
            <v>-524.68902000000003</v>
          </cell>
        </row>
        <row r="281">
          <cell r="J281">
            <v>-526.46217000000001</v>
          </cell>
        </row>
        <row r="282">
          <cell r="J282">
            <v>-528.23353999999995</v>
          </cell>
        </row>
        <row r="283">
          <cell r="J283">
            <v>-530.00581</v>
          </cell>
        </row>
        <row r="284">
          <cell r="J284">
            <v>-531.77819</v>
          </cell>
        </row>
        <row r="285">
          <cell r="J285">
            <v>-533.55068000000006</v>
          </cell>
        </row>
        <row r="286">
          <cell r="J286">
            <v>-535.32308</v>
          </cell>
        </row>
        <row r="287">
          <cell r="J287">
            <v>-537.09438</v>
          </cell>
        </row>
        <row r="288">
          <cell r="J288">
            <v>-538.86589000000004</v>
          </cell>
        </row>
        <row r="289">
          <cell r="J289">
            <v>-540.63831000000005</v>
          </cell>
        </row>
        <row r="290">
          <cell r="J290">
            <v>-542.41074000000003</v>
          </cell>
        </row>
        <row r="291">
          <cell r="J291">
            <v>-544.18326999999999</v>
          </cell>
        </row>
        <row r="292">
          <cell r="J292">
            <v>-545.95370000000003</v>
          </cell>
        </row>
        <row r="293">
          <cell r="J293">
            <v>-547.72379000000001</v>
          </cell>
        </row>
        <row r="294">
          <cell r="J294">
            <v>-549.49288999999999</v>
          </cell>
        </row>
        <row r="295">
          <cell r="J295">
            <v>-551.26109999999994</v>
          </cell>
        </row>
        <row r="296">
          <cell r="J296">
            <v>-552.97293000000002</v>
          </cell>
        </row>
        <row r="297">
          <cell r="J297">
            <v>-554.68025999999998</v>
          </cell>
        </row>
        <row r="298">
          <cell r="J298">
            <v>-556.38780999999994</v>
          </cell>
        </row>
        <row r="299">
          <cell r="J299">
            <v>-558.09515999999996</v>
          </cell>
        </row>
        <row r="300">
          <cell r="J300">
            <v>-559.80452000000002</v>
          </cell>
        </row>
        <row r="301">
          <cell r="J301">
            <v>-561.51198999999997</v>
          </cell>
        </row>
        <row r="302">
          <cell r="J302">
            <v>-563.21837000000005</v>
          </cell>
        </row>
        <row r="303">
          <cell r="J303">
            <v>-564.92685000000006</v>
          </cell>
        </row>
        <row r="304">
          <cell r="J304">
            <v>-566.63434000000007</v>
          </cell>
        </row>
        <row r="305">
          <cell r="J305">
            <v>-568.34174000000007</v>
          </cell>
        </row>
        <row r="306">
          <cell r="J306">
            <v>-570.04196000000002</v>
          </cell>
        </row>
        <row r="307">
          <cell r="J307">
            <v>-571.68662999999992</v>
          </cell>
        </row>
        <row r="308">
          <cell r="J308">
            <v>-573.32929999999999</v>
          </cell>
        </row>
        <row r="309">
          <cell r="J309">
            <v>-574.78037000000006</v>
          </cell>
        </row>
        <row r="310">
          <cell r="J310">
            <v>-576.22104999999999</v>
          </cell>
        </row>
        <row r="311">
          <cell r="J311">
            <v>-577.66074000000003</v>
          </cell>
        </row>
        <row r="312">
          <cell r="J312">
            <v>-579.10034000000007</v>
          </cell>
        </row>
        <row r="313">
          <cell r="J313">
            <v>-580.54105000000004</v>
          </cell>
        </row>
        <row r="314">
          <cell r="J314">
            <v>-581.98067000000003</v>
          </cell>
        </row>
        <row r="315">
          <cell r="J315">
            <v>-583.42039999999997</v>
          </cell>
        </row>
        <row r="316">
          <cell r="J316">
            <v>-584.86009999999999</v>
          </cell>
        </row>
        <row r="317">
          <cell r="J317">
            <v>-586.1268</v>
          </cell>
        </row>
        <row r="318">
          <cell r="J318">
            <v>-587.30889999999999</v>
          </cell>
        </row>
        <row r="319">
          <cell r="J319">
            <v>-588.49189999999999</v>
          </cell>
        </row>
        <row r="320">
          <cell r="J320">
            <v>-589.6739</v>
          </cell>
        </row>
        <row r="321">
          <cell r="J321">
            <v>-590.85490000000004</v>
          </cell>
        </row>
        <row r="322">
          <cell r="J322">
            <v>-592.03700000000003</v>
          </cell>
        </row>
        <row r="323">
          <cell r="J323">
            <v>-593.21810000000005</v>
          </cell>
        </row>
        <row r="324">
          <cell r="J324">
            <v>-594.40019999999993</v>
          </cell>
        </row>
        <row r="325">
          <cell r="J325">
            <v>-595.58220000000006</v>
          </cell>
        </row>
        <row r="326">
          <cell r="J326">
            <v>-596.76430000000005</v>
          </cell>
        </row>
        <row r="327">
          <cell r="J327">
            <v>-597.94639999999993</v>
          </cell>
        </row>
        <row r="328">
          <cell r="J328">
            <v>-599.1277</v>
          </cell>
        </row>
        <row r="329">
          <cell r="J329">
            <v>-600.30970000000002</v>
          </cell>
        </row>
        <row r="330">
          <cell r="J330">
            <v>-601.49090000000001</v>
          </cell>
        </row>
        <row r="331">
          <cell r="J331">
            <v>-602.673</v>
          </cell>
        </row>
        <row r="332">
          <cell r="J332">
            <v>-603.85419999999999</v>
          </cell>
        </row>
        <row r="333">
          <cell r="J333">
            <v>-605.03750000000002</v>
          </cell>
        </row>
        <row r="334">
          <cell r="J334">
            <v>-606.2195999999999</v>
          </cell>
        </row>
        <row r="335">
          <cell r="J335">
            <v>-607.4008</v>
          </cell>
        </row>
        <row r="336">
          <cell r="J336">
            <v>-608.33040000000005</v>
          </cell>
        </row>
        <row r="337">
          <cell r="J337">
            <v>-609.16650000000004</v>
          </cell>
        </row>
        <row r="338">
          <cell r="J338">
            <v>-610.00169999999991</v>
          </cell>
        </row>
        <row r="339">
          <cell r="J339">
            <v>-610.83799999999997</v>
          </cell>
        </row>
        <row r="340">
          <cell r="J340">
            <v>-611.67419999999993</v>
          </cell>
        </row>
        <row r="341">
          <cell r="J341">
            <v>-612.51039999999989</v>
          </cell>
        </row>
        <row r="342">
          <cell r="J342">
            <v>-613.34669999999994</v>
          </cell>
        </row>
        <row r="343">
          <cell r="J343">
            <v>-614.18280000000004</v>
          </cell>
        </row>
        <row r="344">
          <cell r="J344">
            <v>-615.01800000000003</v>
          </cell>
        </row>
        <row r="345">
          <cell r="J345">
            <v>-615.85429999999997</v>
          </cell>
        </row>
        <row r="346">
          <cell r="J346">
            <v>-616.69060000000013</v>
          </cell>
        </row>
        <row r="347">
          <cell r="J347">
            <v>-617.52680000000009</v>
          </cell>
        </row>
        <row r="348">
          <cell r="J348">
            <v>-618.36300000000006</v>
          </cell>
        </row>
        <row r="349">
          <cell r="J349">
            <v>-619.19929999999999</v>
          </cell>
        </row>
        <row r="350">
          <cell r="J350">
            <v>-620.03459999999995</v>
          </cell>
        </row>
        <row r="351">
          <cell r="J351">
            <v>-620.86919999999998</v>
          </cell>
        </row>
        <row r="352">
          <cell r="J352">
            <v>-621.70209999999997</v>
          </cell>
        </row>
        <row r="353">
          <cell r="J353">
            <v>-622.53610000000003</v>
          </cell>
        </row>
        <row r="354">
          <cell r="J354">
            <v>-623.37020000000007</v>
          </cell>
        </row>
        <row r="355">
          <cell r="J355">
            <v>-624.20409999999993</v>
          </cell>
        </row>
        <row r="356">
          <cell r="J356">
            <v>-625.03809999999999</v>
          </cell>
        </row>
        <row r="357">
          <cell r="J357">
            <v>-625.87300000000005</v>
          </cell>
        </row>
        <row r="358">
          <cell r="J358">
            <v>-626.70600000000002</v>
          </cell>
        </row>
        <row r="359">
          <cell r="J359">
            <v>-627.54</v>
          </cell>
        </row>
        <row r="360">
          <cell r="J360">
            <v>-628.36850000000004</v>
          </cell>
        </row>
        <row r="361">
          <cell r="J361">
            <v>-629.18889999999999</v>
          </cell>
        </row>
        <row r="362">
          <cell r="J362">
            <v>-630.00720000000001</v>
          </cell>
        </row>
        <row r="363">
          <cell r="J363">
            <v>-630.82650000000001</v>
          </cell>
        </row>
        <row r="364">
          <cell r="J364">
            <v>-631.63099999999997</v>
          </cell>
        </row>
        <row r="365">
          <cell r="J365">
            <v>-632.43409999999994</v>
          </cell>
        </row>
        <row r="366">
          <cell r="J366">
            <v>-633.23630000000003</v>
          </cell>
        </row>
        <row r="367">
          <cell r="J367">
            <v>-634.04009999999994</v>
          </cell>
        </row>
        <row r="368">
          <cell r="J368">
            <v>-634.8365</v>
          </cell>
        </row>
        <row r="369">
          <cell r="J369">
            <v>-635.63289999999995</v>
          </cell>
        </row>
        <row r="370">
          <cell r="J370">
            <v>-636.43010000000004</v>
          </cell>
        </row>
        <row r="371">
          <cell r="J371">
            <v>-637.22709999999995</v>
          </cell>
        </row>
        <row r="372">
          <cell r="J372">
            <v>-638.02310000000011</v>
          </cell>
        </row>
        <row r="373">
          <cell r="J373">
            <v>-638.8202</v>
          </cell>
        </row>
        <row r="374">
          <cell r="J374">
            <v>-639.6164</v>
          </cell>
        </row>
        <row r="375">
          <cell r="J375">
            <v>-640.41139999999996</v>
          </cell>
        </row>
        <row r="376">
          <cell r="J376">
            <v>-641.20860000000005</v>
          </cell>
        </row>
        <row r="377">
          <cell r="J377">
            <v>-642.00469999999996</v>
          </cell>
        </row>
        <row r="378">
          <cell r="J378">
            <v>-642.80190000000005</v>
          </cell>
        </row>
        <row r="379">
          <cell r="J379">
            <v>-643.59800000000007</v>
          </cell>
        </row>
        <row r="380">
          <cell r="J380">
            <v>-644.36899999999991</v>
          </cell>
        </row>
        <row r="381">
          <cell r="J381">
            <v>-645.11019999999996</v>
          </cell>
        </row>
        <row r="382">
          <cell r="J382">
            <v>-645.85439999999994</v>
          </cell>
        </row>
        <row r="383">
          <cell r="J383">
            <v>-646.59569999999997</v>
          </cell>
        </row>
        <row r="384">
          <cell r="J384">
            <v>-647.33889999999997</v>
          </cell>
        </row>
        <row r="385">
          <cell r="J385">
            <v>-648.08209999999997</v>
          </cell>
        </row>
        <row r="386">
          <cell r="J386">
            <v>-648.82420000000002</v>
          </cell>
        </row>
        <row r="387">
          <cell r="J387">
            <v>-649.56579999999997</v>
          </cell>
        </row>
        <row r="388">
          <cell r="J388">
            <v>-650.30740000000003</v>
          </cell>
        </row>
        <row r="389">
          <cell r="J389">
            <v>-651.05010000000004</v>
          </cell>
        </row>
        <row r="390">
          <cell r="J390">
            <v>-651.77729999999997</v>
          </cell>
        </row>
        <row r="391">
          <cell r="J391">
            <v>-652.43389999999999</v>
          </cell>
        </row>
        <row r="392">
          <cell r="J392">
            <v>-653.09159999999997</v>
          </cell>
        </row>
        <row r="393">
          <cell r="J393">
            <v>-653.75029999999992</v>
          </cell>
        </row>
        <row r="394">
          <cell r="J394">
            <v>-654.40899999999999</v>
          </cell>
        </row>
        <row r="395">
          <cell r="J395">
            <v>-655.06569999999999</v>
          </cell>
        </row>
        <row r="396">
          <cell r="J396">
            <v>-655.72439999999995</v>
          </cell>
        </row>
        <row r="397">
          <cell r="J397">
            <v>-656.38210000000004</v>
          </cell>
        </row>
        <row r="398">
          <cell r="J398">
            <v>-657.04089999999997</v>
          </cell>
        </row>
        <row r="399">
          <cell r="J399">
            <v>-657.69799999999998</v>
          </cell>
        </row>
        <row r="400">
          <cell r="J400">
            <v>-658.35270000000003</v>
          </cell>
        </row>
        <row r="401">
          <cell r="J401">
            <v>-659.00939999999991</v>
          </cell>
        </row>
        <row r="402">
          <cell r="J402">
            <v>-659.66509999999994</v>
          </cell>
        </row>
        <row r="403">
          <cell r="J403">
            <v>-660.32170000000008</v>
          </cell>
        </row>
        <row r="404">
          <cell r="J404">
            <v>-660.97739999999999</v>
          </cell>
        </row>
        <row r="405">
          <cell r="J405">
            <v>-661.63409999999999</v>
          </cell>
        </row>
        <row r="406">
          <cell r="J406">
            <v>-662.2899000000001</v>
          </cell>
        </row>
        <row r="407">
          <cell r="J407">
            <v>-662.94669999999996</v>
          </cell>
        </row>
        <row r="408">
          <cell r="J408">
            <v>-663.60140000000001</v>
          </cell>
        </row>
        <row r="409">
          <cell r="J409">
            <v>-664.25810000000001</v>
          </cell>
        </row>
        <row r="410">
          <cell r="J410">
            <v>-664.91380000000004</v>
          </cell>
        </row>
        <row r="411">
          <cell r="J411">
            <v>-665.57060000000001</v>
          </cell>
        </row>
        <row r="412">
          <cell r="J412">
            <v>-666.22640000000001</v>
          </cell>
        </row>
        <row r="413">
          <cell r="J413">
            <v>-666.88310000000001</v>
          </cell>
        </row>
        <row r="414">
          <cell r="J414">
            <v>-667.53279999999995</v>
          </cell>
        </row>
        <row r="415">
          <cell r="J415">
            <v>-668.04390000000001</v>
          </cell>
        </row>
        <row r="416">
          <cell r="J416">
            <v>-668.5539</v>
          </cell>
        </row>
        <row r="417">
          <cell r="J417">
            <v>-669.06389999999988</v>
          </cell>
        </row>
        <row r="418">
          <cell r="J418">
            <v>-669.57500000000005</v>
          </cell>
        </row>
        <row r="419">
          <cell r="J419">
            <v>-670.08600000000001</v>
          </cell>
        </row>
        <row r="420">
          <cell r="J420">
            <v>-670.59480000000008</v>
          </cell>
        </row>
        <row r="421">
          <cell r="J421">
            <v>-671.10289999999998</v>
          </cell>
        </row>
        <row r="422">
          <cell r="J422">
            <v>-671.61</v>
          </cell>
        </row>
        <row r="423">
          <cell r="J423">
            <v>-672.11799999999994</v>
          </cell>
        </row>
        <row r="424">
          <cell r="J424">
            <v>-672.6241</v>
          </cell>
        </row>
        <row r="425">
          <cell r="J425">
            <v>-673.13220000000001</v>
          </cell>
        </row>
        <row r="426">
          <cell r="J426">
            <v>-673.63919999999996</v>
          </cell>
        </row>
        <row r="427">
          <cell r="J427">
            <v>-674.14730000000009</v>
          </cell>
        </row>
        <row r="428">
          <cell r="J428">
            <v>-674.65440000000001</v>
          </cell>
        </row>
        <row r="429">
          <cell r="J429">
            <v>-675.16059999999993</v>
          </cell>
        </row>
        <row r="430">
          <cell r="J430">
            <v>-675.6674999999999</v>
          </cell>
        </row>
        <row r="431">
          <cell r="J431">
            <v>-676.17570000000001</v>
          </cell>
        </row>
        <row r="432">
          <cell r="J432">
            <v>-676.68269999999995</v>
          </cell>
        </row>
        <row r="433">
          <cell r="J433">
            <v>-677.19079999999997</v>
          </cell>
        </row>
        <row r="434">
          <cell r="J434">
            <v>-677.6979</v>
          </cell>
        </row>
        <row r="435">
          <cell r="J435">
            <v>-678.20500000000004</v>
          </cell>
        </row>
        <row r="436">
          <cell r="J436">
            <v>-678.71219999999994</v>
          </cell>
        </row>
        <row r="437">
          <cell r="J437">
            <v>-679.22019999999998</v>
          </cell>
        </row>
        <row r="438">
          <cell r="J438">
            <v>-679.7272999999999</v>
          </cell>
        </row>
        <row r="439">
          <cell r="J439">
            <v>-680.23540000000003</v>
          </cell>
        </row>
        <row r="440">
          <cell r="J440">
            <v>-680.74159999999995</v>
          </cell>
        </row>
        <row r="441">
          <cell r="J441">
            <v>-681.24959999999999</v>
          </cell>
        </row>
        <row r="442">
          <cell r="J442">
            <v>-681.75670000000002</v>
          </cell>
        </row>
        <row r="443">
          <cell r="J443">
            <v>-682.26390000000004</v>
          </cell>
        </row>
        <row r="444">
          <cell r="J444">
            <v>-682.77189999999996</v>
          </cell>
        </row>
        <row r="445">
          <cell r="J445">
            <v>-683.27909999999997</v>
          </cell>
        </row>
        <row r="446">
          <cell r="J446">
            <v>-683.78620000000001</v>
          </cell>
        </row>
        <row r="447">
          <cell r="J447">
            <v>-684.29340000000002</v>
          </cell>
        </row>
        <row r="448">
          <cell r="J448">
            <v>-684.80140000000006</v>
          </cell>
        </row>
        <row r="449">
          <cell r="J449">
            <v>-685.30859999999996</v>
          </cell>
        </row>
        <row r="450">
          <cell r="J450">
            <v>-685.81670000000008</v>
          </cell>
        </row>
        <row r="451">
          <cell r="J451">
            <v>-686.32280000000003</v>
          </cell>
        </row>
        <row r="452">
          <cell r="J452">
            <v>-686.82999999999993</v>
          </cell>
        </row>
        <row r="453">
          <cell r="J453">
            <v>-687.33709999999996</v>
          </cell>
        </row>
        <row r="454">
          <cell r="J454">
            <v>-687.84529999999995</v>
          </cell>
        </row>
        <row r="455">
          <cell r="J455">
            <v>-688.35230000000001</v>
          </cell>
        </row>
        <row r="456">
          <cell r="J456">
            <v>-688.8596</v>
          </cell>
        </row>
        <row r="457">
          <cell r="J457">
            <v>-689.36770000000001</v>
          </cell>
        </row>
        <row r="458">
          <cell r="J458">
            <v>-689.87380000000007</v>
          </cell>
        </row>
        <row r="459">
          <cell r="J459">
            <v>-690.38189999999997</v>
          </cell>
        </row>
        <row r="460">
          <cell r="J460">
            <v>-690.88920000000007</v>
          </cell>
        </row>
        <row r="461">
          <cell r="J461">
            <v>-691.39729999999997</v>
          </cell>
        </row>
        <row r="462">
          <cell r="J462">
            <v>-691.90440000000001</v>
          </cell>
        </row>
        <row r="463">
          <cell r="J463">
            <v>-692.41249999999991</v>
          </cell>
        </row>
        <row r="464">
          <cell r="J464">
            <v>-692.91980000000001</v>
          </cell>
        </row>
        <row r="465">
          <cell r="J465">
            <v>-693.42579999999998</v>
          </cell>
        </row>
        <row r="466">
          <cell r="J466">
            <v>-693.93410000000006</v>
          </cell>
        </row>
        <row r="467">
          <cell r="J467">
            <v>-694.44130000000007</v>
          </cell>
        </row>
        <row r="468">
          <cell r="J468">
            <v>-694.94940000000008</v>
          </cell>
        </row>
        <row r="469">
          <cell r="J469">
            <v>-695.45659999999998</v>
          </cell>
        </row>
        <row r="470">
          <cell r="J470">
            <v>-695.96469999999999</v>
          </cell>
        </row>
        <row r="471">
          <cell r="J471">
            <v>-696.47199999999998</v>
          </cell>
        </row>
        <row r="472">
          <cell r="J472">
            <v>-696.97810000000004</v>
          </cell>
        </row>
        <row r="473">
          <cell r="J473">
            <v>-697.48629999999991</v>
          </cell>
        </row>
        <row r="474">
          <cell r="J474">
            <v>-697.99350000000004</v>
          </cell>
        </row>
        <row r="475">
          <cell r="J475">
            <v>-698.50160000000005</v>
          </cell>
        </row>
        <row r="476">
          <cell r="J476">
            <v>-699.00880000000006</v>
          </cell>
        </row>
        <row r="477">
          <cell r="J477">
            <v>-699.51710000000003</v>
          </cell>
        </row>
        <row r="478">
          <cell r="J478">
            <v>-700.02420000000006</v>
          </cell>
        </row>
        <row r="479">
          <cell r="J479">
            <v>-700.53139999999996</v>
          </cell>
        </row>
        <row r="480">
          <cell r="J480">
            <v>-701.03859999999997</v>
          </cell>
        </row>
        <row r="481">
          <cell r="J481">
            <v>-701.54590000000007</v>
          </cell>
        </row>
        <row r="482">
          <cell r="J482">
            <v>-702.05389999999989</v>
          </cell>
        </row>
        <row r="483">
          <cell r="J483">
            <v>-702.56220000000008</v>
          </cell>
        </row>
        <row r="484">
          <cell r="J484">
            <v>-703.06930000000011</v>
          </cell>
        </row>
        <row r="485">
          <cell r="J485">
            <v>-703.5761</v>
          </cell>
        </row>
        <row r="486">
          <cell r="J486">
            <v>-704.08190000000002</v>
          </cell>
        </row>
        <row r="487">
          <cell r="J487">
            <v>-704.58860000000004</v>
          </cell>
        </row>
        <row r="488">
          <cell r="J488">
            <v>-705.09540000000004</v>
          </cell>
        </row>
        <row r="489">
          <cell r="J489">
            <v>-705.60209999999984</v>
          </cell>
        </row>
        <row r="490">
          <cell r="J490">
            <v>-706.10789999999997</v>
          </cell>
        </row>
        <row r="491">
          <cell r="J491">
            <v>-706.61370000000011</v>
          </cell>
        </row>
        <row r="492">
          <cell r="J492">
            <v>-707.12049999999999</v>
          </cell>
        </row>
        <row r="493">
          <cell r="J493">
            <v>-707.6273000000001</v>
          </cell>
        </row>
        <row r="494">
          <cell r="J494">
            <v>-708.13409999999999</v>
          </cell>
        </row>
        <row r="495">
          <cell r="J495">
            <v>-708.63979999999992</v>
          </cell>
        </row>
        <row r="496">
          <cell r="J496">
            <v>-709.14660000000003</v>
          </cell>
        </row>
        <row r="497">
          <cell r="J497">
            <v>-709.65329999999994</v>
          </cell>
        </row>
        <row r="498">
          <cell r="J498">
            <v>-710.15909999999997</v>
          </cell>
        </row>
        <row r="499">
          <cell r="J499">
            <v>-710.66590000000008</v>
          </cell>
        </row>
        <row r="500">
          <cell r="J500">
            <v>-711.17259999999999</v>
          </cell>
        </row>
        <row r="501">
          <cell r="J501">
            <v>-711.67949999999996</v>
          </cell>
        </row>
        <row r="502">
          <cell r="J502">
            <v>-712.18629999999996</v>
          </cell>
        </row>
        <row r="503">
          <cell r="J503">
            <v>-712.69209999999998</v>
          </cell>
        </row>
        <row r="504">
          <cell r="J504">
            <v>-713.19889999999987</v>
          </cell>
        </row>
        <row r="505">
          <cell r="J505">
            <v>-713.70470000000012</v>
          </cell>
        </row>
        <row r="506">
          <cell r="J506">
            <v>-714.21149999999989</v>
          </cell>
        </row>
        <row r="507">
          <cell r="J507">
            <v>-714.7183</v>
          </cell>
        </row>
        <row r="508">
          <cell r="J508">
            <v>-715.22410000000002</v>
          </cell>
        </row>
        <row r="509">
          <cell r="J509">
            <v>-715.73099999999999</v>
          </cell>
        </row>
        <row r="510">
          <cell r="J510">
            <v>-716.2367999999999</v>
          </cell>
        </row>
        <row r="511">
          <cell r="J511">
            <v>-716.74450000000002</v>
          </cell>
        </row>
        <row r="512">
          <cell r="J512">
            <v>-717.25130000000001</v>
          </cell>
        </row>
        <row r="513">
          <cell r="J513">
            <v>-717.75710000000004</v>
          </cell>
        </row>
        <row r="514">
          <cell r="J514">
            <v>-718.26400000000001</v>
          </cell>
        </row>
        <row r="515">
          <cell r="J515">
            <v>-718.77080000000001</v>
          </cell>
        </row>
        <row r="516">
          <cell r="J516">
            <v>-719.27760000000001</v>
          </cell>
        </row>
        <row r="517">
          <cell r="J517">
            <v>-719.78340000000003</v>
          </cell>
        </row>
        <row r="518">
          <cell r="J518">
            <v>-720.28930000000003</v>
          </cell>
        </row>
        <row r="519">
          <cell r="J519">
            <v>-720.7962</v>
          </cell>
        </row>
        <row r="520">
          <cell r="J520">
            <v>-721.30289999999991</v>
          </cell>
        </row>
        <row r="521">
          <cell r="J521">
            <v>-721.8098</v>
          </cell>
        </row>
        <row r="522">
          <cell r="J522">
            <v>-722.31659999999999</v>
          </cell>
        </row>
        <row r="523">
          <cell r="J523">
            <v>-722.82249999999999</v>
          </cell>
        </row>
        <row r="524">
          <cell r="J524">
            <v>-723.33040000000005</v>
          </cell>
        </row>
        <row r="525">
          <cell r="J525">
            <v>-723.83609999999999</v>
          </cell>
        </row>
        <row r="526">
          <cell r="J526">
            <v>-724.3418999999999</v>
          </cell>
        </row>
        <row r="527">
          <cell r="J527">
            <v>-724.8488000000001</v>
          </cell>
        </row>
        <row r="528">
          <cell r="J528">
            <v>-725.35569999999984</v>
          </cell>
        </row>
        <row r="529">
          <cell r="J529">
            <v>-725.86160000000007</v>
          </cell>
        </row>
        <row r="530">
          <cell r="J530">
            <v>-726.36939999999993</v>
          </cell>
        </row>
        <row r="531">
          <cell r="J531">
            <v>-726.87630000000001</v>
          </cell>
        </row>
        <row r="532">
          <cell r="J532">
            <v>-727.38310000000001</v>
          </cell>
        </row>
        <row r="533">
          <cell r="J533">
            <v>-727.88900000000001</v>
          </cell>
        </row>
        <row r="534">
          <cell r="J534">
            <v>-728.39479999999992</v>
          </cell>
        </row>
        <row r="535">
          <cell r="J535">
            <v>-728.90269999999998</v>
          </cell>
        </row>
        <row r="536">
          <cell r="J536">
            <v>-729.40859999999998</v>
          </cell>
        </row>
        <row r="537">
          <cell r="J537">
            <v>-729.9144</v>
          </cell>
        </row>
        <row r="538">
          <cell r="J538">
            <v>-730.42219999999998</v>
          </cell>
        </row>
        <row r="539">
          <cell r="J539">
            <v>-730.92910000000006</v>
          </cell>
        </row>
        <row r="540">
          <cell r="J540">
            <v>-731.43509999999992</v>
          </cell>
        </row>
        <row r="541">
          <cell r="J541">
            <v>-731.94200000000001</v>
          </cell>
        </row>
        <row r="542">
          <cell r="J542">
            <v>-732.44779999999992</v>
          </cell>
        </row>
        <row r="543">
          <cell r="J543">
            <v>-732.9547</v>
          </cell>
        </row>
        <row r="544">
          <cell r="J544">
            <v>-733.46159999999998</v>
          </cell>
        </row>
        <row r="545">
          <cell r="J545">
            <v>-733.96850000000006</v>
          </cell>
        </row>
        <row r="546">
          <cell r="J546">
            <v>-734.47540000000004</v>
          </cell>
        </row>
        <row r="547">
          <cell r="J547">
            <v>-734.98230000000012</v>
          </cell>
        </row>
        <row r="548">
          <cell r="J548">
            <v>-735.48810000000003</v>
          </cell>
        </row>
        <row r="549">
          <cell r="J549">
            <v>-735.99409999999989</v>
          </cell>
        </row>
        <row r="550">
          <cell r="J550">
            <v>-736.50189999999998</v>
          </cell>
        </row>
        <row r="551">
          <cell r="J551">
            <v>-737.00780000000009</v>
          </cell>
        </row>
        <row r="552">
          <cell r="J552">
            <v>-737.51479999999992</v>
          </cell>
        </row>
        <row r="553">
          <cell r="J553">
            <v>-738.02269999999999</v>
          </cell>
        </row>
        <row r="554">
          <cell r="J554">
            <v>-738.52849999999989</v>
          </cell>
        </row>
        <row r="555">
          <cell r="J555">
            <v>-739.03449999999998</v>
          </cell>
        </row>
        <row r="556">
          <cell r="J556">
            <v>-739.54139999999995</v>
          </cell>
        </row>
        <row r="557">
          <cell r="J557">
            <v>-740.04840000000002</v>
          </cell>
        </row>
        <row r="558">
          <cell r="J558">
            <v>-740.55510000000004</v>
          </cell>
        </row>
        <row r="559">
          <cell r="J559">
            <v>-741.06209999999999</v>
          </cell>
        </row>
        <row r="560">
          <cell r="J560">
            <v>-741.56910000000005</v>
          </cell>
        </row>
        <row r="561">
          <cell r="J561">
            <v>-742.07490000000007</v>
          </cell>
        </row>
        <row r="562">
          <cell r="J562">
            <v>-742.58190000000002</v>
          </cell>
        </row>
        <row r="563">
          <cell r="J563">
            <v>-743.08879999999999</v>
          </cell>
        </row>
        <row r="564">
          <cell r="J564">
            <v>-743.59579999999994</v>
          </cell>
        </row>
        <row r="565">
          <cell r="J565">
            <v>-744.10270000000003</v>
          </cell>
        </row>
        <row r="566">
          <cell r="J566">
            <v>-744.6087</v>
          </cell>
        </row>
        <row r="567">
          <cell r="J567">
            <v>-745.11550000000011</v>
          </cell>
        </row>
        <row r="568">
          <cell r="J568">
            <v>-745.62150000000008</v>
          </cell>
        </row>
        <row r="569">
          <cell r="J569">
            <v>-746.12940000000003</v>
          </cell>
        </row>
        <row r="570">
          <cell r="J570">
            <v>-746.63639999999998</v>
          </cell>
        </row>
        <row r="571">
          <cell r="J571">
            <v>-747.14229999999998</v>
          </cell>
        </row>
        <row r="572">
          <cell r="J572">
            <v>-747.64919999999995</v>
          </cell>
        </row>
        <row r="573">
          <cell r="J573">
            <v>-748.1561999999999</v>
          </cell>
        </row>
        <row r="574">
          <cell r="J574">
            <v>-748.66320000000007</v>
          </cell>
        </row>
        <row r="575">
          <cell r="J575">
            <v>-749.16909999999984</v>
          </cell>
        </row>
        <row r="576">
          <cell r="J576">
            <v>-749.67700000000002</v>
          </cell>
        </row>
        <row r="577">
          <cell r="J577">
            <v>-750.18299999999999</v>
          </cell>
        </row>
        <row r="578">
          <cell r="J578">
            <v>-750.68899999999996</v>
          </cell>
        </row>
        <row r="579">
          <cell r="J579">
            <v>-751.19790000000012</v>
          </cell>
        </row>
        <row r="580">
          <cell r="J580">
            <v>-751.70389999999998</v>
          </cell>
        </row>
        <row r="581">
          <cell r="J581">
            <v>-752.20989999999995</v>
          </cell>
        </row>
        <row r="582">
          <cell r="J582">
            <v>-752.71680000000003</v>
          </cell>
        </row>
        <row r="583">
          <cell r="J583">
            <v>-753.22379999999998</v>
          </cell>
        </row>
        <row r="584">
          <cell r="J584">
            <v>-753.73080000000004</v>
          </cell>
        </row>
        <row r="585">
          <cell r="J585">
            <v>-754.2376999999999</v>
          </cell>
        </row>
        <row r="586">
          <cell r="J586">
            <v>-754.74469999999997</v>
          </cell>
        </row>
        <row r="587">
          <cell r="J587">
            <v>-755.25069999999994</v>
          </cell>
        </row>
        <row r="588">
          <cell r="J588">
            <v>-755.7577</v>
          </cell>
        </row>
        <row r="589">
          <cell r="J589">
            <v>-756.26469999999995</v>
          </cell>
        </row>
        <row r="590">
          <cell r="J590">
            <v>-756.77170000000001</v>
          </cell>
        </row>
        <row r="591">
          <cell r="J591">
            <v>-757.27869999999996</v>
          </cell>
        </row>
        <row r="592">
          <cell r="J592">
            <v>-757.78459999999995</v>
          </cell>
        </row>
        <row r="593">
          <cell r="J593">
            <v>-758.29160000000002</v>
          </cell>
        </row>
        <row r="594">
          <cell r="J594">
            <v>-758.79960000000005</v>
          </cell>
        </row>
        <row r="595">
          <cell r="J595">
            <v>-759.30560000000003</v>
          </cell>
        </row>
        <row r="596">
          <cell r="J596">
            <v>-759.8116</v>
          </cell>
        </row>
        <row r="597">
          <cell r="J597">
            <v>-760.31870000000004</v>
          </cell>
        </row>
        <row r="598">
          <cell r="J598">
            <v>-760.82659999999987</v>
          </cell>
        </row>
        <row r="599">
          <cell r="J599">
            <v>-761.33269999999993</v>
          </cell>
        </row>
        <row r="600">
          <cell r="J600">
            <v>-761.83949999999993</v>
          </cell>
        </row>
        <row r="601">
          <cell r="J601">
            <v>-762.34539999999993</v>
          </cell>
        </row>
        <row r="602">
          <cell r="J602">
            <v>-762.85029999999995</v>
          </cell>
        </row>
        <row r="603">
          <cell r="J603">
            <v>-763.35520000000008</v>
          </cell>
        </row>
        <row r="604">
          <cell r="J604">
            <v>-763.86</v>
          </cell>
        </row>
        <row r="605">
          <cell r="J605">
            <v>-764.36579999999992</v>
          </cell>
        </row>
        <row r="606">
          <cell r="J606">
            <v>-764.87170000000003</v>
          </cell>
        </row>
        <row r="607">
          <cell r="J607">
            <v>-765.37749999999994</v>
          </cell>
        </row>
        <row r="608">
          <cell r="J608">
            <v>-765.88239999999996</v>
          </cell>
        </row>
        <row r="609">
          <cell r="J609">
            <v>-766.38720000000001</v>
          </cell>
        </row>
        <row r="610">
          <cell r="J610">
            <v>-766.89209999999991</v>
          </cell>
        </row>
        <row r="611">
          <cell r="J611">
            <v>-767.39799999999991</v>
          </cell>
        </row>
        <row r="612">
          <cell r="J612">
            <v>-767.90379999999993</v>
          </cell>
        </row>
        <row r="613">
          <cell r="J613">
            <v>-768.40869999999995</v>
          </cell>
        </row>
        <row r="614">
          <cell r="J614">
            <v>-768.91459999999995</v>
          </cell>
        </row>
        <row r="615">
          <cell r="J615">
            <v>-769.4194</v>
          </cell>
        </row>
        <row r="616">
          <cell r="J616">
            <v>-769.9242999999999</v>
          </cell>
        </row>
        <row r="617">
          <cell r="J617">
            <v>-770.43020000000001</v>
          </cell>
        </row>
        <row r="618">
          <cell r="J618">
            <v>-770.93499999999995</v>
          </cell>
        </row>
        <row r="619">
          <cell r="J619">
            <v>-771.44090000000006</v>
          </cell>
        </row>
        <row r="620">
          <cell r="J620">
            <v>-771.94579999999996</v>
          </cell>
        </row>
        <row r="621">
          <cell r="J621">
            <v>-772.45170000000007</v>
          </cell>
        </row>
        <row r="622">
          <cell r="J622">
            <v>-772.95760000000007</v>
          </cell>
        </row>
        <row r="623">
          <cell r="J623">
            <v>-773.46140000000003</v>
          </cell>
        </row>
        <row r="624">
          <cell r="J624">
            <v>-773.96720000000005</v>
          </cell>
        </row>
        <row r="625">
          <cell r="J625">
            <v>-774.47220000000004</v>
          </cell>
        </row>
        <row r="626">
          <cell r="J626">
            <v>-774.97809999999993</v>
          </cell>
        </row>
        <row r="627">
          <cell r="J627">
            <v>-775.48390000000006</v>
          </cell>
        </row>
        <row r="628">
          <cell r="J628">
            <v>-775.98889999999994</v>
          </cell>
        </row>
        <row r="629">
          <cell r="J629">
            <v>-776.49469999999997</v>
          </cell>
        </row>
        <row r="630">
          <cell r="J630">
            <v>-776.99970000000008</v>
          </cell>
        </row>
        <row r="631">
          <cell r="J631">
            <v>-777.50459999999998</v>
          </cell>
        </row>
        <row r="632">
          <cell r="J632">
            <v>-778.0104</v>
          </cell>
        </row>
        <row r="633">
          <cell r="J633">
            <v>-778.51639999999998</v>
          </cell>
        </row>
        <row r="634">
          <cell r="J634">
            <v>-779.02130000000011</v>
          </cell>
        </row>
        <row r="635">
          <cell r="J635">
            <v>-779.52620000000002</v>
          </cell>
        </row>
        <row r="636">
          <cell r="J636">
            <v>-780.03210000000001</v>
          </cell>
        </row>
        <row r="637">
          <cell r="J637">
            <v>-780.53800000000001</v>
          </cell>
        </row>
        <row r="638">
          <cell r="J638">
            <v>-781.04089999999997</v>
          </cell>
        </row>
        <row r="639">
          <cell r="J639">
            <v>-781.54669999999999</v>
          </cell>
        </row>
        <row r="640">
          <cell r="J640">
            <v>-782.05150000000003</v>
          </cell>
        </row>
        <row r="641">
          <cell r="J641">
            <v>-782.55640000000005</v>
          </cell>
        </row>
        <row r="642">
          <cell r="J642">
            <v>-783.06029999999998</v>
          </cell>
        </row>
        <row r="643">
          <cell r="J643">
            <v>-783.56619999999998</v>
          </cell>
        </row>
        <row r="644">
          <cell r="J644">
            <v>-784.07010000000002</v>
          </cell>
        </row>
        <row r="645">
          <cell r="J645">
            <v>-784.57589999999993</v>
          </cell>
        </row>
        <row r="646">
          <cell r="J646">
            <v>-785.08179999999993</v>
          </cell>
        </row>
        <row r="647">
          <cell r="J647">
            <v>-785.58569999999997</v>
          </cell>
        </row>
        <row r="648">
          <cell r="J648">
            <v>-786.09059999999999</v>
          </cell>
        </row>
        <row r="649">
          <cell r="J649">
            <v>-786.5954999999999</v>
          </cell>
        </row>
        <row r="650">
          <cell r="J650">
            <v>-787.10140000000001</v>
          </cell>
        </row>
        <row r="651">
          <cell r="J651">
            <v>-787.60429999999997</v>
          </cell>
        </row>
        <row r="652">
          <cell r="J652">
            <v>-788.11020000000008</v>
          </cell>
        </row>
        <row r="653">
          <cell r="J653">
            <v>-788.6151000000001</v>
          </cell>
        </row>
        <row r="654">
          <cell r="J654">
            <v>-789.12090000000001</v>
          </cell>
        </row>
        <row r="655">
          <cell r="J655">
            <v>-789.6259</v>
          </cell>
        </row>
        <row r="656">
          <cell r="J656">
            <v>-790.12990000000002</v>
          </cell>
        </row>
        <row r="657">
          <cell r="J657">
            <v>-790.63589999999999</v>
          </cell>
        </row>
        <row r="658">
          <cell r="J658">
            <v>-791.13990000000013</v>
          </cell>
        </row>
        <row r="659">
          <cell r="J659">
            <v>-791.64550000000008</v>
          </cell>
        </row>
        <row r="660">
          <cell r="J660">
            <v>-792.15099999999995</v>
          </cell>
        </row>
        <row r="661">
          <cell r="J661">
            <v>-792.65560000000005</v>
          </cell>
        </row>
        <row r="662">
          <cell r="J662">
            <v>-793.15920000000006</v>
          </cell>
        </row>
        <row r="663">
          <cell r="J663">
            <v>-793.66579999999999</v>
          </cell>
        </row>
        <row r="664">
          <cell r="J664">
            <v>-794.17039999999997</v>
          </cell>
        </row>
        <row r="665">
          <cell r="J665">
            <v>-794.67499999999995</v>
          </cell>
        </row>
        <row r="666">
          <cell r="J666">
            <v>-795.17959999999994</v>
          </cell>
        </row>
        <row r="667">
          <cell r="J667">
            <v>-795.6851999999999</v>
          </cell>
        </row>
        <row r="668">
          <cell r="J668">
            <v>-796.1898000000001</v>
          </cell>
        </row>
        <row r="669">
          <cell r="J669">
            <v>-796.69439999999997</v>
          </cell>
        </row>
        <row r="670">
          <cell r="J670">
            <v>-797.2</v>
          </cell>
        </row>
        <row r="671">
          <cell r="J671">
            <v>-797.7056</v>
          </cell>
        </row>
        <row r="672">
          <cell r="J672">
            <v>-798.20920000000001</v>
          </cell>
        </row>
        <row r="673">
          <cell r="J673">
            <v>-798.71479999999997</v>
          </cell>
        </row>
        <row r="674">
          <cell r="J674">
            <v>-799.21939999999995</v>
          </cell>
        </row>
        <row r="675">
          <cell r="J675">
            <v>-799.72500000000002</v>
          </cell>
        </row>
        <row r="676">
          <cell r="J676">
            <v>-800.23160000000007</v>
          </cell>
        </row>
        <row r="677">
          <cell r="J677">
            <v>-800.73519999999985</v>
          </cell>
        </row>
        <row r="678">
          <cell r="J678">
            <v>-801.23990000000003</v>
          </cell>
        </row>
        <row r="679">
          <cell r="J679">
            <v>-801.74549999999999</v>
          </cell>
        </row>
        <row r="680">
          <cell r="J680">
            <v>-802.25110000000006</v>
          </cell>
        </row>
        <row r="681">
          <cell r="J681">
            <v>-802.75470000000007</v>
          </cell>
        </row>
        <row r="682">
          <cell r="J682">
            <v>-803.26139999999998</v>
          </cell>
        </row>
        <row r="683">
          <cell r="J683">
            <v>-803.76600000000008</v>
          </cell>
        </row>
        <row r="684">
          <cell r="J684">
            <v>-804.27060000000006</v>
          </cell>
        </row>
        <row r="685">
          <cell r="J685">
            <v>-804.77530000000002</v>
          </cell>
        </row>
        <row r="686">
          <cell r="J686">
            <v>-805.27249999999992</v>
          </cell>
        </row>
        <row r="687">
          <cell r="J687">
            <v>-805.74750000000006</v>
          </cell>
        </row>
        <row r="688">
          <cell r="J688">
            <v>-806.22140000000002</v>
          </cell>
        </row>
        <row r="689">
          <cell r="J689">
            <v>-806.69540000000006</v>
          </cell>
        </row>
        <row r="690">
          <cell r="J690">
            <v>-807.16840000000002</v>
          </cell>
        </row>
        <row r="691">
          <cell r="J691">
            <v>-807.64330000000007</v>
          </cell>
        </row>
        <row r="692">
          <cell r="J692">
            <v>-808.11630000000002</v>
          </cell>
        </row>
        <row r="693">
          <cell r="J693">
            <v>-808.59130000000005</v>
          </cell>
        </row>
        <row r="694">
          <cell r="J694">
            <v>-809.03629999999998</v>
          </cell>
        </row>
        <row r="695">
          <cell r="J695">
            <v>-809.41810000000009</v>
          </cell>
        </row>
        <row r="696">
          <cell r="J696">
            <v>-809.79790000000003</v>
          </cell>
        </row>
        <row r="697">
          <cell r="J697">
            <v>-810.13789999999995</v>
          </cell>
        </row>
        <row r="698">
          <cell r="J698">
            <v>-810.46950000000015</v>
          </cell>
        </row>
        <row r="699">
          <cell r="J699">
            <v>-810.79920000000004</v>
          </cell>
        </row>
        <row r="700">
          <cell r="J700">
            <v>-811.12980000000005</v>
          </cell>
        </row>
        <row r="701">
          <cell r="J701">
            <v>-811.45949999999993</v>
          </cell>
        </row>
        <row r="702">
          <cell r="J702">
            <v>-811.79020000000003</v>
          </cell>
        </row>
        <row r="703">
          <cell r="J703">
            <v>-812.04180000000008</v>
          </cell>
        </row>
        <row r="704">
          <cell r="J704">
            <v>-812.20910000000003</v>
          </cell>
        </row>
        <row r="705">
          <cell r="J705">
            <v>-812.37630000000001</v>
          </cell>
        </row>
        <row r="706">
          <cell r="J706">
            <v>-812.54349999999999</v>
          </cell>
        </row>
        <row r="707">
          <cell r="J707">
            <v>-812.71080000000006</v>
          </cell>
        </row>
        <row r="708">
          <cell r="J708">
            <v>-812.87800000000004</v>
          </cell>
        </row>
        <row r="709">
          <cell r="J709">
            <v>-813.04520000000002</v>
          </cell>
        </row>
        <row r="710">
          <cell r="J710">
            <v>-813.21149999999989</v>
          </cell>
        </row>
        <row r="711">
          <cell r="J711">
            <v>-813.37969999999984</v>
          </cell>
        </row>
        <row r="712">
          <cell r="J712">
            <v>-813.548</v>
          </cell>
        </row>
        <row r="713">
          <cell r="J713">
            <v>-813.7152000000001</v>
          </cell>
        </row>
        <row r="714">
          <cell r="J714">
            <v>-813.88250000000005</v>
          </cell>
        </row>
        <row r="715">
          <cell r="J715">
            <v>-814.0498</v>
          </cell>
        </row>
        <row r="716">
          <cell r="J716">
            <v>-814.21699999999998</v>
          </cell>
        </row>
        <row r="717">
          <cell r="J717">
            <v>-814.38369999999998</v>
          </cell>
        </row>
        <row r="718">
          <cell r="J718">
            <v>-814.5498</v>
          </cell>
        </row>
        <row r="719">
          <cell r="J719">
            <v>-814.71379999999999</v>
          </cell>
        </row>
        <row r="720">
          <cell r="J720">
            <v>-814.8261</v>
          </cell>
        </row>
        <row r="721">
          <cell r="J721">
            <v>-814.72109999999998</v>
          </cell>
        </row>
        <row r="722">
          <cell r="J722">
            <v>-814.61399999999992</v>
          </cell>
        </row>
        <row r="723">
          <cell r="J723">
            <v>-814.50789999999995</v>
          </cell>
        </row>
        <row r="724">
          <cell r="J724">
            <v>-814.40290000000005</v>
          </cell>
        </row>
        <row r="725">
          <cell r="J725">
            <v>-814.29680000000008</v>
          </cell>
        </row>
        <row r="726">
          <cell r="J726">
            <v>-814.19070000000011</v>
          </cell>
        </row>
        <row r="727">
          <cell r="J727">
            <v>-814.08560000000011</v>
          </cell>
        </row>
        <row r="728">
          <cell r="J728">
            <v>-813.9796</v>
          </cell>
        </row>
        <row r="729">
          <cell r="J729">
            <v>-813.87349999999992</v>
          </cell>
        </row>
        <row r="730">
          <cell r="J730">
            <v>-813.76739999999995</v>
          </cell>
        </row>
        <row r="731">
          <cell r="J731">
            <v>-813.66030000000001</v>
          </cell>
        </row>
        <row r="732">
          <cell r="J732">
            <v>-813.55520000000001</v>
          </cell>
        </row>
        <row r="733">
          <cell r="J733">
            <v>-813.44910000000004</v>
          </cell>
        </row>
        <row r="734">
          <cell r="J734">
            <v>-813.34299999999996</v>
          </cell>
        </row>
        <row r="735">
          <cell r="J735">
            <v>-813.23689999999999</v>
          </cell>
        </row>
        <row r="736">
          <cell r="J736">
            <v>-813.13080000000002</v>
          </cell>
        </row>
        <row r="737">
          <cell r="J737">
            <v>-813.02470000000005</v>
          </cell>
        </row>
        <row r="738">
          <cell r="J738">
            <v>-812.91760000000011</v>
          </cell>
        </row>
        <row r="739">
          <cell r="J739">
            <v>-812.81349999999998</v>
          </cell>
        </row>
        <row r="740">
          <cell r="J740">
            <v>-812.70730000000003</v>
          </cell>
        </row>
        <row r="741">
          <cell r="J741">
            <v>-812.60119999999995</v>
          </cell>
        </row>
        <row r="742">
          <cell r="J742">
            <v>-812.49510000000009</v>
          </cell>
        </row>
        <row r="743">
          <cell r="J743">
            <v>-812.38699999999994</v>
          </cell>
        </row>
        <row r="744">
          <cell r="J744">
            <v>-812.28179999999998</v>
          </cell>
        </row>
        <row r="745">
          <cell r="J745">
            <v>-812.17470000000003</v>
          </cell>
        </row>
        <row r="746">
          <cell r="J746">
            <v>-812.06859999999995</v>
          </cell>
        </row>
        <row r="747">
          <cell r="J747">
            <v>-811.96439999999996</v>
          </cell>
        </row>
        <row r="748">
          <cell r="J748">
            <v>-811.8572999999999</v>
          </cell>
        </row>
        <row r="749">
          <cell r="J749">
            <v>-811.75120000000015</v>
          </cell>
        </row>
        <row r="750">
          <cell r="J750">
            <v>-811.64400000000001</v>
          </cell>
        </row>
        <row r="751">
          <cell r="J751">
            <v>-811.53890000000001</v>
          </cell>
        </row>
        <row r="752">
          <cell r="J752">
            <v>-811.43169999999998</v>
          </cell>
        </row>
        <row r="753">
          <cell r="J753">
            <v>-811.32560000000001</v>
          </cell>
        </row>
        <row r="754">
          <cell r="J754">
            <v>-811.21839999999986</v>
          </cell>
        </row>
        <row r="755">
          <cell r="J755">
            <v>-811.11220000000003</v>
          </cell>
        </row>
        <row r="756">
          <cell r="J756">
            <v>-811.00609999999995</v>
          </cell>
        </row>
        <row r="757">
          <cell r="J757">
            <v>-810.89790000000005</v>
          </cell>
        </row>
        <row r="758">
          <cell r="J758">
            <v>-810.79369999999994</v>
          </cell>
        </row>
        <row r="759">
          <cell r="J759">
            <v>-810.68659999999988</v>
          </cell>
        </row>
        <row r="760">
          <cell r="J760">
            <v>-810.58139999999992</v>
          </cell>
        </row>
        <row r="761">
          <cell r="J761">
            <v>-810.47319999999991</v>
          </cell>
        </row>
        <row r="762">
          <cell r="J762">
            <v>-810.36700000000008</v>
          </cell>
        </row>
        <row r="763">
          <cell r="J763">
            <v>-810.26189999999997</v>
          </cell>
        </row>
        <row r="764">
          <cell r="J764">
            <v>-810.15469999999993</v>
          </cell>
        </row>
        <row r="765">
          <cell r="J765">
            <v>-810.04849999999999</v>
          </cell>
        </row>
        <row r="766">
          <cell r="J766">
            <v>-809.94129999999996</v>
          </cell>
        </row>
        <row r="767">
          <cell r="J767">
            <v>-809.83510000000001</v>
          </cell>
        </row>
        <row r="768">
          <cell r="J768">
            <v>-809.72790000000009</v>
          </cell>
        </row>
        <row r="769">
          <cell r="J769">
            <v>-809.62170000000003</v>
          </cell>
        </row>
        <row r="770">
          <cell r="J770">
            <v>-809.51550000000009</v>
          </cell>
        </row>
        <row r="771">
          <cell r="J771">
            <v>-809.40730000000008</v>
          </cell>
        </row>
        <row r="772">
          <cell r="J772">
            <v>-809.30210000000011</v>
          </cell>
        </row>
        <row r="773">
          <cell r="J773">
            <v>-809.19589999999994</v>
          </cell>
        </row>
        <row r="774">
          <cell r="J774">
            <v>-809.08969999999999</v>
          </cell>
        </row>
        <row r="775">
          <cell r="J775">
            <v>-808.9815000000001</v>
          </cell>
        </row>
        <row r="776">
          <cell r="J776">
            <v>-808.87419999999997</v>
          </cell>
        </row>
        <row r="777">
          <cell r="J777">
            <v>-808.76800000000003</v>
          </cell>
        </row>
        <row r="778">
          <cell r="J778">
            <v>-808.66079999999999</v>
          </cell>
        </row>
        <row r="779">
          <cell r="J779">
            <v>-808.55459999999994</v>
          </cell>
        </row>
        <row r="780">
          <cell r="J780">
            <v>-808.44630000000006</v>
          </cell>
        </row>
        <row r="781">
          <cell r="J781">
            <v>-808.34010000000012</v>
          </cell>
        </row>
        <row r="782">
          <cell r="J782">
            <v>-808.23389999999995</v>
          </cell>
        </row>
        <row r="783">
          <cell r="J783">
            <v>-808.12660000000005</v>
          </cell>
        </row>
        <row r="784">
          <cell r="J784">
            <v>-808.0204</v>
          </cell>
        </row>
        <row r="785">
          <cell r="J785">
            <v>-807.91309999999987</v>
          </cell>
        </row>
        <row r="786">
          <cell r="J786">
            <v>-807.80589999999995</v>
          </cell>
        </row>
        <row r="787">
          <cell r="J787">
            <v>-807.69959999999992</v>
          </cell>
        </row>
        <row r="788">
          <cell r="J788">
            <v>-807.59140000000014</v>
          </cell>
        </row>
        <row r="789">
          <cell r="J789">
            <v>-807.48609999999996</v>
          </cell>
        </row>
        <row r="790">
          <cell r="J790">
            <v>-807.37789999999995</v>
          </cell>
        </row>
        <row r="791">
          <cell r="J791">
            <v>-807.26959999999997</v>
          </cell>
        </row>
        <row r="792">
          <cell r="J792">
            <v>-807.16429999999991</v>
          </cell>
        </row>
        <row r="793">
          <cell r="J793">
            <v>-807.05610000000001</v>
          </cell>
        </row>
        <row r="794">
          <cell r="J794">
            <v>-806.9498000000001</v>
          </cell>
        </row>
        <row r="795">
          <cell r="J795">
            <v>-806.84349999999995</v>
          </cell>
        </row>
        <row r="796">
          <cell r="J796">
            <v>-806.73530000000005</v>
          </cell>
        </row>
        <row r="797">
          <cell r="J797">
            <v>-806.62900000000002</v>
          </cell>
        </row>
        <row r="798">
          <cell r="J798">
            <v>-806.52069999999992</v>
          </cell>
        </row>
        <row r="799">
          <cell r="J799">
            <v>-806.41440000000011</v>
          </cell>
        </row>
        <row r="800">
          <cell r="J800">
            <v>-806.25720000000001</v>
          </cell>
        </row>
        <row r="801">
          <cell r="J801">
            <v>-806.07060000000001</v>
          </cell>
        </row>
        <row r="802">
          <cell r="J802">
            <v>-805.88409999999988</v>
          </cell>
        </row>
        <row r="803">
          <cell r="J803">
            <v>-805.65589999999997</v>
          </cell>
        </row>
        <row r="804">
          <cell r="J804">
            <v>-805.39890000000003</v>
          </cell>
        </row>
        <row r="805">
          <cell r="J805">
            <v>-805.14089999999999</v>
          </cell>
        </row>
        <row r="806">
          <cell r="J806">
            <v>-804.88389999999993</v>
          </cell>
        </row>
        <row r="807">
          <cell r="J807">
            <v>-804.62689999999998</v>
          </cell>
        </row>
        <row r="808">
          <cell r="J808">
            <v>-804.35820000000012</v>
          </cell>
        </row>
        <row r="809">
          <cell r="J809">
            <v>-804.0159000000001</v>
          </cell>
        </row>
        <row r="810">
          <cell r="J810">
            <v>-803.67570000000012</v>
          </cell>
        </row>
        <row r="811">
          <cell r="J811">
            <v>-803.32269999999994</v>
          </cell>
        </row>
        <row r="812">
          <cell r="J812">
            <v>-802.90949999999998</v>
          </cell>
        </row>
        <row r="813">
          <cell r="J813">
            <v>-802.49520000000007</v>
          </cell>
        </row>
        <row r="814">
          <cell r="J814">
            <v>-802.08089999999993</v>
          </cell>
        </row>
        <row r="815">
          <cell r="J815">
            <v>-801.66759999999999</v>
          </cell>
        </row>
        <row r="816">
          <cell r="J816">
            <v>-801.25440000000003</v>
          </cell>
        </row>
        <row r="817">
          <cell r="J817">
            <v>-800.84010000000001</v>
          </cell>
        </row>
        <row r="818">
          <cell r="J818">
            <v>-800.42679999999996</v>
          </cell>
        </row>
        <row r="819">
          <cell r="J819">
            <v>-800.01149999999996</v>
          </cell>
        </row>
        <row r="820">
          <cell r="J820">
            <v>-799.59719999999993</v>
          </cell>
        </row>
        <row r="821">
          <cell r="J821">
            <v>-799.18389999999999</v>
          </cell>
        </row>
        <row r="822">
          <cell r="J822">
            <v>-798.77049999999997</v>
          </cell>
        </row>
        <row r="823">
          <cell r="J823">
            <v>-798.35620000000017</v>
          </cell>
        </row>
        <row r="824">
          <cell r="J824">
            <v>-797.94190000000003</v>
          </cell>
        </row>
        <row r="825">
          <cell r="J825">
            <v>-797.52859999999998</v>
          </cell>
        </row>
        <row r="826">
          <cell r="J826">
            <v>-797.11320000000001</v>
          </cell>
        </row>
        <row r="827">
          <cell r="J827">
            <v>-796.69889999999998</v>
          </cell>
        </row>
        <row r="828">
          <cell r="J828">
            <v>-796.28549999999996</v>
          </cell>
        </row>
        <row r="829">
          <cell r="J829">
            <v>-795.87220000000002</v>
          </cell>
        </row>
        <row r="830">
          <cell r="J830">
            <v>-795.45679999999993</v>
          </cell>
        </row>
        <row r="831">
          <cell r="J831">
            <v>-795.04340000000002</v>
          </cell>
        </row>
        <row r="832">
          <cell r="J832">
            <v>-794.62800000000004</v>
          </cell>
        </row>
        <row r="833">
          <cell r="J833">
            <v>-794.21370000000002</v>
          </cell>
        </row>
        <row r="834">
          <cell r="J834">
            <v>-793.79930000000002</v>
          </cell>
        </row>
        <row r="835">
          <cell r="J835">
            <v>-793.38589999999999</v>
          </cell>
        </row>
        <row r="836">
          <cell r="J836">
            <v>-792.97149999999999</v>
          </cell>
        </row>
        <row r="837">
          <cell r="J837">
            <v>-792.5560999999999</v>
          </cell>
        </row>
        <row r="838">
          <cell r="J838">
            <v>-792.14159999999993</v>
          </cell>
        </row>
        <row r="839">
          <cell r="J839">
            <v>-791.72820000000002</v>
          </cell>
        </row>
        <row r="840">
          <cell r="J840">
            <v>-791.31280000000004</v>
          </cell>
        </row>
        <row r="841">
          <cell r="J841">
            <v>-790.89840000000004</v>
          </cell>
        </row>
        <row r="842">
          <cell r="J842">
            <v>-790.48389999999995</v>
          </cell>
        </row>
        <row r="843">
          <cell r="J843">
            <v>-790.06950000000006</v>
          </cell>
        </row>
        <row r="844">
          <cell r="J844">
            <v>-789.65499999999997</v>
          </cell>
        </row>
        <row r="845">
          <cell r="J845">
            <v>-789.24160000000006</v>
          </cell>
        </row>
        <row r="846">
          <cell r="J846">
            <v>-788.82510000000013</v>
          </cell>
        </row>
        <row r="847">
          <cell r="J847">
            <v>-788.41060000000004</v>
          </cell>
        </row>
        <row r="848">
          <cell r="J848">
            <v>-787.99720000000002</v>
          </cell>
        </row>
        <row r="849">
          <cell r="J849">
            <v>-787.58170000000007</v>
          </cell>
        </row>
        <row r="850">
          <cell r="J850">
            <v>-787.16720000000009</v>
          </cell>
        </row>
        <row r="851">
          <cell r="J851">
            <v>-786.73209999999995</v>
          </cell>
        </row>
        <row r="852">
          <cell r="J852">
            <v>-786.27659999999992</v>
          </cell>
        </row>
        <row r="853">
          <cell r="J853">
            <v>-785.79579999999999</v>
          </cell>
        </row>
        <row r="854">
          <cell r="J854">
            <v>-785.29960000000005</v>
          </cell>
        </row>
        <row r="855">
          <cell r="J855">
            <v>-784.80340000000001</v>
          </cell>
        </row>
        <row r="856">
          <cell r="J856">
            <v>-784.30619999999999</v>
          </cell>
        </row>
        <row r="857">
          <cell r="J857">
            <v>-783.81</v>
          </cell>
        </row>
        <row r="858">
          <cell r="J858">
            <v>-783.31479999999999</v>
          </cell>
        </row>
        <row r="859">
          <cell r="J859">
            <v>-782.81759999999997</v>
          </cell>
        </row>
        <row r="860">
          <cell r="J860">
            <v>-782.26760000000002</v>
          </cell>
        </row>
        <row r="861">
          <cell r="J861">
            <v>-781.70480000000009</v>
          </cell>
        </row>
        <row r="862">
          <cell r="J862">
            <v>-781.14099999999996</v>
          </cell>
        </row>
        <row r="863">
          <cell r="J863">
            <v>-780.55610000000001</v>
          </cell>
        </row>
        <row r="864">
          <cell r="J864">
            <v>-779.9310999999999</v>
          </cell>
        </row>
        <row r="865">
          <cell r="J865">
            <v>-779.30510000000004</v>
          </cell>
        </row>
        <row r="866">
          <cell r="J866">
            <v>-778.68009999999992</v>
          </cell>
        </row>
        <row r="867">
          <cell r="J867">
            <v>-778.05419999999992</v>
          </cell>
        </row>
        <row r="868">
          <cell r="J868">
            <v>-777.42719999999997</v>
          </cell>
        </row>
        <row r="869">
          <cell r="J869">
            <v>-776.80010000000004</v>
          </cell>
        </row>
        <row r="870">
          <cell r="J870">
            <v>-776.17409999999995</v>
          </cell>
        </row>
        <row r="871">
          <cell r="J871">
            <v>-775.54810000000009</v>
          </cell>
        </row>
        <row r="872">
          <cell r="J872">
            <v>-774.92200000000003</v>
          </cell>
        </row>
        <row r="873">
          <cell r="J873">
            <v>-774.29700000000014</v>
          </cell>
        </row>
        <row r="874">
          <cell r="J874">
            <v>-773.65800000000002</v>
          </cell>
        </row>
        <row r="875">
          <cell r="J875">
            <v>-772.99120000000005</v>
          </cell>
        </row>
        <row r="876">
          <cell r="J876">
            <v>-772.32429999999999</v>
          </cell>
        </row>
        <row r="877">
          <cell r="J877">
            <v>-771.65650000000005</v>
          </cell>
        </row>
        <row r="878">
          <cell r="J878">
            <v>-770.99059999999997</v>
          </cell>
        </row>
        <row r="879">
          <cell r="J879">
            <v>-770.32269999999994</v>
          </cell>
        </row>
        <row r="880">
          <cell r="J880">
            <v>-769.63019999999995</v>
          </cell>
        </row>
        <row r="881">
          <cell r="J881">
            <v>-768.92589999999996</v>
          </cell>
        </row>
        <row r="882">
          <cell r="J882">
            <v>-768.22159999999997</v>
          </cell>
        </row>
        <row r="883">
          <cell r="J883">
            <v>-767.51830000000007</v>
          </cell>
        </row>
        <row r="884">
          <cell r="J884">
            <v>-766.81209999999999</v>
          </cell>
        </row>
        <row r="885">
          <cell r="J885">
            <v>-766.1092000000001</v>
          </cell>
        </row>
        <row r="886">
          <cell r="J886">
            <v>-765.40520000000004</v>
          </cell>
        </row>
        <row r="887">
          <cell r="J887">
            <v>-764.69920000000002</v>
          </cell>
        </row>
        <row r="888">
          <cell r="J888">
            <v>-763.99620000000004</v>
          </cell>
        </row>
        <row r="889">
          <cell r="J889">
            <v>-763.29179999999997</v>
          </cell>
        </row>
        <row r="890">
          <cell r="J890">
            <v>-762.58649999999989</v>
          </cell>
        </row>
        <row r="891">
          <cell r="J891">
            <v>-761.88209999999992</v>
          </cell>
        </row>
        <row r="892">
          <cell r="J892">
            <v>-761.17859999999996</v>
          </cell>
        </row>
        <row r="893">
          <cell r="J893">
            <v>-760.47310000000004</v>
          </cell>
        </row>
        <row r="894">
          <cell r="J894">
            <v>-759.76859999999999</v>
          </cell>
        </row>
        <row r="895">
          <cell r="J895">
            <v>-759.06510000000003</v>
          </cell>
        </row>
        <row r="896">
          <cell r="J896">
            <v>-758.35950000000003</v>
          </cell>
        </row>
        <row r="897">
          <cell r="J897">
            <v>-757.65499999999997</v>
          </cell>
        </row>
        <row r="898">
          <cell r="J898">
            <v>-756.95140000000004</v>
          </cell>
        </row>
        <row r="899">
          <cell r="J899">
            <v>-756.24479999999994</v>
          </cell>
        </row>
        <row r="900">
          <cell r="J900">
            <v>-755.54029999999989</v>
          </cell>
        </row>
        <row r="901">
          <cell r="J901">
            <v>-754.83570000000009</v>
          </cell>
        </row>
        <row r="902">
          <cell r="J902">
            <v>-754.13100000000009</v>
          </cell>
        </row>
        <row r="903">
          <cell r="J903">
            <v>-753.42639999999994</v>
          </cell>
        </row>
        <row r="904">
          <cell r="J904">
            <v>-752.72169999999994</v>
          </cell>
        </row>
        <row r="905">
          <cell r="J905">
            <v>-752.01699999999994</v>
          </cell>
        </row>
        <row r="906">
          <cell r="J906">
            <v>-751.31119999999999</v>
          </cell>
        </row>
        <row r="907">
          <cell r="J907">
            <v>-750.60760000000005</v>
          </cell>
        </row>
        <row r="908">
          <cell r="J908">
            <v>-749.90070000000003</v>
          </cell>
        </row>
        <row r="909">
          <cell r="J909">
            <v>-749.19690000000003</v>
          </cell>
        </row>
        <row r="910">
          <cell r="J910">
            <v>-748.49120000000005</v>
          </cell>
        </row>
        <row r="911">
          <cell r="J911">
            <v>-747.7863000000001</v>
          </cell>
        </row>
        <row r="912">
          <cell r="J912">
            <v>-747.08249999999998</v>
          </cell>
        </row>
        <row r="913">
          <cell r="J913">
            <v>-746.37660000000005</v>
          </cell>
        </row>
        <row r="914">
          <cell r="J914">
            <v>-745.6708000000001</v>
          </cell>
        </row>
        <row r="915">
          <cell r="J915">
            <v>-744.96589999999992</v>
          </cell>
        </row>
        <row r="916">
          <cell r="J916">
            <v>-744.2598999999999</v>
          </cell>
        </row>
        <row r="917">
          <cell r="J917">
            <v>-743.55599999999993</v>
          </cell>
        </row>
        <row r="918">
          <cell r="J918">
            <v>-742.84899999999993</v>
          </cell>
        </row>
        <row r="919">
          <cell r="J919">
            <v>-742.14400000000001</v>
          </cell>
        </row>
        <row r="920">
          <cell r="J920">
            <v>-741.43909999999994</v>
          </cell>
        </row>
        <row r="921">
          <cell r="J921">
            <v>-740.73410000000001</v>
          </cell>
        </row>
        <row r="922">
          <cell r="J922">
            <v>-740.02909999999997</v>
          </cell>
        </row>
        <row r="923">
          <cell r="J923">
            <v>-739.32299999999998</v>
          </cell>
        </row>
        <row r="924">
          <cell r="J924">
            <v>-738.61789999999996</v>
          </cell>
        </row>
        <row r="925">
          <cell r="J925">
            <v>-737.91179999999997</v>
          </cell>
        </row>
        <row r="926">
          <cell r="J926">
            <v>-737.20569999999998</v>
          </cell>
        </row>
        <row r="927">
          <cell r="J927">
            <v>-736.50049999999999</v>
          </cell>
        </row>
        <row r="928">
          <cell r="J928">
            <v>-735.79549999999995</v>
          </cell>
        </row>
        <row r="929">
          <cell r="J929">
            <v>-735.09019999999987</v>
          </cell>
        </row>
        <row r="930">
          <cell r="J930">
            <v>-734.38300000000004</v>
          </cell>
        </row>
        <row r="931">
          <cell r="J931">
            <v>-733.67889999999989</v>
          </cell>
        </row>
        <row r="932">
          <cell r="J932">
            <v>-732.97259999999994</v>
          </cell>
        </row>
        <row r="933">
          <cell r="J933">
            <v>-732.26729999999998</v>
          </cell>
        </row>
        <row r="934">
          <cell r="J934">
            <v>-731.56099999999992</v>
          </cell>
        </row>
        <row r="935">
          <cell r="J935">
            <v>-730.85469999999998</v>
          </cell>
        </row>
        <row r="936">
          <cell r="J936">
            <v>-730.1493999999999</v>
          </cell>
        </row>
        <row r="937">
          <cell r="J937">
            <v>-729.44309999999996</v>
          </cell>
        </row>
        <row r="938">
          <cell r="J938">
            <v>-728.73779999999999</v>
          </cell>
        </row>
        <row r="939">
          <cell r="J939">
            <v>-728.0304000000001</v>
          </cell>
        </row>
        <row r="940">
          <cell r="J940">
            <v>-727.32599999999991</v>
          </cell>
        </row>
        <row r="941">
          <cell r="J941">
            <v>-726.6196000000001</v>
          </cell>
        </row>
        <row r="942">
          <cell r="J942">
            <v>-725.91319999999996</v>
          </cell>
        </row>
        <row r="943">
          <cell r="J943">
            <v>-725.20780000000002</v>
          </cell>
        </row>
        <row r="944">
          <cell r="J944">
            <v>-724.50120000000004</v>
          </cell>
        </row>
        <row r="945">
          <cell r="J945">
            <v>-723.7947999999999</v>
          </cell>
        </row>
        <row r="946">
          <cell r="J946">
            <v>-723.08930000000009</v>
          </cell>
        </row>
        <row r="947">
          <cell r="J947">
            <v>-722.38280000000009</v>
          </cell>
        </row>
        <row r="948">
          <cell r="J948">
            <v>-721.67720000000008</v>
          </cell>
        </row>
        <row r="949">
          <cell r="J949">
            <v>-720.9697000000001</v>
          </cell>
        </row>
        <row r="950">
          <cell r="J950">
            <v>-720.2639999999999</v>
          </cell>
        </row>
        <row r="951">
          <cell r="J951">
            <v>-719.5575</v>
          </cell>
        </row>
        <row r="952">
          <cell r="J952">
            <v>-718.85179999999991</v>
          </cell>
        </row>
        <row r="953">
          <cell r="J953">
            <v>-718.14519999999993</v>
          </cell>
        </row>
        <row r="954">
          <cell r="J954">
            <v>-717.4384</v>
          </cell>
        </row>
        <row r="955">
          <cell r="J955">
            <v>-716.73189999999988</v>
          </cell>
        </row>
        <row r="956">
          <cell r="J956">
            <v>-716.02520000000004</v>
          </cell>
        </row>
        <row r="957">
          <cell r="J957">
            <v>-715.32029999999997</v>
          </cell>
        </row>
        <row r="958">
          <cell r="J958">
            <v>-714.61259999999993</v>
          </cell>
        </row>
        <row r="959">
          <cell r="J959">
            <v>-713.90689999999995</v>
          </cell>
        </row>
        <row r="960">
          <cell r="J960">
            <v>-713.19909999999993</v>
          </cell>
        </row>
        <row r="961">
          <cell r="J961">
            <v>-712.4923</v>
          </cell>
        </row>
        <row r="962">
          <cell r="J962">
            <v>-711.78639999999996</v>
          </cell>
        </row>
        <row r="963">
          <cell r="J963">
            <v>-711.07860000000005</v>
          </cell>
        </row>
        <row r="964">
          <cell r="J964">
            <v>-710.37379999999996</v>
          </cell>
        </row>
        <row r="965">
          <cell r="J965">
            <v>-709.66579999999999</v>
          </cell>
        </row>
        <row r="966">
          <cell r="J966">
            <v>-708.96</v>
          </cell>
        </row>
        <row r="967">
          <cell r="J967">
            <v>-708.25199999999995</v>
          </cell>
        </row>
        <row r="968">
          <cell r="J968">
            <v>-707.54610000000002</v>
          </cell>
        </row>
        <row r="969">
          <cell r="J969">
            <v>-706.83920000000001</v>
          </cell>
        </row>
        <row r="970">
          <cell r="J970">
            <v>-706.13220000000001</v>
          </cell>
        </row>
        <row r="971">
          <cell r="J971">
            <v>-705.42520000000002</v>
          </cell>
        </row>
        <row r="972">
          <cell r="J972">
            <v>-704.71720000000005</v>
          </cell>
        </row>
        <row r="973">
          <cell r="J973">
            <v>-704.01110000000006</v>
          </cell>
        </row>
        <row r="974">
          <cell r="J974">
            <v>-703.30410000000006</v>
          </cell>
        </row>
        <row r="975">
          <cell r="J975">
            <v>-702.59709999999995</v>
          </cell>
        </row>
        <row r="976">
          <cell r="J976">
            <v>-701.88979999999992</v>
          </cell>
        </row>
        <row r="977">
          <cell r="J977">
            <v>-701.18280000000004</v>
          </cell>
        </row>
        <row r="978">
          <cell r="J978">
            <v>-700.47569999999996</v>
          </cell>
        </row>
        <row r="979">
          <cell r="J979">
            <v>-699.7684999999999</v>
          </cell>
        </row>
        <row r="980">
          <cell r="J980">
            <v>-699.06040000000007</v>
          </cell>
        </row>
        <row r="981">
          <cell r="J981">
            <v>-698.35419999999999</v>
          </cell>
        </row>
        <row r="982">
          <cell r="J982">
            <v>-697.64679999999998</v>
          </cell>
        </row>
        <row r="983">
          <cell r="J983">
            <v>-696.93869999999993</v>
          </cell>
        </row>
        <row r="984">
          <cell r="J984">
            <v>-696.2324000000001</v>
          </cell>
        </row>
        <row r="985">
          <cell r="J985">
            <v>-695.52520000000004</v>
          </cell>
        </row>
        <row r="986">
          <cell r="J986">
            <v>-694.81679999999994</v>
          </cell>
        </row>
        <row r="987">
          <cell r="J987">
            <v>-694.11059999999998</v>
          </cell>
        </row>
        <row r="988">
          <cell r="J988">
            <v>-693.40319999999997</v>
          </cell>
        </row>
        <row r="989">
          <cell r="J989">
            <v>-692.69479999999999</v>
          </cell>
        </row>
        <row r="990">
          <cell r="J990">
            <v>-691.98759999999993</v>
          </cell>
        </row>
        <row r="991">
          <cell r="J991">
            <v>-691.28110000000015</v>
          </cell>
        </row>
        <row r="992">
          <cell r="J992">
            <v>-690.57269999999994</v>
          </cell>
        </row>
        <row r="993">
          <cell r="J993">
            <v>-689.86529999999993</v>
          </cell>
        </row>
        <row r="994">
          <cell r="J994">
            <v>-689.15780000000018</v>
          </cell>
        </row>
        <row r="995">
          <cell r="J995">
            <v>-688.45029999999997</v>
          </cell>
        </row>
        <row r="996">
          <cell r="J996">
            <v>-687.74189999999999</v>
          </cell>
        </row>
        <row r="997">
          <cell r="J997">
            <v>-687.03440000000001</v>
          </cell>
        </row>
        <row r="998">
          <cell r="J998">
            <v>-686.32680000000005</v>
          </cell>
        </row>
        <row r="999">
          <cell r="J999">
            <v>-685.61929999999995</v>
          </cell>
        </row>
        <row r="1000">
          <cell r="J1000">
            <v>-684.91160000000002</v>
          </cell>
        </row>
        <row r="1001">
          <cell r="J1001">
            <v>-684.20309999999995</v>
          </cell>
        </row>
        <row r="1002">
          <cell r="J1002">
            <v>-683.49559999999997</v>
          </cell>
        </row>
        <row r="1003">
          <cell r="J1003">
            <v>-682.78779999999995</v>
          </cell>
        </row>
        <row r="1004">
          <cell r="J1004">
            <v>-682.08019999999999</v>
          </cell>
        </row>
        <row r="1005">
          <cell r="J1005">
            <v>-681.37249999999995</v>
          </cell>
        </row>
        <row r="1006">
          <cell r="J1006">
            <v>-680.66290000000004</v>
          </cell>
        </row>
        <row r="1007">
          <cell r="J1007">
            <v>-679.95519999999988</v>
          </cell>
        </row>
        <row r="1008">
          <cell r="J1008">
            <v>-679.24749999999995</v>
          </cell>
        </row>
        <row r="1009">
          <cell r="J1009">
            <v>-678.54070000000002</v>
          </cell>
        </row>
        <row r="1010">
          <cell r="J1010">
            <v>-677.83090000000004</v>
          </cell>
        </row>
        <row r="1011">
          <cell r="J1011">
            <v>-677.12310000000002</v>
          </cell>
        </row>
        <row r="1012">
          <cell r="J1012">
            <v>-676.41529999999989</v>
          </cell>
        </row>
        <row r="1013">
          <cell r="J1013">
            <v>-675.70740000000001</v>
          </cell>
        </row>
        <row r="1014">
          <cell r="J1014">
            <v>-674.99860000000012</v>
          </cell>
        </row>
        <row r="1015">
          <cell r="J1015">
            <v>-674.28980000000001</v>
          </cell>
        </row>
        <row r="1016">
          <cell r="J1016">
            <v>-673.58189999999991</v>
          </cell>
        </row>
        <row r="1017">
          <cell r="J1017">
            <v>-672.87400000000002</v>
          </cell>
        </row>
        <row r="1018">
          <cell r="J1018">
            <v>-672.16599999999994</v>
          </cell>
        </row>
        <row r="1019">
          <cell r="J1019">
            <v>-671.45709999999985</v>
          </cell>
        </row>
        <row r="1020">
          <cell r="J1020">
            <v>-670.74919999999997</v>
          </cell>
        </row>
        <row r="1021">
          <cell r="J1021">
            <v>-670.04009999999994</v>
          </cell>
        </row>
        <row r="1022">
          <cell r="J1022">
            <v>-669.33210000000008</v>
          </cell>
        </row>
        <row r="1023">
          <cell r="J1023">
            <v>-668.6241</v>
          </cell>
        </row>
        <row r="1024">
          <cell r="J1024">
            <v>-667.91409999999996</v>
          </cell>
        </row>
        <row r="1025">
          <cell r="J1025">
            <v>-667.2059999999999</v>
          </cell>
        </row>
        <row r="1026">
          <cell r="J1026">
            <v>-666.49800000000005</v>
          </cell>
        </row>
        <row r="1027">
          <cell r="J1027">
            <v>-665.78880000000004</v>
          </cell>
        </row>
        <row r="1028">
          <cell r="J1028">
            <v>-665.06639999999993</v>
          </cell>
        </row>
        <row r="1029">
          <cell r="J1029">
            <v>-664.32580000000007</v>
          </cell>
        </row>
        <row r="1030">
          <cell r="J1030">
            <v>-663.58720000000005</v>
          </cell>
        </row>
        <row r="1031">
          <cell r="J1031">
            <v>-662.84670000000006</v>
          </cell>
        </row>
        <row r="1032">
          <cell r="J1032">
            <v>-662.10810000000015</v>
          </cell>
        </row>
        <row r="1033">
          <cell r="J1033">
            <v>-661.36740000000009</v>
          </cell>
        </row>
        <row r="1034">
          <cell r="J1034">
            <v>-660.62870000000009</v>
          </cell>
        </row>
        <row r="1035">
          <cell r="J1035">
            <v>-659.8889999999999</v>
          </cell>
        </row>
        <row r="1036">
          <cell r="J1036">
            <v>-659.14940000000001</v>
          </cell>
        </row>
        <row r="1037">
          <cell r="J1037">
            <v>-658.39580000000001</v>
          </cell>
        </row>
        <row r="1038">
          <cell r="J1038">
            <v>-657.62300000000005</v>
          </cell>
        </row>
        <row r="1039">
          <cell r="J1039">
            <v>-656.8501</v>
          </cell>
        </row>
        <row r="1040">
          <cell r="J1040">
            <v>-656.07640000000004</v>
          </cell>
        </row>
        <row r="1041">
          <cell r="J1041">
            <v>-655.30549999999994</v>
          </cell>
        </row>
        <row r="1042">
          <cell r="J1042">
            <v>-654.53160000000003</v>
          </cell>
        </row>
        <row r="1043">
          <cell r="J1043">
            <v>-653.75969999999995</v>
          </cell>
        </row>
        <row r="1044">
          <cell r="J1044">
            <v>-652.98580000000004</v>
          </cell>
        </row>
        <row r="1045">
          <cell r="J1045">
            <v>-652.21389999999997</v>
          </cell>
        </row>
        <row r="1046">
          <cell r="J1046">
            <v>-651.44000000000005</v>
          </cell>
        </row>
        <row r="1047">
          <cell r="J1047">
            <v>-650.66800000000001</v>
          </cell>
        </row>
        <row r="1048">
          <cell r="J1048">
            <v>-649.89390000000003</v>
          </cell>
        </row>
        <row r="1049">
          <cell r="J1049">
            <v>-649.12289999999996</v>
          </cell>
        </row>
        <row r="1050">
          <cell r="J1050">
            <v>-648.34879999999998</v>
          </cell>
        </row>
        <row r="1051">
          <cell r="J1051">
            <v>-647.57579999999996</v>
          </cell>
        </row>
        <row r="1052">
          <cell r="J1052">
            <v>-646.80259999999998</v>
          </cell>
        </row>
        <row r="1053">
          <cell r="J1053">
            <v>-646.02960000000007</v>
          </cell>
        </row>
        <row r="1054">
          <cell r="J1054">
            <v>-645.25639999999999</v>
          </cell>
        </row>
        <row r="1055">
          <cell r="J1055">
            <v>-644.48320000000001</v>
          </cell>
        </row>
        <row r="1056">
          <cell r="J1056">
            <v>-643.71010000000001</v>
          </cell>
        </row>
        <row r="1057">
          <cell r="J1057">
            <v>-642.93679999999995</v>
          </cell>
        </row>
        <row r="1058">
          <cell r="J1058">
            <v>-642.1626</v>
          </cell>
        </row>
        <row r="1059">
          <cell r="J1059">
            <v>-641.3904</v>
          </cell>
        </row>
        <row r="1060">
          <cell r="J1060">
            <v>-640.61599999999999</v>
          </cell>
        </row>
        <row r="1061">
          <cell r="J1061">
            <v>-639.8427999999999</v>
          </cell>
        </row>
        <row r="1062">
          <cell r="J1062">
            <v>-639.06940000000009</v>
          </cell>
        </row>
        <row r="1063">
          <cell r="J1063">
            <v>-638.29610000000002</v>
          </cell>
        </row>
        <row r="1064">
          <cell r="J1064">
            <v>-637.5216999999999</v>
          </cell>
        </row>
        <row r="1065">
          <cell r="J1065">
            <v>-636.74929999999995</v>
          </cell>
        </row>
        <row r="1066">
          <cell r="J1066">
            <v>-635.97580000000005</v>
          </cell>
        </row>
        <row r="1067">
          <cell r="J1067">
            <v>-635.20139999999992</v>
          </cell>
        </row>
        <row r="1068">
          <cell r="J1068">
            <v>-634.42900000000009</v>
          </cell>
        </row>
        <row r="1069">
          <cell r="J1069">
            <v>-633.65449999999998</v>
          </cell>
        </row>
        <row r="1070">
          <cell r="J1070">
            <v>-632.8809</v>
          </cell>
        </row>
        <row r="1071">
          <cell r="J1071">
            <v>-632.10839999999996</v>
          </cell>
        </row>
        <row r="1072">
          <cell r="J1072">
            <v>-631.3338</v>
          </cell>
        </row>
        <row r="1073">
          <cell r="J1073">
            <v>-630.5601999999999</v>
          </cell>
        </row>
        <row r="1074">
          <cell r="J1074">
            <v>-629.78549999999996</v>
          </cell>
        </row>
        <row r="1075">
          <cell r="J1075">
            <v>-629.01299999999992</v>
          </cell>
        </row>
        <row r="1076">
          <cell r="J1076">
            <v>-628.23929999999996</v>
          </cell>
        </row>
        <row r="1077">
          <cell r="J1077">
            <v>-627.46460000000002</v>
          </cell>
        </row>
        <row r="1078">
          <cell r="J1078">
            <v>-626.68999999999994</v>
          </cell>
        </row>
        <row r="1079">
          <cell r="J1079">
            <v>-625.91729999999995</v>
          </cell>
        </row>
        <row r="1080">
          <cell r="J1080">
            <v>-625.14250000000004</v>
          </cell>
        </row>
        <row r="1081">
          <cell r="J1081">
            <v>-624.36869999999999</v>
          </cell>
        </row>
        <row r="1082">
          <cell r="J1082">
            <v>-623.59390000000008</v>
          </cell>
        </row>
        <row r="1083">
          <cell r="J1083">
            <v>-622.8211</v>
          </cell>
        </row>
        <row r="1084">
          <cell r="J1084">
            <v>-622.04719999999998</v>
          </cell>
        </row>
        <row r="1085">
          <cell r="J1085">
            <v>-621.27240000000006</v>
          </cell>
        </row>
        <row r="1086">
          <cell r="J1086">
            <v>-620.49749999999995</v>
          </cell>
        </row>
        <row r="1087">
          <cell r="J1087">
            <v>-619.72350000000006</v>
          </cell>
        </row>
        <row r="1088">
          <cell r="J1088">
            <v>-618.94859999999994</v>
          </cell>
        </row>
        <row r="1089">
          <cell r="J1089">
            <v>-618.17570000000001</v>
          </cell>
        </row>
        <row r="1090">
          <cell r="J1090">
            <v>-617.40170000000001</v>
          </cell>
        </row>
        <row r="1091">
          <cell r="J1091">
            <v>-616.62670000000003</v>
          </cell>
        </row>
        <row r="1092">
          <cell r="J1092">
            <v>-615.85170000000005</v>
          </cell>
        </row>
        <row r="1093">
          <cell r="J1093">
            <v>-615.07760000000007</v>
          </cell>
        </row>
        <row r="1094">
          <cell r="J1094">
            <v>-614.30359999999996</v>
          </cell>
        </row>
        <row r="1095">
          <cell r="J1095">
            <v>-613.52850000000001</v>
          </cell>
        </row>
        <row r="1096">
          <cell r="J1096">
            <v>-612.75329999999997</v>
          </cell>
        </row>
        <row r="1097">
          <cell r="J1097">
            <v>-611.97919999999999</v>
          </cell>
        </row>
        <row r="1098">
          <cell r="J1098">
            <v>-611.20600000000002</v>
          </cell>
        </row>
        <row r="1099">
          <cell r="J1099">
            <v>-610.43079999999998</v>
          </cell>
        </row>
        <row r="1100">
          <cell r="J1100">
            <v>-609.65560000000005</v>
          </cell>
        </row>
        <row r="1101">
          <cell r="J1101">
            <v>-608.88139999999999</v>
          </cell>
        </row>
        <row r="1102">
          <cell r="J1102">
            <v>-608.10720000000003</v>
          </cell>
        </row>
        <row r="1103">
          <cell r="J1103">
            <v>-607.33180000000004</v>
          </cell>
        </row>
        <row r="1104">
          <cell r="J1104">
            <v>-606.55650000000014</v>
          </cell>
        </row>
        <row r="1105">
          <cell r="J1105">
            <v>-605.78219999999999</v>
          </cell>
        </row>
        <row r="1106">
          <cell r="J1106">
            <v>-605.00790000000006</v>
          </cell>
        </row>
        <row r="1107">
          <cell r="J1107">
            <v>-604.23140000000012</v>
          </cell>
        </row>
        <row r="1108">
          <cell r="J1108">
            <v>-603.45710000000008</v>
          </cell>
        </row>
        <row r="1109">
          <cell r="J1109">
            <v>-602.68260000000009</v>
          </cell>
        </row>
        <row r="1110">
          <cell r="J1110">
            <v>-601.9072000000001</v>
          </cell>
        </row>
        <row r="1111">
          <cell r="J1111">
            <v>-601.1327</v>
          </cell>
        </row>
        <row r="1112">
          <cell r="J1112">
            <v>-600.35720000000003</v>
          </cell>
        </row>
        <row r="1113">
          <cell r="J1113">
            <v>-599.58180000000004</v>
          </cell>
        </row>
        <row r="1114">
          <cell r="J1114">
            <v>-598.80719999999997</v>
          </cell>
        </row>
        <row r="1115">
          <cell r="J1115">
            <v>-598.03269999999998</v>
          </cell>
        </row>
        <row r="1116">
          <cell r="J1116">
            <v>-597.25699999999995</v>
          </cell>
        </row>
        <row r="1117">
          <cell r="J1117">
            <v>-596.48140000000001</v>
          </cell>
        </row>
        <row r="1118">
          <cell r="J1118">
            <v>-595.70679999999993</v>
          </cell>
        </row>
        <row r="1119">
          <cell r="J1119">
            <v>-594.9310999999999</v>
          </cell>
        </row>
        <row r="1120">
          <cell r="J1120">
            <v>-594.15650000000005</v>
          </cell>
        </row>
        <row r="1121">
          <cell r="J1121">
            <v>-593.37970000000007</v>
          </cell>
        </row>
        <row r="1122">
          <cell r="J1122">
            <v>-592.60500000000002</v>
          </cell>
        </row>
        <row r="1123">
          <cell r="J1123">
            <v>-591.82920000000001</v>
          </cell>
        </row>
        <row r="1124">
          <cell r="J1124">
            <v>-591.05349999999999</v>
          </cell>
        </row>
        <row r="1125">
          <cell r="J1125">
            <v>-590.27870000000007</v>
          </cell>
        </row>
        <row r="1126">
          <cell r="J1126">
            <v>-589.50300000000004</v>
          </cell>
        </row>
        <row r="1127">
          <cell r="J1127">
            <v>-588.72799999999995</v>
          </cell>
        </row>
        <row r="1128">
          <cell r="J1128">
            <v>-587.95220000000006</v>
          </cell>
        </row>
        <row r="1129">
          <cell r="J1129">
            <v>-587.17629999999997</v>
          </cell>
        </row>
        <row r="1130">
          <cell r="J1130">
            <v>-586.40030000000002</v>
          </cell>
        </row>
        <row r="1131">
          <cell r="J1131">
            <v>-585.62540000000001</v>
          </cell>
        </row>
        <row r="1132">
          <cell r="J1132">
            <v>-584.84849999999994</v>
          </cell>
        </row>
        <row r="1133">
          <cell r="J1133">
            <v>-584.07350000000008</v>
          </cell>
        </row>
        <row r="1134">
          <cell r="J1134">
            <v>-583.29750000000001</v>
          </cell>
        </row>
        <row r="1135">
          <cell r="J1135">
            <v>-582.52149999999995</v>
          </cell>
        </row>
        <row r="1136">
          <cell r="J1136">
            <v>-581.74540000000002</v>
          </cell>
        </row>
        <row r="1137">
          <cell r="J1137">
            <v>-580.97039999999993</v>
          </cell>
        </row>
        <row r="1138">
          <cell r="J1138">
            <v>-580.19420000000002</v>
          </cell>
        </row>
        <row r="1139">
          <cell r="J1139">
            <v>-579.41910000000007</v>
          </cell>
        </row>
        <row r="1140">
          <cell r="J1140">
            <v>-578.64199999999994</v>
          </cell>
        </row>
        <row r="1141">
          <cell r="J1141">
            <v>-577.86680000000001</v>
          </cell>
        </row>
        <row r="1142">
          <cell r="J1142">
            <v>-577.09069999999997</v>
          </cell>
        </row>
        <row r="1143">
          <cell r="J1143">
            <v>-576.31539999999995</v>
          </cell>
        </row>
        <row r="1144">
          <cell r="J1144">
            <v>-575.53820000000007</v>
          </cell>
        </row>
        <row r="1145">
          <cell r="J1145">
            <v>-574.76200000000006</v>
          </cell>
        </row>
        <row r="1146">
          <cell r="J1146">
            <v>-573.98670000000004</v>
          </cell>
        </row>
        <row r="1147">
          <cell r="J1147">
            <v>-573.20929999999998</v>
          </cell>
        </row>
        <row r="1148">
          <cell r="J1148">
            <v>-572.43389999999999</v>
          </cell>
        </row>
        <row r="1149">
          <cell r="J1149">
            <v>-571.6576</v>
          </cell>
        </row>
        <row r="1150">
          <cell r="J1150">
            <v>-570.88120000000004</v>
          </cell>
        </row>
        <row r="1151">
          <cell r="J1151">
            <v>-570.10479999999995</v>
          </cell>
        </row>
        <row r="1152">
          <cell r="J1152">
            <v>-569.32850000000008</v>
          </cell>
        </row>
        <row r="1153">
          <cell r="J1153">
            <v>-568.553</v>
          </cell>
        </row>
        <row r="1154">
          <cell r="J1154">
            <v>-567.77560000000005</v>
          </cell>
        </row>
        <row r="1155">
          <cell r="J1155">
            <v>-566.99900000000002</v>
          </cell>
        </row>
        <row r="1156">
          <cell r="J1156">
            <v>-566.22350000000006</v>
          </cell>
        </row>
        <row r="1157">
          <cell r="J1157">
            <v>-565.44590000000005</v>
          </cell>
        </row>
        <row r="1158">
          <cell r="J1158">
            <v>-564.66949999999997</v>
          </cell>
        </row>
        <row r="1159">
          <cell r="J1159">
            <v>-563.89279999999997</v>
          </cell>
        </row>
        <row r="1160">
          <cell r="J1160">
            <v>-563.11619999999994</v>
          </cell>
        </row>
        <row r="1161">
          <cell r="J1161">
            <v>-562.33960000000002</v>
          </cell>
        </row>
        <row r="1162">
          <cell r="J1162">
            <v>-561.56290000000001</v>
          </cell>
        </row>
        <row r="1163">
          <cell r="J1163">
            <v>-560.78620000000001</v>
          </cell>
        </row>
        <row r="1164">
          <cell r="J1164">
            <v>-560.00850000000003</v>
          </cell>
        </row>
        <row r="1165">
          <cell r="J1165">
            <v>-559.23180000000002</v>
          </cell>
        </row>
        <row r="1166">
          <cell r="J1166">
            <v>-558.45609999999999</v>
          </cell>
        </row>
        <row r="1167">
          <cell r="J1167">
            <v>-557.67830000000004</v>
          </cell>
        </row>
        <row r="1168">
          <cell r="J1168">
            <v>-556.90149999999994</v>
          </cell>
        </row>
        <row r="1169">
          <cell r="J1169">
            <v>-556.12369999999999</v>
          </cell>
        </row>
        <row r="1170">
          <cell r="J1170">
            <v>-555.34879999999998</v>
          </cell>
        </row>
        <row r="1171">
          <cell r="J1171">
            <v>-554.57100000000003</v>
          </cell>
        </row>
        <row r="1172">
          <cell r="J1172">
            <v>-553.79410000000007</v>
          </cell>
        </row>
        <row r="1173">
          <cell r="J1173">
            <v>-553.01620000000003</v>
          </cell>
        </row>
        <row r="1174">
          <cell r="J1174">
            <v>-552.24019999999996</v>
          </cell>
        </row>
        <row r="1175">
          <cell r="J1175">
            <v>-551.46230000000003</v>
          </cell>
        </row>
        <row r="1176">
          <cell r="J1176">
            <v>-550.68529999999998</v>
          </cell>
        </row>
        <row r="1177">
          <cell r="J1177">
            <v>-549.90730000000008</v>
          </cell>
        </row>
        <row r="1178">
          <cell r="J1178">
            <v>-549.13020000000006</v>
          </cell>
        </row>
        <row r="1179">
          <cell r="J1179">
            <v>-548.35419999999999</v>
          </cell>
        </row>
        <row r="1180">
          <cell r="J1180">
            <v>-547.57709999999997</v>
          </cell>
        </row>
        <row r="1181">
          <cell r="J1181">
            <v>-546.79910000000007</v>
          </cell>
        </row>
        <row r="1182">
          <cell r="J1182">
            <v>-546.02189999999996</v>
          </cell>
        </row>
        <row r="1183">
          <cell r="J1183">
            <v>-545.24379999999996</v>
          </cell>
        </row>
        <row r="1184">
          <cell r="J1184">
            <v>-544.46559999999999</v>
          </cell>
        </row>
        <row r="1185">
          <cell r="J1185">
            <v>-543.6893</v>
          </cell>
        </row>
        <row r="1186">
          <cell r="J1186">
            <v>-542.91219999999998</v>
          </cell>
        </row>
        <row r="1187">
          <cell r="J1187">
            <v>-542.13490000000002</v>
          </cell>
        </row>
        <row r="1188">
          <cell r="J1188">
            <v>-541.35670000000005</v>
          </cell>
        </row>
        <row r="1189">
          <cell r="J1189">
            <v>-540.57939999999996</v>
          </cell>
        </row>
        <row r="1190">
          <cell r="J1190">
            <v>-539.8021</v>
          </cell>
        </row>
        <row r="1191">
          <cell r="J1191">
            <v>-539.02379999999994</v>
          </cell>
        </row>
        <row r="1192">
          <cell r="J1192">
            <v>-538.24630000000002</v>
          </cell>
        </row>
        <row r="1193">
          <cell r="J1193">
            <v>-537.46799999999996</v>
          </cell>
        </row>
        <row r="1194">
          <cell r="J1194">
            <v>-536.68970000000002</v>
          </cell>
        </row>
        <row r="1195">
          <cell r="J1195">
            <v>-535.91319999999996</v>
          </cell>
        </row>
        <row r="1196">
          <cell r="J1196">
            <v>-535.13580000000002</v>
          </cell>
        </row>
        <row r="1197">
          <cell r="J1197">
            <v>-534.35719999999992</v>
          </cell>
        </row>
        <row r="1198">
          <cell r="J1198">
            <v>-533.5797</v>
          </cell>
        </row>
        <row r="1199">
          <cell r="J1199">
            <v>-532.80230000000006</v>
          </cell>
        </row>
        <row r="1200">
          <cell r="J1200">
            <v>-532.02369999999996</v>
          </cell>
        </row>
        <row r="1201">
          <cell r="J1201">
            <v>-531.24610000000007</v>
          </cell>
        </row>
        <row r="1202">
          <cell r="J1202">
            <v>-530.46759999999995</v>
          </cell>
        </row>
        <row r="1203">
          <cell r="J1203">
            <v>-529.68989999999997</v>
          </cell>
        </row>
        <row r="1204">
          <cell r="J1204">
            <v>-528.91229999999996</v>
          </cell>
        </row>
        <row r="1205">
          <cell r="J1205">
            <v>-528.1336</v>
          </cell>
        </row>
        <row r="1206">
          <cell r="J1206">
            <v>-527.35490000000004</v>
          </cell>
        </row>
        <row r="1207">
          <cell r="J1207">
            <v>-526.57730000000004</v>
          </cell>
        </row>
        <row r="1208">
          <cell r="J1208">
            <v>-525.79949999999997</v>
          </cell>
        </row>
        <row r="1209">
          <cell r="J1209">
            <v>-525.02080000000001</v>
          </cell>
        </row>
        <row r="1210">
          <cell r="J1210">
            <v>-524.24300000000005</v>
          </cell>
        </row>
        <row r="1211">
          <cell r="J1211">
            <v>-523.46420000000001</v>
          </cell>
        </row>
        <row r="1212">
          <cell r="J1212">
            <v>-522.68640000000005</v>
          </cell>
        </row>
        <row r="1213">
          <cell r="J1213">
            <v>-521.90650000000005</v>
          </cell>
        </row>
        <row r="1214">
          <cell r="J1214">
            <v>-521.12869999999998</v>
          </cell>
        </row>
        <row r="1215">
          <cell r="J1215">
            <v>-520.34979999999996</v>
          </cell>
        </row>
        <row r="1216">
          <cell r="J1216">
            <v>-519.57079999999996</v>
          </cell>
        </row>
        <row r="1217">
          <cell r="J1217">
            <v>-518.79399999999998</v>
          </cell>
        </row>
        <row r="1218">
          <cell r="J1218">
            <v>-518.01499999999999</v>
          </cell>
        </row>
        <row r="1219">
          <cell r="J1219">
            <v>-517.23599999999999</v>
          </cell>
        </row>
        <row r="1220">
          <cell r="J1220">
            <v>-516.4579</v>
          </cell>
        </row>
        <row r="1221">
          <cell r="J1221">
            <v>-515.6789</v>
          </cell>
        </row>
        <row r="1222">
          <cell r="J1222">
            <v>-514.8999</v>
          </cell>
        </row>
        <row r="1223">
          <cell r="J1223">
            <v>-514.12070000000006</v>
          </cell>
        </row>
        <row r="1224">
          <cell r="J1224">
            <v>-513.34270000000004</v>
          </cell>
        </row>
        <row r="1225">
          <cell r="J1225">
            <v>-512.56459999999993</v>
          </cell>
        </row>
        <row r="1226">
          <cell r="J1226">
            <v>-511.78539999999992</v>
          </cell>
        </row>
        <row r="1227">
          <cell r="J1227">
            <v>-511.00630000000001</v>
          </cell>
        </row>
        <row r="1228">
          <cell r="J1228">
            <v>-510.22799999999995</v>
          </cell>
        </row>
        <row r="1229">
          <cell r="J1229">
            <v>-509.44890000000004</v>
          </cell>
        </row>
        <row r="1230">
          <cell r="J1230">
            <v>-508.66960000000006</v>
          </cell>
        </row>
        <row r="1231">
          <cell r="J1231">
            <v>-507.89030000000002</v>
          </cell>
        </row>
        <row r="1232">
          <cell r="J1232">
            <v>-507.11100000000005</v>
          </cell>
        </row>
        <row r="1233">
          <cell r="J1233">
            <v>-506.33280000000002</v>
          </cell>
        </row>
        <row r="1234">
          <cell r="J1234">
            <v>-505.55340000000001</v>
          </cell>
        </row>
        <row r="1235">
          <cell r="J1235">
            <v>-504.77409999999998</v>
          </cell>
        </row>
        <row r="1236">
          <cell r="J1236">
            <v>-503.99559999999997</v>
          </cell>
        </row>
        <row r="1237">
          <cell r="J1237">
            <v>-503.21720000000005</v>
          </cell>
        </row>
        <row r="1238">
          <cell r="J1238">
            <v>-502.43780000000004</v>
          </cell>
        </row>
        <row r="1239">
          <cell r="J1239">
            <v>-501.65730000000002</v>
          </cell>
        </row>
        <row r="1240">
          <cell r="J1240">
            <v>-500.87879999999996</v>
          </cell>
        </row>
        <row r="1241">
          <cell r="J1241">
            <v>-500.09930000000003</v>
          </cell>
        </row>
        <row r="1242">
          <cell r="J1242">
            <v>-499.32079999999996</v>
          </cell>
        </row>
        <row r="1243">
          <cell r="J1243">
            <v>-498.5403</v>
          </cell>
        </row>
        <row r="1244">
          <cell r="J1244">
            <v>-497.76169999999996</v>
          </cell>
        </row>
        <row r="1245">
          <cell r="J1245">
            <v>-496.98219999999998</v>
          </cell>
        </row>
        <row r="1246">
          <cell r="J1246">
            <v>-496.20150000000001</v>
          </cell>
        </row>
        <row r="1247">
          <cell r="J1247">
            <v>-495.42189999999999</v>
          </cell>
        </row>
        <row r="1248">
          <cell r="J1248">
            <v>-494.64329999999995</v>
          </cell>
        </row>
        <row r="1249">
          <cell r="J1249">
            <v>-493.86360000000002</v>
          </cell>
        </row>
        <row r="1250">
          <cell r="J1250">
            <v>-493.08390000000003</v>
          </cell>
        </row>
        <row r="1251">
          <cell r="J1251">
            <v>-492.30410000000006</v>
          </cell>
        </row>
        <row r="1252">
          <cell r="J1252">
            <v>-491.52530000000002</v>
          </cell>
        </row>
        <row r="1253">
          <cell r="J1253">
            <v>-490.74460000000005</v>
          </cell>
        </row>
        <row r="1254">
          <cell r="J1254">
            <v>-489.96580000000006</v>
          </cell>
        </row>
        <row r="1255">
          <cell r="J1255">
            <v>-489.18509999999998</v>
          </cell>
        </row>
        <row r="1256">
          <cell r="J1256">
            <v>-488.40580000000006</v>
          </cell>
        </row>
        <row r="1257">
          <cell r="J1257">
            <v>-487.62650000000002</v>
          </cell>
        </row>
        <row r="1258">
          <cell r="J1258">
            <v>-486.84529999999995</v>
          </cell>
        </row>
        <row r="1259">
          <cell r="J1259">
            <v>-486.06579999999997</v>
          </cell>
        </row>
        <row r="1260">
          <cell r="J1260">
            <v>-485.28640000000007</v>
          </cell>
        </row>
        <row r="1261">
          <cell r="J1261">
            <v>-484.50599999999997</v>
          </cell>
        </row>
        <row r="1262">
          <cell r="J1262">
            <v>-483.72659999999996</v>
          </cell>
        </row>
        <row r="1263">
          <cell r="J1263">
            <v>-482.9461</v>
          </cell>
        </row>
        <row r="1264">
          <cell r="J1264">
            <v>-482.16570000000002</v>
          </cell>
        </row>
        <row r="1265">
          <cell r="J1265">
            <v>-481.38519999999994</v>
          </cell>
        </row>
        <row r="1266">
          <cell r="J1266">
            <v>-480.60580000000004</v>
          </cell>
        </row>
        <row r="1267">
          <cell r="J1267">
            <v>-479.8261</v>
          </cell>
        </row>
        <row r="1268">
          <cell r="J1268">
            <v>-479.04570000000001</v>
          </cell>
        </row>
        <row r="1269">
          <cell r="J1269">
            <v>-478.26510000000002</v>
          </cell>
        </row>
        <row r="1270">
          <cell r="J1270">
            <v>-477.48450000000003</v>
          </cell>
        </row>
        <row r="1271">
          <cell r="J1271">
            <v>-476.70499999999998</v>
          </cell>
        </row>
        <row r="1272">
          <cell r="J1272">
            <v>-475.92429999999996</v>
          </cell>
        </row>
        <row r="1273">
          <cell r="J1273">
            <v>-475.14460000000003</v>
          </cell>
        </row>
        <row r="1274">
          <cell r="J1274">
            <v>-474.363</v>
          </cell>
        </row>
        <row r="1275">
          <cell r="J1275">
            <v>-473.58330000000001</v>
          </cell>
        </row>
        <row r="1276">
          <cell r="J1276">
            <v>-472.80269999999996</v>
          </cell>
        </row>
        <row r="1277">
          <cell r="J1277">
            <v>-472.02300000000002</v>
          </cell>
        </row>
        <row r="1278">
          <cell r="J1278">
            <v>-471.24120000000005</v>
          </cell>
        </row>
        <row r="1279">
          <cell r="J1279">
            <v>-470.46149999999994</v>
          </cell>
        </row>
        <row r="1280">
          <cell r="J1280">
            <v>-469.68079999999998</v>
          </cell>
        </row>
        <row r="1281">
          <cell r="J1281">
            <v>-468.90010000000001</v>
          </cell>
        </row>
        <row r="1282">
          <cell r="J1282">
            <v>-468.11920000000003</v>
          </cell>
        </row>
        <row r="1283">
          <cell r="J1283">
            <v>-467.33839999999998</v>
          </cell>
        </row>
        <row r="1284">
          <cell r="J1284">
            <v>-466.55759999999998</v>
          </cell>
        </row>
        <row r="1285">
          <cell r="J1285">
            <v>-465.77670000000001</v>
          </cell>
        </row>
        <row r="1286">
          <cell r="J1286">
            <v>-464.99689999999998</v>
          </cell>
        </row>
        <row r="1287">
          <cell r="J1287">
            <v>-464.21489999999994</v>
          </cell>
        </row>
        <row r="1288">
          <cell r="J1288">
            <v>-463.43499999999995</v>
          </cell>
        </row>
        <row r="1289">
          <cell r="J1289">
            <v>-462.65420000000006</v>
          </cell>
        </row>
        <row r="1290">
          <cell r="J1290">
            <v>-461.87220000000002</v>
          </cell>
        </row>
        <row r="1291">
          <cell r="J1291">
            <v>-461.09219999999999</v>
          </cell>
        </row>
        <row r="1292">
          <cell r="J1292">
            <v>-460.31029999999998</v>
          </cell>
        </row>
        <row r="1293">
          <cell r="J1293">
            <v>-459.52929999999998</v>
          </cell>
        </row>
        <row r="1294">
          <cell r="J1294">
            <v>-458.74919999999997</v>
          </cell>
        </row>
        <row r="1295">
          <cell r="J1295">
            <v>-457.96720000000005</v>
          </cell>
        </row>
        <row r="1296">
          <cell r="J1296">
            <v>-457.18609999999995</v>
          </cell>
        </row>
        <row r="1297">
          <cell r="J1297">
            <v>-456.4049</v>
          </cell>
        </row>
        <row r="1298">
          <cell r="J1298">
            <v>-455.62419999999997</v>
          </cell>
        </row>
        <row r="1299">
          <cell r="J1299">
            <v>-454.84339999999997</v>
          </cell>
        </row>
        <row r="1300">
          <cell r="J1300">
            <v>-454.06150000000002</v>
          </cell>
        </row>
        <row r="1301">
          <cell r="J1301">
            <v>-453.2808</v>
          </cell>
        </row>
        <row r="1302">
          <cell r="J1302">
            <v>-452.49890000000005</v>
          </cell>
        </row>
        <row r="1303">
          <cell r="J1303">
            <v>-451.71800000000002</v>
          </cell>
        </row>
        <row r="1304">
          <cell r="J1304">
            <v>-450.93620000000004</v>
          </cell>
        </row>
        <row r="1305">
          <cell r="J1305">
            <v>-450.15500000000003</v>
          </cell>
        </row>
        <row r="1306">
          <cell r="J1306">
            <v>-449.37360000000001</v>
          </cell>
        </row>
        <row r="1307">
          <cell r="J1307">
            <v>-448.59219999999999</v>
          </cell>
        </row>
        <row r="1308">
          <cell r="J1308">
            <v>-447.81059999999997</v>
          </cell>
        </row>
        <row r="1309">
          <cell r="J1309">
            <v>-447.02890000000002</v>
          </cell>
        </row>
        <row r="1310">
          <cell r="J1310">
            <v>-446.24740000000003</v>
          </cell>
        </row>
        <row r="1311">
          <cell r="J1311">
            <v>-445.4658</v>
          </cell>
        </row>
        <row r="1312">
          <cell r="J1312">
            <v>-444.68400000000003</v>
          </cell>
        </row>
        <row r="1313">
          <cell r="J1313">
            <v>-443.9024</v>
          </cell>
        </row>
        <row r="1314">
          <cell r="J1314">
            <v>-443.1207</v>
          </cell>
        </row>
        <row r="1315">
          <cell r="J1315">
            <v>-442.339</v>
          </cell>
        </row>
        <row r="1316">
          <cell r="J1316">
            <v>-441.55710000000005</v>
          </cell>
        </row>
        <row r="1317">
          <cell r="J1317">
            <v>-440.77539999999999</v>
          </cell>
        </row>
        <row r="1318">
          <cell r="J1318">
            <v>-439.99350000000004</v>
          </cell>
        </row>
        <row r="1319">
          <cell r="J1319">
            <v>-439.21159999999998</v>
          </cell>
        </row>
        <row r="1320">
          <cell r="J1320">
            <v>-438.4298</v>
          </cell>
        </row>
        <row r="1321">
          <cell r="J1321">
            <v>-437.64769999999999</v>
          </cell>
        </row>
        <row r="1322">
          <cell r="J1322">
            <v>-436.86590000000001</v>
          </cell>
        </row>
        <row r="1323">
          <cell r="J1323">
            <v>-436.0838</v>
          </cell>
        </row>
        <row r="1324">
          <cell r="J1324">
            <v>-435.30169999999998</v>
          </cell>
        </row>
        <row r="1325">
          <cell r="J1325">
            <v>-434.51960000000003</v>
          </cell>
        </row>
        <row r="1326">
          <cell r="J1326">
            <v>-433.73759999999999</v>
          </cell>
        </row>
        <row r="1327">
          <cell r="J1327">
            <v>-432.9554</v>
          </cell>
        </row>
        <row r="1328">
          <cell r="J1328">
            <v>-432.17309999999998</v>
          </cell>
        </row>
        <row r="1329">
          <cell r="J1329">
            <v>-431.39100000000002</v>
          </cell>
        </row>
        <row r="1330">
          <cell r="J1330">
            <v>-430.60879999999997</v>
          </cell>
        </row>
        <row r="1331">
          <cell r="J1331">
            <v>-429.82650000000001</v>
          </cell>
        </row>
        <row r="1332">
          <cell r="J1332">
            <v>-429.04420000000005</v>
          </cell>
        </row>
        <row r="1333">
          <cell r="J1333">
            <v>-428.26179999999999</v>
          </cell>
        </row>
        <row r="1334">
          <cell r="J1334">
            <v>-427.4796</v>
          </cell>
        </row>
        <row r="1335">
          <cell r="J1335">
            <v>-426.69710000000003</v>
          </cell>
        </row>
        <row r="1336">
          <cell r="J1336">
            <v>-425.91449999999998</v>
          </cell>
        </row>
        <row r="1337">
          <cell r="J1337">
            <v>-425.13210000000004</v>
          </cell>
        </row>
        <row r="1338">
          <cell r="J1338">
            <v>-424.34960000000001</v>
          </cell>
        </row>
        <row r="1339">
          <cell r="J1339">
            <v>-423.56709999999998</v>
          </cell>
        </row>
        <row r="1340">
          <cell r="J1340">
            <v>-422.78460000000001</v>
          </cell>
        </row>
        <row r="1341">
          <cell r="J1341">
            <v>-422.00189999999998</v>
          </cell>
        </row>
        <row r="1342">
          <cell r="J1342">
            <v>-421.21929999999992</v>
          </cell>
        </row>
        <row r="1343">
          <cell r="J1343">
            <v>-420.4366</v>
          </cell>
        </row>
        <row r="1344">
          <cell r="J1344">
            <v>-419.65389999999996</v>
          </cell>
        </row>
        <row r="1345">
          <cell r="J1345">
            <v>-418.87110000000001</v>
          </cell>
        </row>
        <row r="1346">
          <cell r="J1346">
            <v>-418.0883</v>
          </cell>
        </row>
        <row r="1347">
          <cell r="J1347">
            <v>-417.30560000000003</v>
          </cell>
        </row>
        <row r="1348">
          <cell r="J1348">
            <v>-416.52279999999996</v>
          </cell>
        </row>
        <row r="1349">
          <cell r="J1349">
            <v>-415.7398</v>
          </cell>
        </row>
        <row r="1350">
          <cell r="J1350">
            <v>-414.95690000000002</v>
          </cell>
        </row>
        <row r="1351">
          <cell r="J1351">
            <v>-414.1739</v>
          </cell>
        </row>
        <row r="1352">
          <cell r="J1352">
            <v>-413.39110000000005</v>
          </cell>
        </row>
        <row r="1353">
          <cell r="J1353">
            <v>-412.608</v>
          </cell>
        </row>
        <row r="1354">
          <cell r="J1354">
            <v>-411.82479999999998</v>
          </cell>
        </row>
        <row r="1355">
          <cell r="J1355">
            <v>-411.0419</v>
          </cell>
        </row>
        <row r="1356">
          <cell r="J1356">
            <v>-410.25869999999998</v>
          </cell>
        </row>
        <row r="1357">
          <cell r="J1357">
            <v>-409.47560000000004</v>
          </cell>
        </row>
        <row r="1358">
          <cell r="J1358">
            <v>-408.69240000000002</v>
          </cell>
        </row>
        <row r="1359">
          <cell r="J1359">
            <v>-407.90929999999997</v>
          </cell>
        </row>
        <row r="1360">
          <cell r="J1360">
            <v>-407.12600000000003</v>
          </cell>
        </row>
        <row r="1361">
          <cell r="J1361">
            <v>-406.34280000000001</v>
          </cell>
        </row>
        <row r="1362">
          <cell r="J1362">
            <v>-405.55939999999998</v>
          </cell>
        </row>
        <row r="1363">
          <cell r="J1363">
            <v>-404.77620000000002</v>
          </cell>
        </row>
        <row r="1364">
          <cell r="J1364">
            <v>-403.99270000000001</v>
          </cell>
        </row>
        <row r="1365">
          <cell r="J1365">
            <v>-403.20929999999998</v>
          </cell>
        </row>
        <row r="1366">
          <cell r="J1366">
            <v>-402.42590000000001</v>
          </cell>
        </row>
        <row r="1367">
          <cell r="J1367">
            <v>-401.64239999999995</v>
          </cell>
        </row>
        <row r="1368">
          <cell r="J1368">
            <v>-400.85890000000001</v>
          </cell>
        </row>
        <row r="1369">
          <cell r="J1369">
            <v>-400.07539999999995</v>
          </cell>
        </row>
        <row r="1370">
          <cell r="J1370">
            <v>-399.2919</v>
          </cell>
        </row>
        <row r="1371">
          <cell r="J1371">
            <v>-398.50810000000001</v>
          </cell>
        </row>
        <row r="1372">
          <cell r="J1372">
            <v>-397.72450000000003</v>
          </cell>
        </row>
        <row r="1373">
          <cell r="J1373">
            <v>-396.94100000000003</v>
          </cell>
        </row>
        <row r="1374">
          <cell r="J1374">
            <v>-396.15719999999999</v>
          </cell>
        </row>
        <row r="1375">
          <cell r="J1375">
            <v>-395.37349999999998</v>
          </cell>
        </row>
        <row r="1376">
          <cell r="J1376">
            <v>-394.58969999999999</v>
          </cell>
        </row>
        <row r="1377">
          <cell r="J1377">
            <v>-393.80589999999995</v>
          </cell>
        </row>
        <row r="1378">
          <cell r="J1378">
            <v>-393.02210000000002</v>
          </cell>
        </row>
        <row r="1379">
          <cell r="J1379">
            <v>-392.23810000000003</v>
          </cell>
        </row>
        <row r="1380">
          <cell r="J1380">
            <v>-391.45429999999999</v>
          </cell>
        </row>
        <row r="1381">
          <cell r="J1381">
            <v>-390.6703</v>
          </cell>
        </row>
        <row r="1382">
          <cell r="J1382">
            <v>-389.88629999999995</v>
          </cell>
        </row>
        <row r="1383">
          <cell r="J1383">
            <v>-389.10239999999999</v>
          </cell>
        </row>
        <row r="1384">
          <cell r="J1384">
            <v>-388.31850000000003</v>
          </cell>
        </row>
        <row r="1385">
          <cell r="J1385">
            <v>-387.53430000000003</v>
          </cell>
        </row>
        <row r="1386">
          <cell r="J1386">
            <v>-386.75030000000004</v>
          </cell>
        </row>
        <row r="1387">
          <cell r="J1387">
            <v>-385.96620000000001</v>
          </cell>
        </row>
        <row r="1388">
          <cell r="J1388">
            <v>-385.18180000000001</v>
          </cell>
        </row>
        <row r="1389">
          <cell r="J1389">
            <v>-384.39760000000001</v>
          </cell>
        </row>
        <row r="1390">
          <cell r="J1390">
            <v>-383.61350000000004</v>
          </cell>
        </row>
        <row r="1391">
          <cell r="J1391">
            <v>-382.82920000000001</v>
          </cell>
        </row>
        <row r="1392">
          <cell r="J1392">
            <v>-382.04480000000001</v>
          </cell>
        </row>
        <row r="1393">
          <cell r="J1393">
            <v>-381.26059999999995</v>
          </cell>
        </row>
        <row r="1394">
          <cell r="J1394">
            <v>-380.47619999999995</v>
          </cell>
        </row>
        <row r="1395">
          <cell r="J1395">
            <v>-379.6918</v>
          </cell>
        </row>
        <row r="1396">
          <cell r="J1396">
            <v>-378.9074</v>
          </cell>
        </row>
        <row r="1397">
          <cell r="J1397">
            <v>-378.12279999999998</v>
          </cell>
        </row>
        <row r="1398">
          <cell r="J1398">
            <v>-377.3383</v>
          </cell>
        </row>
        <row r="1399">
          <cell r="J1399">
            <v>-376.55380000000002</v>
          </cell>
        </row>
        <row r="1400">
          <cell r="J1400">
            <v>-375.76939999999996</v>
          </cell>
        </row>
        <row r="1401">
          <cell r="J1401">
            <v>-374.98469999999998</v>
          </cell>
        </row>
        <row r="1402">
          <cell r="J1402">
            <v>-374.2002</v>
          </cell>
        </row>
        <row r="1403">
          <cell r="J1403">
            <v>-373.41550000000001</v>
          </cell>
        </row>
        <row r="1404">
          <cell r="J1404">
            <v>-372.63080000000002</v>
          </cell>
        </row>
        <row r="1405">
          <cell r="J1405">
            <v>-371.846</v>
          </cell>
        </row>
        <row r="1406">
          <cell r="J1406">
            <v>-371.06119999999999</v>
          </cell>
        </row>
        <row r="1407">
          <cell r="J1407">
            <v>-370.2765</v>
          </cell>
        </row>
        <row r="1408">
          <cell r="J1408">
            <v>-369.49160000000001</v>
          </cell>
        </row>
        <row r="1409">
          <cell r="J1409">
            <v>-368.70659999999998</v>
          </cell>
        </row>
        <row r="1410">
          <cell r="J1410">
            <v>-367.92189999999999</v>
          </cell>
        </row>
        <row r="1411">
          <cell r="J1411">
            <v>-367.13689999999997</v>
          </cell>
        </row>
        <row r="1412">
          <cell r="J1412">
            <v>-366.35199999999998</v>
          </cell>
        </row>
        <row r="1413">
          <cell r="J1413">
            <v>-365.56690000000003</v>
          </cell>
        </row>
        <row r="1414">
          <cell r="J1414">
            <v>-364.78179999999998</v>
          </cell>
        </row>
        <row r="1415">
          <cell r="J1415">
            <v>-363.99690000000004</v>
          </cell>
        </row>
        <row r="1416">
          <cell r="J1416">
            <v>-363.21179999999998</v>
          </cell>
        </row>
        <row r="1417">
          <cell r="J1417">
            <v>-362.42660000000001</v>
          </cell>
        </row>
        <row r="1418">
          <cell r="J1418">
            <v>-361.64150000000001</v>
          </cell>
        </row>
        <row r="1419">
          <cell r="J1419">
            <v>-360.85620000000006</v>
          </cell>
        </row>
        <row r="1420">
          <cell r="J1420">
            <v>-360.0711</v>
          </cell>
        </row>
        <row r="1421">
          <cell r="J1421">
            <v>-359.28580000000005</v>
          </cell>
        </row>
        <row r="1422">
          <cell r="J1422">
            <v>-358.50049999999993</v>
          </cell>
        </row>
        <row r="1423">
          <cell r="J1423">
            <v>-357.71510000000001</v>
          </cell>
        </row>
        <row r="1424">
          <cell r="J1424">
            <v>-356.92990000000003</v>
          </cell>
        </row>
        <row r="1425">
          <cell r="J1425">
            <v>-356.14459999999997</v>
          </cell>
        </row>
        <row r="1426">
          <cell r="J1426">
            <v>-355.35910000000001</v>
          </cell>
        </row>
        <row r="1427">
          <cell r="J1427">
            <v>-354.57360000000006</v>
          </cell>
        </row>
        <row r="1428">
          <cell r="J1428">
            <v>-353.78800000000001</v>
          </cell>
        </row>
        <row r="1429">
          <cell r="J1429">
            <v>-353.00240000000002</v>
          </cell>
        </row>
        <row r="1430">
          <cell r="J1430">
            <v>-352.21699999999998</v>
          </cell>
        </row>
        <row r="1431">
          <cell r="J1431">
            <v>-351.43139999999994</v>
          </cell>
        </row>
        <row r="1432">
          <cell r="J1432">
            <v>-350.64569999999998</v>
          </cell>
        </row>
        <row r="1433">
          <cell r="J1433">
            <v>-349.86</v>
          </cell>
        </row>
        <row r="1434">
          <cell r="J1434">
            <v>-349.07430000000005</v>
          </cell>
        </row>
        <row r="1435">
          <cell r="J1435">
            <v>-348.28879999999998</v>
          </cell>
        </row>
        <row r="1436">
          <cell r="J1436">
            <v>-347.50280000000004</v>
          </cell>
        </row>
        <row r="1437">
          <cell r="J1437">
            <v>-346.71720000000005</v>
          </cell>
        </row>
        <row r="1438">
          <cell r="J1438">
            <v>-345.93130000000002</v>
          </cell>
        </row>
        <row r="1439">
          <cell r="J1439">
            <v>-345.14549999999997</v>
          </cell>
        </row>
        <row r="1440">
          <cell r="J1440">
            <v>-344.35950000000003</v>
          </cell>
        </row>
        <row r="1441">
          <cell r="J1441">
            <v>-343.57370000000003</v>
          </cell>
        </row>
        <row r="1442">
          <cell r="J1442">
            <v>-342.78770000000003</v>
          </cell>
        </row>
        <row r="1443">
          <cell r="J1443">
            <v>-342.0016</v>
          </cell>
        </row>
        <row r="1444">
          <cell r="J1444">
            <v>-341.21560000000005</v>
          </cell>
        </row>
        <row r="1445">
          <cell r="J1445">
            <v>-340.42959999999999</v>
          </cell>
        </row>
        <row r="1446">
          <cell r="J1446">
            <v>-339.64349999999996</v>
          </cell>
        </row>
        <row r="1447">
          <cell r="J1447">
            <v>-338.85730000000001</v>
          </cell>
        </row>
        <row r="1448">
          <cell r="J1448">
            <v>-338.07120000000003</v>
          </cell>
        </row>
        <row r="1449">
          <cell r="J1449">
            <v>-337.2851</v>
          </cell>
        </row>
        <row r="1450">
          <cell r="J1450">
            <v>-336.49880000000002</v>
          </cell>
        </row>
        <row r="1451">
          <cell r="J1451">
            <v>-335.71259999999995</v>
          </cell>
        </row>
        <row r="1452">
          <cell r="J1452">
            <v>-334.92619999999999</v>
          </cell>
        </row>
        <row r="1453">
          <cell r="J1453">
            <v>-334.13989999999995</v>
          </cell>
        </row>
        <row r="1454">
          <cell r="J1454">
            <v>-333.3535</v>
          </cell>
        </row>
        <row r="1455">
          <cell r="J1455">
            <v>-332.56720000000001</v>
          </cell>
        </row>
        <row r="1456">
          <cell r="J1456">
            <v>-331.78059999999999</v>
          </cell>
        </row>
        <row r="1457">
          <cell r="J1457">
            <v>-330.99429999999995</v>
          </cell>
        </row>
        <row r="1458">
          <cell r="J1458">
            <v>-330.20769999999999</v>
          </cell>
        </row>
        <row r="1459">
          <cell r="J1459">
            <v>-329.42139999999995</v>
          </cell>
        </row>
        <row r="1460">
          <cell r="J1460">
            <v>-328.63470000000001</v>
          </cell>
        </row>
        <row r="1461">
          <cell r="J1461">
            <v>-327.84809999999999</v>
          </cell>
        </row>
        <row r="1462">
          <cell r="J1462">
            <v>-327.06140000000005</v>
          </cell>
        </row>
        <row r="1463">
          <cell r="J1463">
            <v>-326.27480000000003</v>
          </cell>
        </row>
        <row r="1464">
          <cell r="J1464">
            <v>-325.488</v>
          </cell>
        </row>
        <row r="1465">
          <cell r="J1465">
            <v>-324.70150000000001</v>
          </cell>
        </row>
        <row r="1466">
          <cell r="J1466">
            <v>-323.91469999999998</v>
          </cell>
        </row>
        <row r="1467">
          <cell r="J1467">
            <v>-323.12790000000001</v>
          </cell>
        </row>
        <row r="1468">
          <cell r="J1468">
            <v>-322.34100000000001</v>
          </cell>
        </row>
        <row r="1469">
          <cell r="J1469">
            <v>-321.55420000000004</v>
          </cell>
        </row>
        <row r="1470">
          <cell r="J1470">
            <v>-320.76740000000001</v>
          </cell>
        </row>
        <row r="1471">
          <cell r="J1471">
            <v>-319.98039999999997</v>
          </cell>
        </row>
        <row r="1472">
          <cell r="J1472">
            <v>-319.1934</v>
          </cell>
        </row>
        <row r="1473">
          <cell r="J1473">
            <v>-318.40649999999999</v>
          </cell>
        </row>
        <row r="1474">
          <cell r="J1474">
            <v>-317.61950000000002</v>
          </cell>
        </row>
        <row r="1475">
          <cell r="J1475">
            <v>-316.83240000000001</v>
          </cell>
        </row>
        <row r="1476">
          <cell r="J1476">
            <v>-316.0453</v>
          </cell>
        </row>
        <row r="1477">
          <cell r="J1477">
            <v>-315.25809999999996</v>
          </cell>
        </row>
        <row r="1478">
          <cell r="J1478">
            <v>-314.471</v>
          </cell>
        </row>
        <row r="1479">
          <cell r="J1479">
            <v>-313.68389999999999</v>
          </cell>
        </row>
        <row r="1480">
          <cell r="J1480">
            <v>-312.89660000000003</v>
          </cell>
        </row>
        <row r="1481">
          <cell r="J1481">
            <v>-312.10930000000002</v>
          </cell>
        </row>
        <row r="1482">
          <cell r="J1482">
            <v>-311.32209999999998</v>
          </cell>
        </row>
        <row r="1483">
          <cell r="J1483">
            <v>-310.53470000000004</v>
          </cell>
        </row>
        <row r="1484">
          <cell r="J1484">
            <v>-309.7475</v>
          </cell>
        </row>
        <row r="1485">
          <cell r="J1485">
            <v>-308.95999999999998</v>
          </cell>
        </row>
        <row r="1486">
          <cell r="J1486">
            <v>-308.17259999999999</v>
          </cell>
        </row>
        <row r="1487">
          <cell r="J1487">
            <v>-307.38510000000002</v>
          </cell>
        </row>
        <row r="1488">
          <cell r="J1488">
            <v>-306.5976</v>
          </cell>
        </row>
        <row r="1489">
          <cell r="J1489">
            <v>-305.81019999999995</v>
          </cell>
        </row>
        <row r="1490">
          <cell r="J1490">
            <v>-305.02249999999998</v>
          </cell>
        </row>
        <row r="1491">
          <cell r="J1491">
            <v>-304.23509999999999</v>
          </cell>
        </row>
        <row r="1492">
          <cell r="J1492">
            <v>-303.44740000000002</v>
          </cell>
        </row>
        <row r="1493">
          <cell r="J1493">
            <v>-302.65969999999999</v>
          </cell>
        </row>
        <row r="1494">
          <cell r="J1494">
            <v>-301.87200000000001</v>
          </cell>
        </row>
        <row r="1495">
          <cell r="J1495">
            <v>-301.08429999999998</v>
          </cell>
        </row>
        <row r="1496">
          <cell r="J1496">
            <v>-300.29660000000001</v>
          </cell>
        </row>
        <row r="1497">
          <cell r="J1497">
            <v>-299.50880000000001</v>
          </cell>
        </row>
        <row r="1498">
          <cell r="J1498">
            <v>-298.72090000000003</v>
          </cell>
        </row>
        <row r="1499">
          <cell r="J1499">
            <v>-297.9332</v>
          </cell>
        </row>
        <row r="1500">
          <cell r="J1500">
            <v>-297.14519999999999</v>
          </cell>
        </row>
        <row r="1501">
          <cell r="J1501">
            <v>-296.35739999999998</v>
          </cell>
        </row>
        <row r="1502">
          <cell r="J1502">
            <v>-295.5693</v>
          </cell>
        </row>
        <row r="1503">
          <cell r="J1503">
            <v>-294.78129999999999</v>
          </cell>
        </row>
        <row r="1504">
          <cell r="J1504">
            <v>-293.99340000000001</v>
          </cell>
        </row>
        <row r="1505">
          <cell r="J1505">
            <v>-293.20529999999997</v>
          </cell>
        </row>
        <row r="1506">
          <cell r="J1506">
            <v>-292.4366</v>
          </cell>
        </row>
        <row r="1507">
          <cell r="J1507">
            <v>-291.78489999999999</v>
          </cell>
        </row>
        <row r="1508">
          <cell r="J1508">
            <v>-291.20210000000003</v>
          </cell>
        </row>
        <row r="1509">
          <cell r="J1509">
            <v>-290.61939999999998</v>
          </cell>
        </row>
        <row r="1510">
          <cell r="J1510">
            <v>-290.0367</v>
          </cell>
        </row>
        <row r="1511">
          <cell r="J1511">
            <v>-289.4538</v>
          </cell>
        </row>
        <row r="1512">
          <cell r="J1512">
            <v>-288.87099999999998</v>
          </cell>
        </row>
        <row r="1513">
          <cell r="J1513">
            <v>-288.28809999999999</v>
          </cell>
        </row>
        <row r="1514">
          <cell r="J1514">
            <v>-287.7054</v>
          </cell>
        </row>
        <row r="1515">
          <cell r="J1515">
            <v>-287.12260000000003</v>
          </cell>
        </row>
        <row r="1516">
          <cell r="J1516">
            <v>-286.53970000000004</v>
          </cell>
        </row>
        <row r="1517">
          <cell r="J1517">
            <v>-285.95690000000002</v>
          </cell>
        </row>
        <row r="1518">
          <cell r="J1518">
            <v>-285.37389999999999</v>
          </cell>
        </row>
        <row r="1519">
          <cell r="J1519">
            <v>-284.82749999999999</v>
          </cell>
        </row>
        <row r="1520">
          <cell r="J1520">
            <v>-284.51390000000004</v>
          </cell>
        </row>
        <row r="1521">
          <cell r="J1521">
            <v>-284.32690000000002</v>
          </cell>
        </row>
        <row r="1522">
          <cell r="J1522">
            <v>-284.14</v>
          </cell>
        </row>
        <row r="1523">
          <cell r="J1523">
            <v>-283.9529</v>
          </cell>
        </row>
        <row r="1524">
          <cell r="J1524">
            <v>-283.76599999999996</v>
          </cell>
        </row>
        <row r="1525">
          <cell r="J1525">
            <v>-283.5788</v>
          </cell>
        </row>
        <row r="1526">
          <cell r="J1526">
            <v>-283.39189999999996</v>
          </cell>
        </row>
        <row r="1527">
          <cell r="J1527">
            <v>-283.27270000000004</v>
          </cell>
        </row>
        <row r="1528">
          <cell r="J1528">
            <v>-283.25619999999998</v>
          </cell>
        </row>
        <row r="1529">
          <cell r="J1529">
            <v>-283.23989999999998</v>
          </cell>
        </row>
        <row r="1530">
          <cell r="J1530">
            <v>-283.22349999999994</v>
          </cell>
        </row>
        <row r="1531">
          <cell r="J1531">
            <v>-283.20699999999999</v>
          </cell>
        </row>
        <row r="1532">
          <cell r="J1532">
            <v>-283.19060000000002</v>
          </cell>
        </row>
        <row r="1533">
          <cell r="J1533">
            <v>-283.17410000000001</v>
          </cell>
        </row>
        <row r="1534">
          <cell r="J1534">
            <v>-283.15769999999998</v>
          </cell>
        </row>
        <row r="1535">
          <cell r="J1535">
            <v>-283.1413</v>
          </cell>
        </row>
        <row r="1536">
          <cell r="J1536">
            <v>-283.12489999999997</v>
          </cell>
        </row>
        <row r="1537">
          <cell r="J1537">
            <v>-283.10840000000002</v>
          </cell>
        </row>
        <row r="1538">
          <cell r="J1538">
            <v>-283.09210000000002</v>
          </cell>
        </row>
        <row r="1539">
          <cell r="J1539">
            <v>-283.07560000000001</v>
          </cell>
        </row>
        <row r="1540">
          <cell r="J1540">
            <v>-283.05919999999998</v>
          </cell>
        </row>
        <row r="1541">
          <cell r="J1541">
            <v>-283.04289999999997</v>
          </cell>
        </row>
        <row r="1542">
          <cell r="J1542">
            <v>-283.02629999999999</v>
          </cell>
        </row>
        <row r="1543">
          <cell r="J1543">
            <v>-283.00990000000002</v>
          </cell>
        </row>
        <row r="1544">
          <cell r="J1544">
            <v>-282.99340000000001</v>
          </cell>
        </row>
        <row r="1545">
          <cell r="J1545">
            <v>-282.97699999999998</v>
          </cell>
        </row>
        <row r="1546">
          <cell r="J1546">
            <v>-282.9606</v>
          </cell>
        </row>
        <row r="1547">
          <cell r="J1547">
            <v>-282.94420000000002</v>
          </cell>
        </row>
        <row r="1548">
          <cell r="J1548">
            <v>-282.92779999999999</v>
          </cell>
        </row>
        <row r="1549">
          <cell r="J1549">
            <v>-282.91129999999998</v>
          </cell>
        </row>
        <row r="1550">
          <cell r="J1550">
            <v>-282.89490000000001</v>
          </cell>
        </row>
        <row r="1551">
          <cell r="J1551">
            <v>-282.87869999999998</v>
          </cell>
        </row>
        <row r="1552">
          <cell r="J1552">
            <v>-282.86200000000002</v>
          </cell>
        </row>
        <row r="1553">
          <cell r="J1553">
            <v>-282.84559999999999</v>
          </cell>
        </row>
        <row r="1554">
          <cell r="J1554">
            <v>-282.82920000000001</v>
          </cell>
        </row>
        <row r="1555">
          <cell r="J1555">
            <v>-282.81280000000004</v>
          </cell>
        </row>
        <row r="1556">
          <cell r="J1556">
            <v>-282.79640000000001</v>
          </cell>
        </row>
        <row r="1557">
          <cell r="J1557">
            <v>-282.78000000000003</v>
          </cell>
        </row>
        <row r="1558">
          <cell r="J1558">
            <v>-282.7636</v>
          </cell>
        </row>
        <row r="1559">
          <cell r="J1559">
            <v>-282.74709999999999</v>
          </cell>
        </row>
        <row r="1560">
          <cell r="J1560">
            <v>-282.73059999999998</v>
          </cell>
        </row>
        <row r="1561">
          <cell r="J1561">
            <v>-282.71420000000001</v>
          </cell>
        </row>
        <row r="1562">
          <cell r="J1562">
            <v>-282.69770000000005</v>
          </cell>
        </row>
        <row r="1563">
          <cell r="J1563">
            <v>-282.6814</v>
          </cell>
        </row>
        <row r="1564">
          <cell r="J1564">
            <v>-282.66500000000002</v>
          </cell>
        </row>
        <row r="1565">
          <cell r="J1565">
            <v>-282.64859999999999</v>
          </cell>
        </row>
        <row r="1566">
          <cell r="J1566">
            <v>-282.63209999999998</v>
          </cell>
        </row>
        <row r="1567">
          <cell r="J1567">
            <v>-282.61580000000004</v>
          </cell>
        </row>
        <row r="1568">
          <cell r="J1568">
            <v>-282.59930000000003</v>
          </cell>
        </row>
        <row r="1569">
          <cell r="J1569">
            <v>-282.58269999999999</v>
          </cell>
        </row>
        <row r="1570">
          <cell r="J1570">
            <v>-282.56649999999996</v>
          </cell>
        </row>
        <row r="1571">
          <cell r="J1571">
            <v>-282.55</v>
          </cell>
        </row>
        <row r="1572">
          <cell r="J1572">
            <v>-282.5335</v>
          </cell>
        </row>
        <row r="1573">
          <cell r="J1573">
            <v>-282.5172</v>
          </cell>
        </row>
        <row r="1574">
          <cell r="J1574">
            <v>-282.50079999999997</v>
          </cell>
        </row>
        <row r="1575">
          <cell r="J1575">
            <v>-282.48429999999996</v>
          </cell>
        </row>
        <row r="1576">
          <cell r="J1576">
            <v>-282.46770000000004</v>
          </cell>
        </row>
        <row r="1577">
          <cell r="J1577">
            <v>-282.45140000000004</v>
          </cell>
        </row>
        <row r="1578">
          <cell r="J1578">
            <v>-282.43509999999998</v>
          </cell>
        </row>
        <row r="1579">
          <cell r="J1579">
            <v>-282.41849999999999</v>
          </cell>
        </row>
        <row r="1580">
          <cell r="J1580">
            <v>-282.40219999999999</v>
          </cell>
        </row>
        <row r="1581">
          <cell r="J1581">
            <v>-282.38580000000002</v>
          </cell>
        </row>
        <row r="1582">
          <cell r="J1582">
            <v>-282.36930000000001</v>
          </cell>
        </row>
        <row r="1583">
          <cell r="J1583">
            <v>-282.35289999999998</v>
          </cell>
        </row>
        <row r="1584">
          <cell r="J1584">
            <v>-282.33639999999997</v>
          </cell>
        </row>
        <row r="1585">
          <cell r="J1585">
            <v>-282.32009999999997</v>
          </cell>
        </row>
        <row r="1586">
          <cell r="J1586">
            <v>-282.30360000000002</v>
          </cell>
        </row>
        <row r="1587">
          <cell r="J1587">
            <v>-282.28719999999998</v>
          </cell>
        </row>
        <row r="1588">
          <cell r="J1588">
            <v>-282.27080000000001</v>
          </cell>
        </row>
        <row r="1589">
          <cell r="J1589">
            <v>-282.25419999999997</v>
          </cell>
        </row>
        <row r="1590">
          <cell r="J1590">
            <v>-282.23789999999997</v>
          </cell>
        </row>
        <row r="1591">
          <cell r="J1591">
            <v>-282.22149999999999</v>
          </cell>
        </row>
        <row r="1592">
          <cell r="J1592">
            <v>-282.20510000000002</v>
          </cell>
        </row>
        <row r="1593">
          <cell r="J1593">
            <v>-282.18870000000004</v>
          </cell>
        </row>
        <row r="1594">
          <cell r="J1594">
            <v>-282.1721</v>
          </cell>
        </row>
        <row r="1595">
          <cell r="J1595">
            <v>-282.1558</v>
          </cell>
        </row>
        <row r="1596">
          <cell r="J1596">
            <v>-282.13940000000002</v>
          </cell>
        </row>
        <row r="1597">
          <cell r="J1597">
            <v>-282.12290000000002</v>
          </cell>
        </row>
        <row r="1598">
          <cell r="J1598">
            <v>-282.10650000000004</v>
          </cell>
        </row>
        <row r="1599">
          <cell r="J1599">
            <v>-282.09010000000001</v>
          </cell>
        </row>
        <row r="1600">
          <cell r="J1600">
            <v>-282.0736</v>
          </cell>
        </row>
        <row r="1601">
          <cell r="J1601">
            <v>-282.05720000000002</v>
          </cell>
        </row>
        <row r="1602">
          <cell r="J1602">
            <v>-282.04079999999999</v>
          </cell>
        </row>
        <row r="1603">
          <cell r="J1603">
            <v>-282.02440000000001</v>
          </cell>
        </row>
        <row r="1604">
          <cell r="J1604">
            <v>-282.00790000000001</v>
          </cell>
        </row>
        <row r="1605">
          <cell r="J1605">
            <v>-281.99160000000001</v>
          </cell>
        </row>
        <row r="1606">
          <cell r="J1606">
            <v>-281.9751</v>
          </cell>
        </row>
        <row r="1607">
          <cell r="J1607">
            <v>-281.95859999999999</v>
          </cell>
        </row>
        <row r="1608">
          <cell r="J1608">
            <v>-281.94220000000001</v>
          </cell>
        </row>
        <row r="1609">
          <cell r="J1609">
            <v>-281.92579999999998</v>
          </cell>
        </row>
        <row r="1610">
          <cell r="J1610">
            <v>-281.90940000000001</v>
          </cell>
        </row>
        <row r="1611">
          <cell r="J1611">
            <v>-281.89300000000003</v>
          </cell>
        </row>
        <row r="1612">
          <cell r="J1612">
            <v>-281.87649999999996</v>
          </cell>
        </row>
        <row r="1613">
          <cell r="J1613">
            <v>-281.86009999999999</v>
          </cell>
        </row>
        <row r="1614">
          <cell r="J1614">
            <v>-281.84359999999998</v>
          </cell>
        </row>
        <row r="1615">
          <cell r="J1615">
            <v>-281.82729999999998</v>
          </cell>
        </row>
        <row r="1616">
          <cell r="J1616">
            <v>-281.81099999999998</v>
          </cell>
        </row>
        <row r="1617">
          <cell r="J1617">
            <v>-281.79430000000002</v>
          </cell>
        </row>
        <row r="1618">
          <cell r="J1618">
            <v>-281.77800000000002</v>
          </cell>
        </row>
        <row r="1619">
          <cell r="J1619">
            <v>-281.76159999999999</v>
          </cell>
        </row>
        <row r="1620">
          <cell r="J1620">
            <v>-281.74509999999998</v>
          </cell>
        </row>
        <row r="1621">
          <cell r="J1621">
            <v>-281.72879999999998</v>
          </cell>
        </row>
        <row r="1622">
          <cell r="J1622">
            <v>-281.7122</v>
          </cell>
        </row>
        <row r="1623">
          <cell r="J1623">
            <v>-281.69579999999996</v>
          </cell>
        </row>
        <row r="1624">
          <cell r="J1624">
            <v>-281.67939999999999</v>
          </cell>
        </row>
        <row r="1625">
          <cell r="J1625">
            <v>-281.66300000000001</v>
          </cell>
        </row>
        <row r="1626">
          <cell r="J1626">
            <v>-281.64670000000001</v>
          </cell>
        </row>
        <row r="1627">
          <cell r="J1627">
            <v>-281.63</v>
          </cell>
        </row>
        <row r="1628">
          <cell r="J1628">
            <v>-281.61369999999999</v>
          </cell>
        </row>
        <row r="1629">
          <cell r="J1629">
            <v>-281.59729999999996</v>
          </cell>
        </row>
        <row r="1630">
          <cell r="J1630">
            <v>-281.58080000000001</v>
          </cell>
        </row>
        <row r="1631">
          <cell r="J1631">
            <v>-281.56460000000004</v>
          </cell>
        </row>
        <row r="1632">
          <cell r="J1632">
            <v>-281.548</v>
          </cell>
        </row>
        <row r="1633">
          <cell r="J1633">
            <v>-281.5317</v>
          </cell>
        </row>
        <row r="1634">
          <cell r="J1634">
            <v>-281.51529999999997</v>
          </cell>
        </row>
        <row r="1635">
          <cell r="J1635">
            <v>-281.49879999999996</v>
          </cell>
        </row>
        <row r="1636">
          <cell r="J1636">
            <v>-281.48250000000002</v>
          </cell>
        </row>
        <row r="1637">
          <cell r="J1637">
            <v>-281.46600000000001</v>
          </cell>
        </row>
        <row r="1638">
          <cell r="J1638">
            <v>-281.4495</v>
          </cell>
        </row>
        <row r="1639">
          <cell r="J1639">
            <v>-281.43309999999997</v>
          </cell>
        </row>
        <row r="1640">
          <cell r="J1640">
            <v>-281.41669999999999</v>
          </cell>
        </row>
        <row r="1641">
          <cell r="J1641">
            <v>-281.40030000000002</v>
          </cell>
        </row>
        <row r="1642">
          <cell r="J1642">
            <v>-281.38380000000001</v>
          </cell>
        </row>
        <row r="1643">
          <cell r="J1643">
            <v>-281.36750000000001</v>
          </cell>
        </row>
        <row r="1644">
          <cell r="J1644">
            <v>-281.351</v>
          </cell>
        </row>
        <row r="1645">
          <cell r="J1645">
            <v>-281.33449999999999</v>
          </cell>
        </row>
        <row r="1646">
          <cell r="J1646">
            <v>-281.31809999999996</v>
          </cell>
        </row>
        <row r="1647">
          <cell r="J1647">
            <v>-281.30170000000004</v>
          </cell>
        </row>
        <row r="1648">
          <cell r="J1648">
            <v>-281.28520000000003</v>
          </cell>
        </row>
        <row r="1649">
          <cell r="J1649">
            <v>-281.26890000000003</v>
          </cell>
        </row>
        <row r="1650">
          <cell r="J1650">
            <v>-281.25259999999997</v>
          </cell>
        </row>
        <row r="1651">
          <cell r="J1651">
            <v>-281.23590000000002</v>
          </cell>
        </row>
        <row r="1652">
          <cell r="J1652">
            <v>-281.21960000000001</v>
          </cell>
        </row>
        <row r="1653">
          <cell r="J1653">
            <v>-281.20310000000001</v>
          </cell>
        </row>
        <row r="1654">
          <cell r="J1654">
            <v>-281.18680000000001</v>
          </cell>
        </row>
        <row r="1655">
          <cell r="J1655">
            <v>-281.1703</v>
          </cell>
        </row>
        <row r="1656">
          <cell r="J1656">
            <v>-281.15380000000005</v>
          </cell>
        </row>
        <row r="1657">
          <cell r="J1657">
            <v>-281.13750000000005</v>
          </cell>
        </row>
        <row r="1658">
          <cell r="J1658">
            <v>-281.12110000000001</v>
          </cell>
        </row>
        <row r="1659">
          <cell r="J1659">
            <v>-281.1046</v>
          </cell>
        </row>
        <row r="1660">
          <cell r="J1660">
            <v>-281.0883</v>
          </cell>
        </row>
        <row r="1661">
          <cell r="J1661">
            <v>-281.07169999999996</v>
          </cell>
        </row>
        <row r="1662">
          <cell r="J1662">
            <v>-281.05530000000005</v>
          </cell>
        </row>
        <row r="1663">
          <cell r="J1663">
            <v>-281.03899999999999</v>
          </cell>
        </row>
        <row r="1664">
          <cell r="J1664">
            <v>-281.0224</v>
          </cell>
        </row>
        <row r="1665">
          <cell r="J1665">
            <v>-281.00599999999997</v>
          </cell>
        </row>
        <row r="1666">
          <cell r="J1666">
            <v>-280.98970000000003</v>
          </cell>
        </row>
        <row r="1667">
          <cell r="J1667">
            <v>-280.97320000000002</v>
          </cell>
        </row>
        <row r="1668">
          <cell r="J1668">
            <v>-280.95679999999999</v>
          </cell>
        </row>
        <row r="1669">
          <cell r="J1669">
            <v>-280.94029999999998</v>
          </cell>
        </row>
        <row r="1670">
          <cell r="J1670">
            <v>-280.9239</v>
          </cell>
        </row>
        <row r="1671">
          <cell r="J1671">
            <v>-280.9076</v>
          </cell>
        </row>
        <row r="1672">
          <cell r="J1672">
            <v>-280.89100000000002</v>
          </cell>
        </row>
        <row r="1673">
          <cell r="J1673">
            <v>-280.87459999999999</v>
          </cell>
        </row>
        <row r="1674">
          <cell r="J1674">
            <v>-280.85829999999999</v>
          </cell>
        </row>
        <row r="1675">
          <cell r="J1675">
            <v>-280.84179999999998</v>
          </cell>
        </row>
        <row r="1676">
          <cell r="J1676">
            <v>-280.82530000000003</v>
          </cell>
        </row>
        <row r="1677">
          <cell r="J1677">
            <v>-280.80889999999999</v>
          </cell>
        </row>
        <row r="1678">
          <cell r="J1678">
            <v>-280.79250000000002</v>
          </cell>
        </row>
        <row r="1679">
          <cell r="J1679">
            <v>-280.77620000000002</v>
          </cell>
        </row>
        <row r="1680">
          <cell r="J1680">
            <v>-280.75959999999998</v>
          </cell>
        </row>
        <row r="1681">
          <cell r="J1681">
            <v>-280.7432</v>
          </cell>
        </row>
        <row r="1682">
          <cell r="J1682">
            <v>-280.7269</v>
          </cell>
        </row>
        <row r="1683">
          <cell r="J1683">
            <v>-280.71040000000005</v>
          </cell>
        </row>
        <row r="1684">
          <cell r="J1684">
            <v>-280.69380000000001</v>
          </cell>
        </row>
        <row r="1685">
          <cell r="J1685">
            <v>-280.67750000000001</v>
          </cell>
        </row>
        <row r="1686">
          <cell r="J1686">
            <v>-280.66110000000003</v>
          </cell>
        </row>
        <row r="1687">
          <cell r="J1687">
            <v>-280.64470000000006</v>
          </cell>
        </row>
        <row r="1688">
          <cell r="J1688">
            <v>-280.62819999999999</v>
          </cell>
        </row>
        <row r="1689">
          <cell r="J1689">
            <v>-280.61179999999996</v>
          </cell>
        </row>
        <row r="1690">
          <cell r="J1690">
            <v>-280.59559999999999</v>
          </cell>
        </row>
        <row r="1691">
          <cell r="J1691">
            <v>-280.57889999999998</v>
          </cell>
        </row>
        <row r="1692">
          <cell r="J1692">
            <v>-280.56269999999995</v>
          </cell>
        </row>
        <row r="1693">
          <cell r="J1693">
            <v>-280.5462</v>
          </cell>
        </row>
        <row r="1694">
          <cell r="J1694">
            <v>-280.52969999999999</v>
          </cell>
        </row>
        <row r="1695">
          <cell r="J1695">
            <v>-280.51339999999999</v>
          </cell>
        </row>
        <row r="1696">
          <cell r="J1696">
            <v>-280.49689999999998</v>
          </cell>
        </row>
        <row r="1697">
          <cell r="J1697">
            <v>-280.48059999999998</v>
          </cell>
        </row>
        <row r="1698">
          <cell r="J1698">
            <v>-280.464</v>
          </cell>
        </row>
        <row r="1699">
          <cell r="J1699">
            <v>-280.44760000000002</v>
          </cell>
        </row>
        <row r="1700">
          <cell r="J1700">
            <v>-280.43130000000002</v>
          </cell>
        </row>
        <row r="1701">
          <cell r="J1701">
            <v>-280.41480000000001</v>
          </cell>
        </row>
        <row r="1702">
          <cell r="J1702">
            <v>-280.39829999999995</v>
          </cell>
        </row>
        <row r="1703">
          <cell r="J1703">
            <v>-280.38200000000001</v>
          </cell>
        </row>
        <row r="1704">
          <cell r="J1704">
            <v>-280.36539999999997</v>
          </cell>
        </row>
        <row r="1705">
          <cell r="J1705">
            <v>-280.34910000000002</v>
          </cell>
        </row>
        <row r="1706">
          <cell r="J1706">
            <v>-280.33269999999999</v>
          </cell>
        </row>
        <row r="1707">
          <cell r="J1707">
            <v>-280.31630000000001</v>
          </cell>
        </row>
        <row r="1708">
          <cell r="J1708">
            <v>-280.2998</v>
          </cell>
        </row>
        <row r="1709">
          <cell r="J1709">
            <v>-280.2833</v>
          </cell>
        </row>
        <row r="1710">
          <cell r="J1710">
            <v>-280.267</v>
          </cell>
        </row>
        <row r="1711">
          <cell r="J1711">
            <v>-280.25049999999999</v>
          </cell>
        </row>
        <row r="1712">
          <cell r="J1712">
            <v>-280.23399999999998</v>
          </cell>
        </row>
        <row r="1713">
          <cell r="J1713">
            <v>-280.21769999999998</v>
          </cell>
        </row>
        <row r="1714">
          <cell r="J1714">
            <v>-280.20119999999997</v>
          </cell>
        </row>
        <row r="1715">
          <cell r="J1715">
            <v>-280.1848</v>
          </cell>
        </row>
        <row r="1716">
          <cell r="J1716">
            <v>-280.16829999999999</v>
          </cell>
        </row>
        <row r="1717">
          <cell r="J1717">
            <v>-280.15209999999996</v>
          </cell>
        </row>
        <row r="1718">
          <cell r="J1718">
            <v>-280.13549999999998</v>
          </cell>
        </row>
        <row r="1719">
          <cell r="J1719">
            <v>-280.11900000000003</v>
          </cell>
        </row>
        <row r="1720">
          <cell r="J1720">
            <v>-280.10270000000003</v>
          </cell>
        </row>
        <row r="1721">
          <cell r="J1721">
            <v>-280.08619999999996</v>
          </cell>
        </row>
        <row r="1722">
          <cell r="J1722">
            <v>-280.06979999999999</v>
          </cell>
        </row>
        <row r="1723">
          <cell r="J1723">
            <v>-280.05329999999998</v>
          </cell>
        </row>
        <row r="1724">
          <cell r="J1724">
            <v>-280.0369</v>
          </cell>
        </row>
        <row r="1725">
          <cell r="J1725">
            <v>-280.0206</v>
          </cell>
        </row>
        <row r="1726">
          <cell r="J1726">
            <v>-280.00399999999996</v>
          </cell>
        </row>
        <row r="1727">
          <cell r="J1727">
            <v>-279.98770000000002</v>
          </cell>
        </row>
        <row r="1728">
          <cell r="J1728">
            <v>-279.97129999999999</v>
          </cell>
        </row>
        <row r="1729">
          <cell r="J1729">
            <v>-279.95479999999998</v>
          </cell>
        </row>
        <row r="1730">
          <cell r="J1730">
            <v>-279.9384</v>
          </cell>
        </row>
        <row r="1731">
          <cell r="J1731">
            <v>-279.92199999999997</v>
          </cell>
        </row>
        <row r="1732">
          <cell r="J1732">
            <v>-279.90550000000002</v>
          </cell>
        </row>
        <row r="1733">
          <cell r="J1733">
            <v>-279.88919999999996</v>
          </cell>
        </row>
        <row r="1734">
          <cell r="J1734">
            <v>-279.87290000000002</v>
          </cell>
        </row>
        <row r="1735">
          <cell r="J1735">
            <v>-279.85630000000003</v>
          </cell>
        </row>
        <row r="1736">
          <cell r="J1736">
            <v>-279.84000000000003</v>
          </cell>
        </row>
        <row r="1737">
          <cell r="J1737">
            <v>-279.82350000000002</v>
          </cell>
        </row>
        <row r="1738">
          <cell r="J1738">
            <v>-279.80689999999998</v>
          </cell>
        </row>
        <row r="1739">
          <cell r="J1739">
            <v>-279.79070000000002</v>
          </cell>
        </row>
        <row r="1740">
          <cell r="J1740">
            <v>-279.77420000000001</v>
          </cell>
        </row>
        <row r="1741">
          <cell r="J1741">
            <v>-279.75779999999997</v>
          </cell>
        </row>
        <row r="1742">
          <cell r="J1742">
            <v>-279.7414</v>
          </cell>
        </row>
        <row r="1743">
          <cell r="J1743">
            <v>-279.72499999999997</v>
          </cell>
        </row>
        <row r="1744">
          <cell r="J1744">
            <v>-279.70859999999999</v>
          </cell>
        </row>
        <row r="1745">
          <cell r="J1745">
            <v>-279.69209999999998</v>
          </cell>
        </row>
        <row r="1746">
          <cell r="J1746">
            <v>-279.67570000000001</v>
          </cell>
        </row>
        <row r="1747">
          <cell r="J1747">
            <v>-279.65930000000003</v>
          </cell>
        </row>
        <row r="1748">
          <cell r="J1748">
            <v>-279.64279999999997</v>
          </cell>
        </row>
        <row r="1749">
          <cell r="J1749">
            <v>-279.62630000000001</v>
          </cell>
        </row>
        <row r="1750">
          <cell r="J1750">
            <v>-279.61009999999999</v>
          </cell>
        </row>
        <row r="1751">
          <cell r="J1751">
            <v>-279.59340000000003</v>
          </cell>
        </row>
        <row r="1752">
          <cell r="J1752">
            <v>-279.57710000000003</v>
          </cell>
        </row>
        <row r="1753">
          <cell r="J1753">
            <v>-279.5607</v>
          </cell>
        </row>
        <row r="1754">
          <cell r="J1754">
            <v>-279.54430000000002</v>
          </cell>
        </row>
        <row r="1755">
          <cell r="J1755">
            <v>-279.52779999999996</v>
          </cell>
        </row>
        <row r="1756">
          <cell r="J1756">
            <v>-279.51130000000001</v>
          </cell>
        </row>
        <row r="1757">
          <cell r="J1757">
            <v>-279.49499999999995</v>
          </cell>
        </row>
        <row r="1758">
          <cell r="J1758">
            <v>-279.4785</v>
          </cell>
        </row>
        <row r="1759">
          <cell r="J1759">
            <v>-279.46210000000002</v>
          </cell>
        </row>
        <row r="1760">
          <cell r="J1760">
            <v>-279.44560000000001</v>
          </cell>
        </row>
        <row r="1761">
          <cell r="J1761">
            <v>-279.42930000000001</v>
          </cell>
        </row>
        <row r="1762">
          <cell r="J1762">
            <v>-279.4128</v>
          </cell>
        </row>
        <row r="1763">
          <cell r="J1763">
            <v>-279.39640000000003</v>
          </cell>
        </row>
        <row r="1764">
          <cell r="J1764">
            <v>-279.38</v>
          </cell>
        </row>
        <row r="1765">
          <cell r="J1765">
            <v>-279.36349999999999</v>
          </cell>
        </row>
        <row r="1766">
          <cell r="J1766">
            <v>-279.34710000000001</v>
          </cell>
        </row>
        <row r="1767">
          <cell r="J1767">
            <v>-279.33069999999998</v>
          </cell>
        </row>
        <row r="1768">
          <cell r="J1768">
            <v>-279.31420000000003</v>
          </cell>
        </row>
        <row r="1769">
          <cell r="J1769">
            <v>-279.29790000000003</v>
          </cell>
        </row>
        <row r="1770">
          <cell r="J1770">
            <v>-279.28160000000003</v>
          </cell>
        </row>
        <row r="1771">
          <cell r="J1771">
            <v>-279.26490000000001</v>
          </cell>
        </row>
        <row r="1772">
          <cell r="J1772">
            <v>-279.24869999999999</v>
          </cell>
        </row>
        <row r="1773">
          <cell r="J1773">
            <v>-279.23230000000001</v>
          </cell>
        </row>
        <row r="1774">
          <cell r="J1774">
            <v>-279.21570000000003</v>
          </cell>
        </row>
        <row r="1775">
          <cell r="J1775">
            <v>-279.19929999999999</v>
          </cell>
        </row>
        <row r="1776">
          <cell r="J1776">
            <v>-279.18299999999999</v>
          </cell>
        </row>
        <row r="1777">
          <cell r="J1777">
            <v>-279.16649999999998</v>
          </cell>
        </row>
        <row r="1778">
          <cell r="J1778">
            <v>-279.15010000000001</v>
          </cell>
        </row>
        <row r="1779">
          <cell r="J1779">
            <v>-279.13360000000006</v>
          </cell>
        </row>
        <row r="1780">
          <cell r="J1780">
            <v>-279.1173</v>
          </cell>
        </row>
        <row r="1781">
          <cell r="J1781">
            <v>-279.10079999999999</v>
          </cell>
        </row>
        <row r="1782">
          <cell r="J1782">
            <v>-279.08429999999998</v>
          </cell>
        </row>
        <row r="1783">
          <cell r="J1783">
            <v>-279.06790000000001</v>
          </cell>
        </row>
        <row r="1784">
          <cell r="J1784">
            <v>-279.04660000000001</v>
          </cell>
        </row>
        <row r="1785">
          <cell r="J1785">
            <v>-279.01780000000002</v>
          </cell>
        </row>
        <row r="1786">
          <cell r="J1786">
            <v>-278.98770000000002</v>
          </cell>
        </row>
        <row r="1787">
          <cell r="J1787">
            <v>-278.95769999999999</v>
          </cell>
        </row>
        <row r="1788">
          <cell r="J1788">
            <v>-278.92279999999994</v>
          </cell>
        </row>
        <row r="1789">
          <cell r="J1789">
            <v>-278.88580000000002</v>
          </cell>
        </row>
        <row r="1790">
          <cell r="J1790">
            <v>-278.84209999999996</v>
          </cell>
        </row>
        <row r="1791">
          <cell r="J1791">
            <v>-278.79820000000001</v>
          </cell>
        </row>
        <row r="1792">
          <cell r="J1792">
            <v>-278.75439999999998</v>
          </cell>
        </row>
        <row r="1793">
          <cell r="J1793">
            <v>-278.7106</v>
          </cell>
        </row>
        <row r="1794">
          <cell r="J1794">
            <v>-278.66680000000002</v>
          </cell>
        </row>
        <row r="1795">
          <cell r="J1795">
            <v>-278.62299999999999</v>
          </cell>
        </row>
        <row r="1796">
          <cell r="J1796">
            <v>-278.57909999999998</v>
          </cell>
        </row>
        <row r="1797">
          <cell r="J1797">
            <v>-278.53530000000001</v>
          </cell>
        </row>
        <row r="1798">
          <cell r="J1798">
            <v>-278.4914</v>
          </cell>
        </row>
        <row r="1799">
          <cell r="J1799">
            <v>-278.4477</v>
          </cell>
        </row>
        <row r="1800">
          <cell r="J1800">
            <v>-278.40389999999996</v>
          </cell>
        </row>
        <row r="1801">
          <cell r="J1801">
            <v>-278.36020000000002</v>
          </cell>
        </row>
        <row r="1802">
          <cell r="J1802">
            <v>-278.31630000000001</v>
          </cell>
        </row>
        <row r="1803">
          <cell r="J1803">
            <v>-278.27249999999998</v>
          </cell>
        </row>
        <row r="1804">
          <cell r="J1804">
            <v>-278.22859999999997</v>
          </cell>
        </row>
        <row r="1805">
          <cell r="J1805">
            <v>-278.18470000000002</v>
          </cell>
        </row>
        <row r="1806">
          <cell r="J1806">
            <v>-278.14099999999996</v>
          </cell>
        </row>
        <row r="1807">
          <cell r="J1807">
            <v>-278.09719999999999</v>
          </cell>
        </row>
        <row r="1808">
          <cell r="J1808">
            <v>-278.05330000000004</v>
          </cell>
        </row>
        <row r="1809">
          <cell r="J1809">
            <v>-278.00959999999998</v>
          </cell>
        </row>
        <row r="1810">
          <cell r="J1810">
            <v>-277.96580000000006</v>
          </cell>
        </row>
        <row r="1811">
          <cell r="J1811">
            <v>-277.92200000000003</v>
          </cell>
        </row>
        <row r="1812">
          <cell r="J1812">
            <v>-277.87819999999999</v>
          </cell>
        </row>
        <row r="1813">
          <cell r="J1813">
            <v>-277.83429999999998</v>
          </cell>
        </row>
        <row r="1814">
          <cell r="J1814">
            <v>-277.79040000000003</v>
          </cell>
        </row>
        <row r="1815">
          <cell r="J1815">
            <v>-277.7466</v>
          </cell>
        </row>
        <row r="1816">
          <cell r="J1816">
            <v>-277.7029</v>
          </cell>
        </row>
        <row r="1817">
          <cell r="J1817">
            <v>-277.65909999999997</v>
          </cell>
        </row>
        <row r="1818">
          <cell r="J1818">
            <v>-277.61539999999997</v>
          </cell>
        </row>
        <row r="1819">
          <cell r="J1819">
            <v>-277.57139999999998</v>
          </cell>
        </row>
        <row r="1820">
          <cell r="J1820">
            <v>-277.52770000000004</v>
          </cell>
        </row>
        <row r="1821">
          <cell r="J1821">
            <v>-277.48379999999997</v>
          </cell>
        </row>
        <row r="1822">
          <cell r="J1822">
            <v>-277.44</v>
          </cell>
        </row>
        <row r="1823">
          <cell r="J1823">
            <v>-277.39609999999999</v>
          </cell>
        </row>
        <row r="1824">
          <cell r="J1824">
            <v>-277.35230000000001</v>
          </cell>
        </row>
        <row r="1825">
          <cell r="J1825">
            <v>-277.30859999999996</v>
          </cell>
        </row>
        <row r="1826">
          <cell r="J1826">
            <v>-277.26480000000004</v>
          </cell>
        </row>
        <row r="1827">
          <cell r="J1827">
            <v>-277.221</v>
          </cell>
        </row>
        <row r="1828">
          <cell r="J1828">
            <v>-277.17720000000003</v>
          </cell>
        </row>
        <row r="1829">
          <cell r="J1829">
            <v>-277.13329999999996</v>
          </cell>
        </row>
        <row r="1830">
          <cell r="J1830">
            <v>-277.08950000000004</v>
          </cell>
        </row>
        <row r="1831">
          <cell r="J1831">
            <v>-277.04559999999998</v>
          </cell>
        </row>
        <row r="1832">
          <cell r="J1832">
            <v>-277.0018</v>
          </cell>
        </row>
        <row r="1833">
          <cell r="J1833">
            <v>-276.95799999999997</v>
          </cell>
        </row>
        <row r="1834">
          <cell r="J1834">
            <v>-276.91420000000005</v>
          </cell>
        </row>
        <row r="1835">
          <cell r="J1835">
            <v>-276.87049999999999</v>
          </cell>
        </row>
        <row r="1836">
          <cell r="J1836">
            <v>-276.82670000000002</v>
          </cell>
        </row>
        <row r="1837">
          <cell r="J1837">
            <v>-276.78289999999998</v>
          </cell>
        </row>
        <row r="1838">
          <cell r="J1838">
            <v>-276.73900000000003</v>
          </cell>
        </row>
        <row r="1839">
          <cell r="J1839">
            <v>-276.69509999999997</v>
          </cell>
        </row>
        <row r="1840">
          <cell r="J1840">
            <v>-276.65139999999997</v>
          </cell>
        </row>
        <row r="1841">
          <cell r="J1841">
            <v>-276.60759999999999</v>
          </cell>
        </row>
        <row r="1842">
          <cell r="J1842">
            <v>-276.56369999999998</v>
          </cell>
        </row>
        <row r="1843">
          <cell r="J1843">
            <v>-276.51990000000001</v>
          </cell>
        </row>
        <row r="1844">
          <cell r="J1844">
            <v>-276.47620000000001</v>
          </cell>
        </row>
        <row r="1845">
          <cell r="J1845">
            <v>-276.4325</v>
          </cell>
        </row>
        <row r="1846">
          <cell r="J1846">
            <v>-276.3886</v>
          </cell>
        </row>
        <row r="1847">
          <cell r="J1847">
            <v>-276.34469999999999</v>
          </cell>
        </row>
        <row r="1848">
          <cell r="J1848">
            <v>-276.29759999999999</v>
          </cell>
        </row>
        <row r="1849">
          <cell r="J1849">
            <v>-276.24779999999998</v>
          </cell>
        </row>
        <row r="1850">
          <cell r="J1850">
            <v>-276.19809999999995</v>
          </cell>
        </row>
        <row r="1851">
          <cell r="J1851">
            <v>-276.14830000000001</v>
          </cell>
        </row>
        <row r="1852">
          <cell r="J1852">
            <v>-276.09289999999999</v>
          </cell>
        </row>
        <row r="1853">
          <cell r="J1853">
            <v>-276.03720000000004</v>
          </cell>
        </row>
        <row r="1854">
          <cell r="J1854">
            <v>-275.98140000000001</v>
          </cell>
        </row>
        <row r="1855">
          <cell r="J1855">
            <v>-275.92559999999997</v>
          </cell>
        </row>
        <row r="1856">
          <cell r="J1856">
            <v>-275.86989999999997</v>
          </cell>
        </row>
        <row r="1857">
          <cell r="J1857">
            <v>-275.8141</v>
          </cell>
        </row>
        <row r="1858">
          <cell r="J1858">
            <v>-275.75839999999999</v>
          </cell>
        </row>
        <row r="1859">
          <cell r="J1859">
            <v>-275.70269999999999</v>
          </cell>
        </row>
        <row r="1860">
          <cell r="J1860">
            <v>-275.64679999999998</v>
          </cell>
        </row>
        <row r="1861">
          <cell r="J1861">
            <v>-275.59100000000001</v>
          </cell>
        </row>
        <row r="1862">
          <cell r="J1862">
            <v>-275.53539999999998</v>
          </cell>
        </row>
        <row r="1863">
          <cell r="J1863">
            <v>-275.47950000000003</v>
          </cell>
        </row>
        <row r="1864">
          <cell r="J1864">
            <v>-275.4237</v>
          </cell>
        </row>
        <row r="1865">
          <cell r="J1865">
            <v>-275.36799999999999</v>
          </cell>
        </row>
        <row r="1866">
          <cell r="J1866">
            <v>-275.31219999999996</v>
          </cell>
        </row>
        <row r="1867">
          <cell r="J1867">
            <v>-275.25639999999999</v>
          </cell>
        </row>
        <row r="1868">
          <cell r="J1868">
            <v>-275.20080000000002</v>
          </cell>
        </row>
        <row r="1869">
          <cell r="J1869">
            <v>-275.14489999999995</v>
          </cell>
        </row>
        <row r="1870">
          <cell r="J1870">
            <v>-275.08920000000001</v>
          </cell>
        </row>
        <row r="1871">
          <cell r="J1871">
            <v>-275.03339999999997</v>
          </cell>
        </row>
        <row r="1872">
          <cell r="J1872">
            <v>-274.9776</v>
          </cell>
        </row>
        <row r="1873">
          <cell r="J1873">
            <v>-274.92179999999996</v>
          </cell>
        </row>
        <row r="1874">
          <cell r="J1874">
            <v>-274.86600000000004</v>
          </cell>
        </row>
        <row r="1875">
          <cell r="J1875">
            <v>-274.81020000000001</v>
          </cell>
        </row>
        <row r="1876">
          <cell r="J1876">
            <v>-274.75459999999998</v>
          </cell>
        </row>
        <row r="1877">
          <cell r="J1877">
            <v>-274.69870000000003</v>
          </cell>
        </row>
        <row r="1878">
          <cell r="J1878">
            <v>-274.64300000000003</v>
          </cell>
        </row>
        <row r="1879">
          <cell r="J1879">
            <v>-274.58730000000003</v>
          </cell>
        </row>
        <row r="1880">
          <cell r="J1880">
            <v>-274.53149999999999</v>
          </cell>
        </row>
        <row r="1881">
          <cell r="J1881">
            <v>-274.47569999999996</v>
          </cell>
        </row>
        <row r="1882">
          <cell r="J1882">
            <v>-274.41999999999996</v>
          </cell>
        </row>
        <row r="1883">
          <cell r="J1883">
            <v>-274.36430000000001</v>
          </cell>
        </row>
        <row r="1884">
          <cell r="J1884">
            <v>-274.30849999999998</v>
          </cell>
        </row>
        <row r="1885">
          <cell r="J1885">
            <v>-274.2527</v>
          </cell>
        </row>
        <row r="1886">
          <cell r="J1886">
            <v>-274.197</v>
          </cell>
        </row>
        <row r="1887">
          <cell r="J1887">
            <v>-274.13929999999999</v>
          </cell>
        </row>
        <row r="1888">
          <cell r="J1888">
            <v>-274.07760000000002</v>
          </cell>
        </row>
        <row r="1889">
          <cell r="J1889">
            <v>-274.01589999999999</v>
          </cell>
        </row>
        <row r="1890">
          <cell r="J1890">
            <v>-273.95420000000001</v>
          </cell>
        </row>
        <row r="1891">
          <cell r="J1891">
            <v>-273.89249999999998</v>
          </cell>
        </row>
        <row r="1892">
          <cell r="J1892">
            <v>-273.83089999999999</v>
          </cell>
        </row>
        <row r="1893">
          <cell r="J1893">
            <v>-273.76929999999999</v>
          </cell>
        </row>
        <row r="1894">
          <cell r="J1894">
            <v>-273.70230000000004</v>
          </cell>
        </row>
        <row r="1895">
          <cell r="J1895">
            <v>-273.63490000000002</v>
          </cell>
        </row>
        <row r="1896">
          <cell r="J1896">
            <v>-273.56729999999993</v>
          </cell>
        </row>
        <row r="1897">
          <cell r="J1897">
            <v>-273.5</v>
          </cell>
        </row>
        <row r="1898">
          <cell r="J1898">
            <v>-273.43239999999997</v>
          </cell>
        </row>
        <row r="1899">
          <cell r="J1899">
            <v>-273.36489999999998</v>
          </cell>
        </row>
        <row r="1900">
          <cell r="J1900">
            <v>-273.29740000000004</v>
          </cell>
        </row>
        <row r="1901">
          <cell r="J1901">
            <v>-273.22980000000001</v>
          </cell>
        </row>
        <row r="1902">
          <cell r="J1902">
            <v>-273.16240000000005</v>
          </cell>
        </row>
        <row r="1903">
          <cell r="J1903">
            <v>-273.09480000000002</v>
          </cell>
        </row>
        <row r="1904">
          <cell r="J1904">
            <v>-273.0274</v>
          </cell>
        </row>
        <row r="1905">
          <cell r="J1905">
            <v>-272.9599</v>
          </cell>
        </row>
        <row r="1906">
          <cell r="J1906">
            <v>-272.89230000000003</v>
          </cell>
        </row>
        <row r="1907">
          <cell r="J1907">
            <v>-272.82490000000001</v>
          </cell>
        </row>
        <row r="1908">
          <cell r="J1908">
            <v>-272.75740000000002</v>
          </cell>
        </row>
        <row r="1909">
          <cell r="J1909">
            <v>-272.68990000000002</v>
          </cell>
        </row>
        <row r="1910">
          <cell r="J1910">
            <v>-272.6223</v>
          </cell>
        </row>
        <row r="1911">
          <cell r="J1911">
            <v>-272.55470000000003</v>
          </cell>
        </row>
        <row r="1912">
          <cell r="J1912">
            <v>-272.48740000000004</v>
          </cell>
        </row>
        <row r="1913">
          <cell r="J1913">
            <v>-272.41980000000001</v>
          </cell>
        </row>
        <row r="1914">
          <cell r="J1914">
            <v>-272.35220000000004</v>
          </cell>
        </row>
        <row r="1915">
          <cell r="J1915">
            <v>-272.28489999999999</v>
          </cell>
        </row>
        <row r="1916">
          <cell r="J1916">
            <v>-272.2174</v>
          </cell>
        </row>
        <row r="1917">
          <cell r="J1917">
            <v>-272.14959999999996</v>
          </cell>
        </row>
        <row r="1918">
          <cell r="J1918">
            <v>-272.08240000000001</v>
          </cell>
        </row>
        <row r="1919">
          <cell r="J1919">
            <v>-272.01480000000004</v>
          </cell>
        </row>
        <row r="1920">
          <cell r="J1920">
            <v>-271.94720000000001</v>
          </cell>
        </row>
        <row r="1921">
          <cell r="J1921">
            <v>-271.87979999999999</v>
          </cell>
        </row>
        <row r="1922">
          <cell r="J1922">
            <v>-271.81240000000003</v>
          </cell>
        </row>
        <row r="1923">
          <cell r="J1923">
            <v>-271.7448</v>
          </cell>
        </row>
        <row r="1924">
          <cell r="J1924">
            <v>-271.67719999999997</v>
          </cell>
        </row>
        <row r="1925">
          <cell r="J1925">
            <v>-271.60970000000003</v>
          </cell>
        </row>
        <row r="1926">
          <cell r="J1926">
            <v>-271.54229999999995</v>
          </cell>
        </row>
        <row r="1927">
          <cell r="J1927">
            <v>-271.47479999999996</v>
          </cell>
        </row>
        <row r="1928">
          <cell r="J1928">
            <v>-271.4074</v>
          </cell>
        </row>
        <row r="1929">
          <cell r="J1929">
            <v>-271.33960000000002</v>
          </cell>
        </row>
        <row r="1930">
          <cell r="J1930">
            <v>-271.2722</v>
          </cell>
        </row>
        <row r="1931">
          <cell r="J1931">
            <v>-271.2047</v>
          </cell>
        </row>
        <row r="1932">
          <cell r="J1932">
            <v>-271.13709999999998</v>
          </cell>
        </row>
        <row r="1933">
          <cell r="J1933">
            <v>-271.06979999999999</v>
          </cell>
        </row>
        <row r="1934">
          <cell r="J1934">
            <v>-271.00229999999999</v>
          </cell>
        </row>
        <row r="1935">
          <cell r="J1935">
            <v>-270.93470000000002</v>
          </cell>
        </row>
        <row r="1936">
          <cell r="J1936">
            <v>-270.86720000000003</v>
          </cell>
        </row>
        <row r="1937">
          <cell r="J1937">
            <v>-270.79970000000003</v>
          </cell>
        </row>
        <row r="1938">
          <cell r="J1938">
            <v>-270.73230000000001</v>
          </cell>
        </row>
        <row r="1939">
          <cell r="J1939">
            <v>-270.66469999999998</v>
          </cell>
        </row>
        <row r="1940">
          <cell r="J1940">
            <v>-270.59719999999999</v>
          </cell>
        </row>
        <row r="1941">
          <cell r="J1941">
            <v>-270.52959999999996</v>
          </cell>
        </row>
        <row r="1942">
          <cell r="J1942">
            <v>-270.46199999999999</v>
          </cell>
        </row>
        <row r="1943">
          <cell r="J1943">
            <v>-270.39480000000003</v>
          </cell>
        </row>
        <row r="1944">
          <cell r="J1944">
            <v>-270.3272</v>
          </cell>
        </row>
        <row r="1945">
          <cell r="J1945">
            <v>-270.25970000000001</v>
          </cell>
        </row>
        <row r="1946">
          <cell r="J1946">
            <v>-270.19209999999998</v>
          </cell>
        </row>
        <row r="1947">
          <cell r="J1947">
            <v>-270.12459999999999</v>
          </cell>
        </row>
        <row r="1948">
          <cell r="J1948">
            <v>-270.05709999999999</v>
          </cell>
        </row>
        <row r="1949">
          <cell r="J1949">
            <v>-269.98969999999997</v>
          </cell>
        </row>
        <row r="1950">
          <cell r="J1950">
            <v>-269.92220000000003</v>
          </cell>
        </row>
        <row r="1951">
          <cell r="J1951">
            <v>-269.85469999999998</v>
          </cell>
        </row>
        <row r="1952">
          <cell r="J1952">
            <v>-269.78719999999998</v>
          </cell>
        </row>
        <row r="1953">
          <cell r="J1953">
            <v>-269.71960000000001</v>
          </cell>
        </row>
        <row r="1954">
          <cell r="J1954">
            <v>-269.65210000000002</v>
          </cell>
        </row>
        <row r="1955">
          <cell r="J1955">
            <v>-269.5847</v>
          </cell>
        </row>
        <row r="1956">
          <cell r="J1956">
            <v>-269.5172</v>
          </cell>
        </row>
        <row r="1957">
          <cell r="J1957">
            <v>-269.4495</v>
          </cell>
        </row>
        <row r="1958">
          <cell r="J1958">
            <v>-269.38210000000004</v>
          </cell>
        </row>
        <row r="1959">
          <cell r="J1959">
            <v>-269.31459999999998</v>
          </cell>
        </row>
        <row r="1960">
          <cell r="J1960">
            <v>-269.24719999999996</v>
          </cell>
        </row>
        <row r="1961">
          <cell r="J1961">
            <v>-269.17950000000002</v>
          </cell>
        </row>
        <row r="1962">
          <cell r="J1962">
            <v>-269.11110000000002</v>
          </cell>
        </row>
        <row r="1963">
          <cell r="J1963">
            <v>-269.03739999999999</v>
          </cell>
        </row>
        <row r="1964">
          <cell r="J1964">
            <v>-268.96300000000002</v>
          </cell>
        </row>
        <row r="1965">
          <cell r="J1965">
            <v>-268.88839999999999</v>
          </cell>
        </row>
        <row r="1966">
          <cell r="J1966">
            <v>-268.81410000000005</v>
          </cell>
        </row>
        <row r="1967">
          <cell r="J1967">
            <v>-268.73969999999997</v>
          </cell>
        </row>
        <row r="1968">
          <cell r="J1968">
            <v>-268.6653</v>
          </cell>
        </row>
        <row r="1969">
          <cell r="J1969">
            <v>-268.59100000000001</v>
          </cell>
        </row>
        <row r="1970">
          <cell r="J1970">
            <v>-268.5163</v>
          </cell>
        </row>
        <row r="1971">
          <cell r="J1971">
            <v>-268.44200000000001</v>
          </cell>
        </row>
        <row r="1972">
          <cell r="J1972">
            <v>-268.36759999999998</v>
          </cell>
        </row>
        <row r="1973">
          <cell r="J1973">
            <v>-268.29310000000004</v>
          </cell>
        </row>
        <row r="1974">
          <cell r="J1974">
            <v>-268.21879999999999</v>
          </cell>
        </row>
        <row r="1975">
          <cell r="J1975">
            <v>-268.14429999999999</v>
          </cell>
        </row>
        <row r="1976">
          <cell r="J1976">
            <v>-268.06979999999999</v>
          </cell>
        </row>
        <row r="1977">
          <cell r="J1977">
            <v>-267.99549999999999</v>
          </cell>
        </row>
        <row r="1978">
          <cell r="J1978">
            <v>-267.92099999999999</v>
          </cell>
        </row>
        <row r="1979">
          <cell r="J1979">
            <v>-267.84649999999999</v>
          </cell>
        </row>
        <row r="1980">
          <cell r="J1980">
            <v>-267.77229999999997</v>
          </cell>
        </row>
        <row r="1981">
          <cell r="J1981">
            <v>-267.69780000000003</v>
          </cell>
        </row>
        <row r="1982">
          <cell r="J1982">
            <v>-267.6232</v>
          </cell>
        </row>
        <row r="1983">
          <cell r="J1983">
            <v>-267.5489</v>
          </cell>
        </row>
        <row r="1984">
          <cell r="J1984">
            <v>-267.47449999999998</v>
          </cell>
        </row>
        <row r="1985">
          <cell r="J1985">
            <v>-267.3999</v>
          </cell>
        </row>
        <row r="1986">
          <cell r="J1986">
            <v>-267.32560000000001</v>
          </cell>
        </row>
        <row r="1987">
          <cell r="J1987">
            <v>-267.25119999999998</v>
          </cell>
        </row>
        <row r="1988">
          <cell r="J1988">
            <v>-267.17670000000004</v>
          </cell>
        </row>
        <row r="1989">
          <cell r="J1989">
            <v>-267.10230000000001</v>
          </cell>
        </row>
        <row r="1990">
          <cell r="J1990">
            <v>-267.02780000000001</v>
          </cell>
        </row>
        <row r="1991">
          <cell r="J1991">
            <v>-266.95350000000002</v>
          </cell>
        </row>
        <row r="1992">
          <cell r="J1992">
            <v>-266.87909999999999</v>
          </cell>
        </row>
        <row r="1993">
          <cell r="J1993">
            <v>-266.80459999999999</v>
          </cell>
        </row>
        <row r="1994">
          <cell r="J1994">
            <v>-266.73009999999999</v>
          </cell>
        </row>
        <row r="1995">
          <cell r="J1995">
            <v>-266.6558</v>
          </cell>
        </row>
        <row r="1996">
          <cell r="J1996">
            <v>-266.5813</v>
          </cell>
        </row>
        <row r="1997">
          <cell r="J1997">
            <v>-266.50700000000001</v>
          </cell>
        </row>
        <row r="1998">
          <cell r="J1998">
            <v>-266.4325</v>
          </cell>
        </row>
        <row r="1999">
          <cell r="J1999">
            <v>-266.35800000000006</v>
          </cell>
        </row>
        <row r="2000">
          <cell r="J2000">
            <v>-266.28359999999998</v>
          </cell>
        </row>
        <row r="2001">
          <cell r="J2001">
            <v>-266.20920000000001</v>
          </cell>
        </row>
        <row r="2002">
          <cell r="J2002">
            <v>-266.13470000000001</v>
          </cell>
        </row>
        <row r="2003">
          <cell r="J2003">
            <v>-266.06039999999996</v>
          </cell>
        </row>
        <row r="2004">
          <cell r="J2004">
            <v>-265.98590000000002</v>
          </cell>
        </row>
        <row r="2005">
          <cell r="J2005">
            <v>-265.91140000000001</v>
          </cell>
        </row>
        <row r="2006">
          <cell r="J2006">
            <v>-265.83710000000002</v>
          </cell>
        </row>
        <row r="2007">
          <cell r="J2007">
            <v>-265.76260000000002</v>
          </cell>
        </row>
        <row r="2008">
          <cell r="J2008">
            <v>-265.68819999999999</v>
          </cell>
        </row>
        <row r="2009">
          <cell r="J2009">
            <v>-265.61379999999997</v>
          </cell>
        </row>
        <row r="2010">
          <cell r="J2010">
            <v>-265.5394</v>
          </cell>
        </row>
        <row r="2011">
          <cell r="J2011">
            <v>-265.4649</v>
          </cell>
        </row>
        <row r="2012">
          <cell r="J2012">
            <v>-265.39030000000002</v>
          </cell>
        </row>
        <row r="2013">
          <cell r="J2013">
            <v>-265.31609999999995</v>
          </cell>
        </row>
        <row r="2014">
          <cell r="J2014">
            <v>-265.24169999999998</v>
          </cell>
        </row>
        <row r="2015">
          <cell r="J2015">
            <v>-265.1671</v>
          </cell>
        </row>
        <row r="2016">
          <cell r="J2016">
            <v>-265.09270000000004</v>
          </cell>
        </row>
        <row r="2017">
          <cell r="J2017">
            <v>-265.01850000000002</v>
          </cell>
        </row>
        <row r="2018">
          <cell r="J2018">
            <v>-264.94399999999996</v>
          </cell>
        </row>
        <row r="2019">
          <cell r="J2019">
            <v>-264.86939999999998</v>
          </cell>
        </row>
        <row r="2020">
          <cell r="J2020">
            <v>-264.79499999999996</v>
          </cell>
        </row>
        <row r="2021">
          <cell r="J2021">
            <v>-264.72059999999999</v>
          </cell>
        </row>
        <row r="2022">
          <cell r="J2022">
            <v>-264.64619999999996</v>
          </cell>
        </row>
        <row r="2023">
          <cell r="J2023">
            <v>-264.5718</v>
          </cell>
        </row>
        <row r="2024">
          <cell r="J2024">
            <v>-264.4973</v>
          </cell>
        </row>
        <row r="2025">
          <cell r="J2025">
            <v>-264.423</v>
          </cell>
        </row>
        <row r="2026">
          <cell r="J2026">
            <v>-264.3485</v>
          </cell>
        </row>
        <row r="2027">
          <cell r="J2027">
            <v>-264.27409999999998</v>
          </cell>
        </row>
        <row r="2028">
          <cell r="J2028">
            <v>-264.19970000000001</v>
          </cell>
        </row>
        <row r="2029">
          <cell r="J2029">
            <v>-264.12510000000003</v>
          </cell>
        </row>
        <row r="2030">
          <cell r="J2030">
            <v>-264.05090000000001</v>
          </cell>
        </row>
        <row r="2031">
          <cell r="J2031">
            <v>-263.97640000000001</v>
          </cell>
        </row>
        <row r="2032">
          <cell r="J2032">
            <v>-263.90190000000001</v>
          </cell>
        </row>
        <row r="2033">
          <cell r="J2033">
            <v>-263.82749999999999</v>
          </cell>
        </row>
        <row r="2034">
          <cell r="J2034">
            <v>-263.75319999999999</v>
          </cell>
        </row>
        <row r="2035">
          <cell r="J2035">
            <v>-263.67869999999999</v>
          </cell>
        </row>
        <row r="2036">
          <cell r="J2036">
            <v>-263.6044</v>
          </cell>
        </row>
        <row r="2037">
          <cell r="J2037">
            <v>-263.52979999999997</v>
          </cell>
        </row>
        <row r="2038">
          <cell r="J2038">
            <v>-263.4554</v>
          </cell>
        </row>
        <row r="2039">
          <cell r="J2039">
            <v>-263.38099999999997</v>
          </cell>
        </row>
        <row r="2040">
          <cell r="J2040">
            <v>-263.3066</v>
          </cell>
        </row>
        <row r="2041">
          <cell r="J2041">
            <v>-263.2321</v>
          </cell>
        </row>
        <row r="2042">
          <cell r="J2042">
            <v>-263.15770000000003</v>
          </cell>
        </row>
        <row r="2043">
          <cell r="J2043">
            <v>-263.08320000000003</v>
          </cell>
        </row>
        <row r="2044">
          <cell r="J2044">
            <v>-263.00869999999998</v>
          </cell>
        </row>
        <row r="2045">
          <cell r="J2045">
            <v>-262.93430000000001</v>
          </cell>
        </row>
        <row r="2046">
          <cell r="J2046">
            <v>-262.86009999999999</v>
          </cell>
        </row>
        <row r="2047">
          <cell r="J2047">
            <v>-262.78550000000001</v>
          </cell>
        </row>
        <row r="2048">
          <cell r="J2048">
            <v>-262.71119999999996</v>
          </cell>
        </row>
        <row r="2049">
          <cell r="J2049">
            <v>-262.63659999999999</v>
          </cell>
        </row>
        <row r="2050">
          <cell r="J2050">
            <v>-262.56219999999996</v>
          </cell>
        </row>
        <row r="2051">
          <cell r="J2051">
            <v>-262.48779999999999</v>
          </cell>
        </row>
        <row r="2052">
          <cell r="J2052">
            <v>-262.41339999999997</v>
          </cell>
        </row>
        <row r="2053">
          <cell r="J2053">
            <v>-262.339</v>
          </cell>
        </row>
        <row r="2054">
          <cell r="J2054">
            <v>-262.26459999999997</v>
          </cell>
        </row>
        <row r="2055">
          <cell r="J2055">
            <v>-262.19010000000003</v>
          </cell>
        </row>
        <row r="2056">
          <cell r="J2056">
            <v>-262.1157</v>
          </cell>
        </row>
        <row r="2057">
          <cell r="J2057">
            <v>-262.04129999999998</v>
          </cell>
        </row>
        <row r="2058">
          <cell r="J2058">
            <v>-261.96690000000001</v>
          </cell>
        </row>
        <row r="2059">
          <cell r="J2059">
            <v>-261.89249999999998</v>
          </cell>
        </row>
        <row r="2060">
          <cell r="J2060">
            <v>-261.81790000000001</v>
          </cell>
        </row>
        <row r="2061">
          <cell r="J2061">
            <v>-261.74349999999998</v>
          </cell>
        </row>
        <row r="2062">
          <cell r="J2062">
            <v>-261.66909999999996</v>
          </cell>
        </row>
        <row r="2063">
          <cell r="J2063">
            <v>-261.59480000000002</v>
          </cell>
        </row>
        <row r="2064">
          <cell r="J2064">
            <v>-261.52020000000005</v>
          </cell>
        </row>
        <row r="2065">
          <cell r="J2065">
            <v>-261.44580000000002</v>
          </cell>
        </row>
        <row r="2066">
          <cell r="J2066">
            <v>-261.37130000000002</v>
          </cell>
        </row>
        <row r="2067">
          <cell r="J2067">
            <v>-261.29700000000003</v>
          </cell>
        </row>
        <row r="2068">
          <cell r="J2068">
            <v>-261.22269999999997</v>
          </cell>
        </row>
        <row r="2069">
          <cell r="J2069">
            <v>-261.14820000000003</v>
          </cell>
        </row>
        <row r="2070">
          <cell r="J2070">
            <v>-261.07380000000001</v>
          </cell>
        </row>
        <row r="2071">
          <cell r="J2071">
            <v>-260.99930000000001</v>
          </cell>
        </row>
        <row r="2072">
          <cell r="J2072">
            <v>-260.92470000000003</v>
          </cell>
        </row>
        <row r="2073">
          <cell r="J2073">
            <v>-260.85039999999998</v>
          </cell>
        </row>
        <row r="2074">
          <cell r="J2074">
            <v>-260.77589999999998</v>
          </cell>
        </row>
        <row r="2075">
          <cell r="J2075">
            <v>-260.70150000000001</v>
          </cell>
        </row>
        <row r="2076">
          <cell r="J2076">
            <v>-260.62709999999998</v>
          </cell>
        </row>
        <row r="2077">
          <cell r="J2077">
            <v>-260.55270000000002</v>
          </cell>
        </row>
        <row r="2078">
          <cell r="J2078">
            <v>-260.47829999999999</v>
          </cell>
        </row>
        <row r="2079">
          <cell r="J2079">
            <v>-260.40390000000002</v>
          </cell>
        </row>
        <row r="2080">
          <cell r="J2080">
            <v>-260.32940000000002</v>
          </cell>
        </row>
        <row r="2081">
          <cell r="J2081">
            <v>-260.25490000000002</v>
          </cell>
        </row>
        <row r="2082">
          <cell r="J2082">
            <v>-260.1807</v>
          </cell>
        </row>
        <row r="2083">
          <cell r="J2083">
            <v>-260.10599999999999</v>
          </cell>
        </row>
        <row r="2084">
          <cell r="J2084">
            <v>-260.03159999999997</v>
          </cell>
        </row>
        <row r="2085">
          <cell r="J2085">
            <v>-259.95730000000003</v>
          </cell>
        </row>
        <row r="2086">
          <cell r="J2086">
            <v>-259.88289999999995</v>
          </cell>
        </row>
        <row r="2087">
          <cell r="J2087">
            <v>-259.80840000000001</v>
          </cell>
        </row>
        <row r="2088">
          <cell r="J2088">
            <v>-259.73390000000001</v>
          </cell>
        </row>
        <row r="2089">
          <cell r="J2089">
            <v>-259.65960000000001</v>
          </cell>
        </row>
        <row r="2090">
          <cell r="J2090">
            <v>-259.58509999999995</v>
          </cell>
        </row>
        <row r="2091">
          <cell r="J2091">
            <v>-259.51069999999999</v>
          </cell>
        </row>
        <row r="2092">
          <cell r="J2092">
            <v>-259.43639999999999</v>
          </cell>
        </row>
        <row r="2093">
          <cell r="J2093">
            <v>-259.36180000000002</v>
          </cell>
        </row>
        <row r="2094">
          <cell r="J2094">
            <v>-259.28750000000002</v>
          </cell>
        </row>
        <row r="2095">
          <cell r="J2095">
            <v>-259.2131</v>
          </cell>
        </row>
        <row r="2096">
          <cell r="J2096">
            <v>-259.1386</v>
          </cell>
        </row>
        <row r="2097">
          <cell r="J2097">
            <v>-259.0641</v>
          </cell>
        </row>
        <row r="2098">
          <cell r="J2098">
            <v>-258.9898</v>
          </cell>
        </row>
        <row r="2099">
          <cell r="J2099">
            <v>-258.91520000000003</v>
          </cell>
        </row>
        <row r="2100">
          <cell r="J2100">
            <v>-258.84100000000001</v>
          </cell>
        </row>
        <row r="2101">
          <cell r="J2101">
            <v>-258.76640000000003</v>
          </cell>
        </row>
        <row r="2102">
          <cell r="J2102">
            <v>-258.69199999999995</v>
          </cell>
        </row>
        <row r="2103">
          <cell r="J2103">
            <v>-258.61759999999998</v>
          </cell>
        </row>
        <row r="2104">
          <cell r="J2104">
            <v>-258.54320000000001</v>
          </cell>
        </row>
        <row r="2105">
          <cell r="J2105">
            <v>-258.46860000000004</v>
          </cell>
        </row>
        <row r="2106">
          <cell r="J2106">
            <v>-258.39429999999999</v>
          </cell>
        </row>
        <row r="2107">
          <cell r="J2107">
            <v>-258.31990000000002</v>
          </cell>
        </row>
        <row r="2108">
          <cell r="J2108">
            <v>-258.24549999999999</v>
          </cell>
        </row>
        <row r="2109">
          <cell r="J2109">
            <v>-258.17110000000002</v>
          </cell>
        </row>
        <row r="2110">
          <cell r="J2110">
            <v>-258.09649999999999</v>
          </cell>
        </row>
        <row r="2111">
          <cell r="J2111">
            <v>-258.0222</v>
          </cell>
        </row>
        <row r="2112">
          <cell r="J2112">
            <v>-257.9477</v>
          </cell>
        </row>
        <row r="2113">
          <cell r="J2113">
            <v>-257.87330000000003</v>
          </cell>
        </row>
        <row r="2114">
          <cell r="J2114">
            <v>-257.7989</v>
          </cell>
        </row>
        <row r="2115">
          <cell r="J2115">
            <v>-257.7244</v>
          </cell>
        </row>
        <row r="2116">
          <cell r="J2116">
            <v>-257.64999999999998</v>
          </cell>
        </row>
        <row r="2117">
          <cell r="J2117">
            <v>-257.57569999999998</v>
          </cell>
        </row>
        <row r="2118">
          <cell r="J2118">
            <v>-257.50119999999998</v>
          </cell>
        </row>
        <row r="2119">
          <cell r="J2119">
            <v>-257.42679999999996</v>
          </cell>
        </row>
        <row r="2120">
          <cell r="J2120">
            <v>-257.35239999999999</v>
          </cell>
        </row>
        <row r="2121">
          <cell r="J2121">
            <v>-257.27790000000005</v>
          </cell>
        </row>
        <row r="2122">
          <cell r="J2122">
            <v>-257.20339999999999</v>
          </cell>
        </row>
        <row r="2123">
          <cell r="J2123">
            <v>-257.12909999999999</v>
          </cell>
        </row>
        <row r="2124">
          <cell r="J2124">
            <v>-257.05459999999999</v>
          </cell>
        </row>
        <row r="2125">
          <cell r="J2125">
            <v>-256.9803</v>
          </cell>
        </row>
        <row r="2126">
          <cell r="J2126">
            <v>-256.90570000000002</v>
          </cell>
        </row>
        <row r="2127">
          <cell r="J2127">
            <v>-256.83150000000001</v>
          </cell>
        </row>
        <row r="2128">
          <cell r="J2128">
            <v>-256.7568</v>
          </cell>
        </row>
        <row r="2129">
          <cell r="J2129">
            <v>-256.68240000000003</v>
          </cell>
        </row>
        <row r="2130">
          <cell r="J2130">
            <v>-256.60789999999997</v>
          </cell>
        </row>
        <row r="2131">
          <cell r="J2131">
            <v>-256.53360000000004</v>
          </cell>
        </row>
        <row r="2132">
          <cell r="J2132">
            <v>-256.45920000000001</v>
          </cell>
        </row>
        <row r="2133">
          <cell r="J2133">
            <v>-256.38479999999998</v>
          </cell>
        </row>
        <row r="2134">
          <cell r="J2134">
            <v>-256.31029999999998</v>
          </cell>
        </row>
        <row r="2135">
          <cell r="J2135">
            <v>-256.23599999999999</v>
          </cell>
        </row>
        <row r="2136">
          <cell r="J2136">
            <v>-256.16140000000001</v>
          </cell>
        </row>
        <row r="2137">
          <cell r="J2137">
            <v>-256.08699999999999</v>
          </cell>
        </row>
        <row r="2138">
          <cell r="J2138">
            <v>-256.01260000000002</v>
          </cell>
        </row>
        <row r="2139">
          <cell r="J2139">
            <v>-255.93819999999999</v>
          </cell>
        </row>
        <row r="2140">
          <cell r="J2140">
            <v>-255.86380000000003</v>
          </cell>
        </row>
        <row r="2141">
          <cell r="J2141">
            <v>-255.7894</v>
          </cell>
        </row>
        <row r="2142">
          <cell r="J2142">
            <v>-255.71480000000003</v>
          </cell>
        </row>
        <row r="2143">
          <cell r="J2143">
            <v>-255.64049999999997</v>
          </cell>
        </row>
        <row r="2144">
          <cell r="J2144">
            <v>-255.56609999999998</v>
          </cell>
        </row>
        <row r="2145">
          <cell r="J2145">
            <v>-255.49160000000001</v>
          </cell>
        </row>
        <row r="2146">
          <cell r="J2146">
            <v>-255.41720000000004</v>
          </cell>
        </row>
        <row r="2147">
          <cell r="J2147">
            <v>-255.34290000000001</v>
          </cell>
        </row>
        <row r="2148">
          <cell r="J2148">
            <v>-255.26839999999999</v>
          </cell>
        </row>
        <row r="2149">
          <cell r="J2149">
            <v>-255.19400000000002</v>
          </cell>
        </row>
        <row r="2150">
          <cell r="J2150">
            <v>-255.11969999999999</v>
          </cell>
        </row>
        <row r="2151">
          <cell r="J2151">
            <v>-255.04499999999999</v>
          </cell>
        </row>
        <row r="2152">
          <cell r="J2152">
            <v>-254.97050000000002</v>
          </cell>
        </row>
        <row r="2153">
          <cell r="J2153">
            <v>-254.8963</v>
          </cell>
        </row>
        <row r="2154">
          <cell r="J2154">
            <v>-254.82169999999999</v>
          </cell>
        </row>
        <row r="2155">
          <cell r="J2155">
            <v>-254.7473</v>
          </cell>
        </row>
        <row r="2156">
          <cell r="J2156">
            <v>-254.673</v>
          </cell>
        </row>
        <row r="2157">
          <cell r="J2157">
            <v>-254.59840000000003</v>
          </cell>
        </row>
        <row r="2158">
          <cell r="J2158">
            <v>-254.52409999999998</v>
          </cell>
        </row>
        <row r="2159">
          <cell r="J2159">
            <v>-254.44969999999995</v>
          </cell>
        </row>
        <row r="2160">
          <cell r="J2160">
            <v>-254.37519999999998</v>
          </cell>
        </row>
        <row r="2161">
          <cell r="J2161">
            <v>-254.30069999999998</v>
          </cell>
        </row>
        <row r="2162">
          <cell r="J2162">
            <v>-254.22630000000001</v>
          </cell>
        </row>
        <row r="2163">
          <cell r="J2163">
            <v>-254.15190000000001</v>
          </cell>
        </row>
        <row r="2164">
          <cell r="J2164">
            <v>-254.07749999999999</v>
          </cell>
        </row>
        <row r="2165">
          <cell r="J2165">
            <v>-254.00310000000002</v>
          </cell>
        </row>
        <row r="2166">
          <cell r="J2166">
            <v>-253.92869999999999</v>
          </cell>
        </row>
        <row r="2167">
          <cell r="J2167">
            <v>-253.85419999999996</v>
          </cell>
        </row>
        <row r="2168">
          <cell r="J2168">
            <v>-253.77980000000002</v>
          </cell>
        </row>
        <row r="2169">
          <cell r="J2169">
            <v>-253.70529999999999</v>
          </cell>
        </row>
        <row r="2170">
          <cell r="J2170">
            <v>-253.6309</v>
          </cell>
        </row>
        <row r="2171">
          <cell r="J2171">
            <v>-253.55649999999997</v>
          </cell>
        </row>
        <row r="2172">
          <cell r="J2172">
            <v>-253.48220000000001</v>
          </cell>
        </row>
        <row r="2173">
          <cell r="J2173">
            <v>-253.40780000000001</v>
          </cell>
        </row>
        <row r="2174">
          <cell r="J2174">
            <v>-253.33320000000001</v>
          </cell>
        </row>
        <row r="2175">
          <cell r="J2175">
            <v>-253.25880000000004</v>
          </cell>
        </row>
        <row r="2176">
          <cell r="J2176">
            <v>-253.18440000000001</v>
          </cell>
        </row>
        <row r="2177">
          <cell r="J2177">
            <v>-253.11010000000002</v>
          </cell>
        </row>
        <row r="2178">
          <cell r="J2178">
            <v>-253.03559999999999</v>
          </cell>
        </row>
        <row r="2179">
          <cell r="J2179">
            <v>-252.96100000000001</v>
          </cell>
        </row>
        <row r="2180">
          <cell r="J2180">
            <v>-252.88659999999999</v>
          </cell>
        </row>
        <row r="2181">
          <cell r="J2181">
            <v>-252.81220000000002</v>
          </cell>
        </row>
        <row r="2182">
          <cell r="J2182">
            <v>-252.73769999999996</v>
          </cell>
        </row>
        <row r="2183">
          <cell r="J2183">
            <v>-252.6634</v>
          </cell>
        </row>
        <row r="2184">
          <cell r="J2184">
            <v>-252.589</v>
          </cell>
        </row>
        <row r="2185">
          <cell r="J2185">
            <v>-252.5147</v>
          </cell>
        </row>
        <row r="2186">
          <cell r="J2186">
            <v>-252.4401</v>
          </cell>
        </row>
        <row r="2187">
          <cell r="J2187">
            <v>-252.3657</v>
          </cell>
        </row>
        <row r="2188">
          <cell r="J2188">
            <v>-252.29129999999998</v>
          </cell>
        </row>
        <row r="2189">
          <cell r="J2189">
            <v>-252.21679999999998</v>
          </cell>
        </row>
        <row r="2190">
          <cell r="J2190">
            <v>-252.14239999999998</v>
          </cell>
        </row>
        <row r="2191">
          <cell r="J2191">
            <v>-252.06790000000001</v>
          </cell>
        </row>
        <row r="2192">
          <cell r="J2192">
            <v>-251.99349999999998</v>
          </cell>
        </row>
        <row r="2193">
          <cell r="J2193">
            <v>-251.91920000000002</v>
          </cell>
        </row>
        <row r="2194">
          <cell r="J2194">
            <v>-251.84469999999999</v>
          </cell>
        </row>
        <row r="2195">
          <cell r="J2195">
            <v>-251.77029999999999</v>
          </cell>
        </row>
        <row r="2196">
          <cell r="J2196">
            <v>-251.69579999999999</v>
          </cell>
        </row>
        <row r="2197">
          <cell r="J2197">
            <v>-251.62129999999999</v>
          </cell>
        </row>
        <row r="2198">
          <cell r="J2198">
            <v>-251.54680000000002</v>
          </cell>
        </row>
        <row r="2199">
          <cell r="J2199">
            <v>-251.47250000000003</v>
          </cell>
        </row>
        <row r="2200">
          <cell r="J2200">
            <v>-251.39819999999997</v>
          </cell>
        </row>
        <row r="2201">
          <cell r="J2201">
            <v>-251.3237</v>
          </cell>
        </row>
        <row r="2202">
          <cell r="J2202">
            <v>-251.24920000000003</v>
          </cell>
        </row>
        <row r="2203">
          <cell r="J2203">
            <v>-251.1748</v>
          </cell>
        </row>
        <row r="2204">
          <cell r="J2204">
            <v>-251.10040000000001</v>
          </cell>
        </row>
        <row r="2205">
          <cell r="J2205">
            <v>-251.02599999999998</v>
          </cell>
        </row>
        <row r="2206">
          <cell r="J2206">
            <v>-250.95150000000001</v>
          </cell>
        </row>
        <row r="2207">
          <cell r="J2207">
            <v>-250.87700000000001</v>
          </cell>
        </row>
        <row r="2208">
          <cell r="J2208">
            <v>-250.80260000000001</v>
          </cell>
        </row>
        <row r="2209">
          <cell r="J2209">
            <v>-250.72750000000002</v>
          </cell>
        </row>
        <row r="2210">
          <cell r="J2210">
            <v>-250.6497</v>
          </cell>
        </row>
        <row r="2211">
          <cell r="J2211">
            <v>-250.57209999999998</v>
          </cell>
        </row>
        <row r="2212">
          <cell r="J2212">
            <v>-250.49450000000002</v>
          </cell>
        </row>
        <row r="2213">
          <cell r="J2213">
            <v>-250.4169</v>
          </cell>
        </row>
        <row r="2214">
          <cell r="J2214">
            <v>-250.33920000000001</v>
          </cell>
        </row>
        <row r="2215">
          <cell r="J2215">
            <v>-250.26150000000001</v>
          </cell>
        </row>
        <row r="2216">
          <cell r="J2216">
            <v>-250.184</v>
          </cell>
        </row>
        <row r="2217">
          <cell r="J2217">
            <v>-250.10640000000001</v>
          </cell>
        </row>
        <row r="2218">
          <cell r="J2218">
            <v>-250.02880000000002</v>
          </cell>
        </row>
        <row r="2219">
          <cell r="J2219">
            <v>-249.95100000000002</v>
          </cell>
        </row>
        <row r="2220">
          <cell r="J2220">
            <v>-249.8734</v>
          </cell>
        </row>
        <row r="2221">
          <cell r="J2221">
            <v>-249.79590000000002</v>
          </cell>
        </row>
        <row r="2222">
          <cell r="J2222">
            <v>-249.7182</v>
          </cell>
        </row>
        <row r="2223">
          <cell r="J2223">
            <v>-249.6404</v>
          </cell>
        </row>
        <row r="2224">
          <cell r="J2224">
            <v>-249.56289999999998</v>
          </cell>
        </row>
        <row r="2225">
          <cell r="J2225">
            <v>-249.48520000000002</v>
          </cell>
        </row>
        <row r="2226">
          <cell r="J2226">
            <v>-249.4075</v>
          </cell>
        </row>
        <row r="2227">
          <cell r="J2227">
            <v>-249.32979999999998</v>
          </cell>
        </row>
        <row r="2228">
          <cell r="J2228">
            <v>-249.25239999999999</v>
          </cell>
        </row>
        <row r="2229">
          <cell r="J2229">
            <v>-249.17469999999997</v>
          </cell>
        </row>
        <row r="2230">
          <cell r="J2230">
            <v>-249.09710000000001</v>
          </cell>
        </row>
        <row r="2231">
          <cell r="J2231">
            <v>-249.01949999999999</v>
          </cell>
        </row>
        <row r="2232">
          <cell r="J2232">
            <v>-248.9417</v>
          </cell>
        </row>
        <row r="2233">
          <cell r="J2233">
            <v>-248.86150000000001</v>
          </cell>
        </row>
        <row r="2234">
          <cell r="J2234">
            <v>-248.78050000000002</v>
          </cell>
        </row>
        <row r="2235">
          <cell r="J2235">
            <v>-248.6996</v>
          </cell>
        </row>
        <row r="2236">
          <cell r="J2236">
            <v>-248.61870000000002</v>
          </cell>
        </row>
        <row r="2237">
          <cell r="J2237">
            <v>-248.53790000000001</v>
          </cell>
        </row>
        <row r="2238">
          <cell r="J2238">
            <v>-248.4571</v>
          </cell>
        </row>
        <row r="2239">
          <cell r="J2239">
            <v>-248.37619999999998</v>
          </cell>
        </row>
        <row r="2240">
          <cell r="J2240">
            <v>-248.29520000000002</v>
          </cell>
        </row>
        <row r="2241">
          <cell r="J2241">
            <v>-248.21439999999998</v>
          </cell>
        </row>
        <row r="2242">
          <cell r="J2242">
            <v>-248.13370000000003</v>
          </cell>
        </row>
        <row r="2243">
          <cell r="J2243">
            <v>-248.05279999999999</v>
          </cell>
        </row>
        <row r="2244">
          <cell r="J2244">
            <v>-247.97190000000001</v>
          </cell>
        </row>
        <row r="2245">
          <cell r="J2245">
            <v>-247.89099999999999</v>
          </cell>
        </row>
        <row r="2246">
          <cell r="J2246">
            <v>-247.81020000000001</v>
          </cell>
        </row>
        <row r="2247">
          <cell r="J2247">
            <v>-247.72919999999999</v>
          </cell>
        </row>
        <row r="2248">
          <cell r="J2248">
            <v>-247.64849999999996</v>
          </cell>
        </row>
        <row r="2249">
          <cell r="J2249">
            <v>-247.5675</v>
          </cell>
        </row>
        <row r="2250">
          <cell r="J2250">
            <v>-247.48670000000001</v>
          </cell>
        </row>
        <row r="2251">
          <cell r="J2251">
            <v>-247.40600000000001</v>
          </cell>
        </row>
        <row r="2252">
          <cell r="J2252">
            <v>-247.32509999999999</v>
          </cell>
        </row>
        <row r="2253">
          <cell r="J2253">
            <v>-247.24419999999998</v>
          </cell>
        </row>
        <row r="2254">
          <cell r="J2254">
            <v>-247.16329999999999</v>
          </cell>
        </row>
        <row r="2255">
          <cell r="J2255">
            <v>-247.08249999999998</v>
          </cell>
        </row>
        <row r="2256">
          <cell r="J2256">
            <v>-247.0016</v>
          </cell>
        </row>
        <row r="2257">
          <cell r="J2257">
            <v>-246.92059999999998</v>
          </cell>
        </row>
        <row r="2258">
          <cell r="J2258">
            <v>-246.8399</v>
          </cell>
        </row>
        <row r="2259">
          <cell r="J2259">
            <v>-246.75900000000001</v>
          </cell>
        </row>
        <row r="2260">
          <cell r="J2260">
            <v>-246.6782</v>
          </cell>
        </row>
        <row r="2261">
          <cell r="J2261">
            <v>-246.59739999999999</v>
          </cell>
        </row>
        <row r="2262">
          <cell r="J2262">
            <v>-246.5163</v>
          </cell>
        </row>
        <row r="2263">
          <cell r="J2263">
            <v>-246.43549999999999</v>
          </cell>
        </row>
        <row r="2264">
          <cell r="J2264">
            <v>-246.35469999999998</v>
          </cell>
        </row>
        <row r="2265">
          <cell r="J2265">
            <v>-246.2739</v>
          </cell>
        </row>
        <row r="2266">
          <cell r="J2266">
            <v>-246.19299999999998</v>
          </cell>
        </row>
        <row r="2267">
          <cell r="J2267">
            <v>-246.1121</v>
          </cell>
        </row>
        <row r="2268">
          <cell r="J2268">
            <v>-246.03129999999999</v>
          </cell>
        </row>
        <row r="2269">
          <cell r="J2269">
            <v>-245.95029999999997</v>
          </cell>
        </row>
        <row r="2270">
          <cell r="J2270">
            <v>-245.86950000000002</v>
          </cell>
        </row>
        <row r="2271">
          <cell r="J2271">
            <v>-245.78879999999998</v>
          </cell>
        </row>
        <row r="2272">
          <cell r="J2272">
            <v>-245.70779999999996</v>
          </cell>
        </row>
        <row r="2273">
          <cell r="J2273">
            <v>-245.62709999999998</v>
          </cell>
        </row>
        <row r="2274">
          <cell r="J2274">
            <v>-245.54610000000002</v>
          </cell>
        </row>
        <row r="2275">
          <cell r="J2275">
            <v>-245.46519999999998</v>
          </cell>
        </row>
        <row r="2276">
          <cell r="J2276">
            <v>-245.3843</v>
          </cell>
        </row>
        <row r="2277">
          <cell r="J2277">
            <v>-245.30350000000001</v>
          </cell>
        </row>
        <row r="2278">
          <cell r="J2278">
            <v>-245.2226</v>
          </cell>
        </row>
        <row r="2279">
          <cell r="J2279">
            <v>-245.14190000000002</v>
          </cell>
        </row>
        <row r="2280">
          <cell r="J2280">
            <v>-245.06089999999998</v>
          </cell>
        </row>
        <row r="2281">
          <cell r="J2281">
            <v>-244.98</v>
          </cell>
        </row>
        <row r="2282">
          <cell r="J2282">
            <v>-244.89939999999999</v>
          </cell>
        </row>
        <row r="2283">
          <cell r="J2283">
            <v>-244.8184</v>
          </cell>
        </row>
        <row r="2284">
          <cell r="J2284">
            <v>-244.73739999999998</v>
          </cell>
        </row>
        <row r="2285">
          <cell r="J2285">
            <v>-244.65659999999997</v>
          </cell>
        </row>
        <row r="2286">
          <cell r="J2286">
            <v>-244.57589999999999</v>
          </cell>
        </row>
        <row r="2287">
          <cell r="J2287">
            <v>-244.495</v>
          </cell>
        </row>
        <row r="2288">
          <cell r="J2288">
            <v>-244.41419999999999</v>
          </cell>
        </row>
        <row r="2289">
          <cell r="J2289">
            <v>-244.33319999999998</v>
          </cell>
        </row>
        <row r="2290">
          <cell r="J2290">
            <v>-244.25229999999999</v>
          </cell>
        </row>
        <row r="2291">
          <cell r="J2291">
            <v>-244.17160000000001</v>
          </cell>
        </row>
        <row r="2292">
          <cell r="J2292">
            <v>-244.0908</v>
          </cell>
        </row>
        <row r="2293">
          <cell r="J2293">
            <v>-244.00979999999998</v>
          </cell>
        </row>
        <row r="2294">
          <cell r="J2294">
            <v>-243.92880000000002</v>
          </cell>
        </row>
        <row r="2295">
          <cell r="J2295">
            <v>-243.84810000000002</v>
          </cell>
        </row>
        <row r="2296">
          <cell r="J2296">
            <v>-243.76730000000001</v>
          </cell>
        </row>
        <row r="2297">
          <cell r="J2297">
            <v>-243.68630000000002</v>
          </cell>
        </row>
        <row r="2298">
          <cell r="J2298">
            <v>-243.60550000000001</v>
          </cell>
        </row>
        <row r="2299">
          <cell r="J2299">
            <v>-243.52459999999999</v>
          </cell>
        </row>
        <row r="2300">
          <cell r="J2300">
            <v>-243.44379999999998</v>
          </cell>
        </row>
        <row r="2301">
          <cell r="J2301">
            <v>-243.3629</v>
          </cell>
        </row>
        <row r="2302">
          <cell r="J2302">
            <v>-243.28200000000001</v>
          </cell>
        </row>
        <row r="2303">
          <cell r="J2303">
            <v>-243.2012</v>
          </cell>
        </row>
        <row r="2304">
          <cell r="J2304">
            <v>-243.12030000000001</v>
          </cell>
        </row>
        <row r="2305">
          <cell r="J2305">
            <v>-243.03939999999997</v>
          </cell>
        </row>
        <row r="2306">
          <cell r="J2306">
            <v>-242.95849999999999</v>
          </cell>
        </row>
        <row r="2307">
          <cell r="J2307">
            <v>-242.8777</v>
          </cell>
        </row>
        <row r="2308">
          <cell r="J2308">
            <v>-242.79689999999999</v>
          </cell>
        </row>
        <row r="2309">
          <cell r="J2309">
            <v>-242.71610000000001</v>
          </cell>
        </row>
        <row r="2310">
          <cell r="J2310">
            <v>-242.6352</v>
          </cell>
        </row>
        <row r="2311">
          <cell r="J2311">
            <v>-242.55429999999998</v>
          </cell>
        </row>
        <row r="2312">
          <cell r="J2312">
            <v>-242.47329999999999</v>
          </cell>
        </row>
        <row r="2313">
          <cell r="J2313">
            <v>-242.39249999999998</v>
          </cell>
        </row>
        <row r="2314">
          <cell r="J2314">
            <v>-242.31170000000003</v>
          </cell>
        </row>
        <row r="2315">
          <cell r="J2315">
            <v>-242.23079999999999</v>
          </cell>
        </row>
        <row r="2316">
          <cell r="J2316">
            <v>-242.14999999999998</v>
          </cell>
        </row>
        <row r="2317">
          <cell r="J2317">
            <v>-242.06919999999997</v>
          </cell>
        </row>
        <row r="2318">
          <cell r="J2318">
            <v>-241.98829999999998</v>
          </cell>
        </row>
        <row r="2319">
          <cell r="J2319">
            <v>-241.90730000000002</v>
          </cell>
        </row>
        <row r="2320">
          <cell r="J2320">
            <v>-241.82650000000001</v>
          </cell>
        </row>
        <row r="2321">
          <cell r="J2321">
            <v>-241.74579999999997</v>
          </cell>
        </row>
        <row r="2322">
          <cell r="J2322">
            <v>-241.66479999999996</v>
          </cell>
        </row>
        <row r="2323">
          <cell r="J2323">
            <v>-241.58389999999997</v>
          </cell>
        </row>
        <row r="2324">
          <cell r="J2324">
            <v>-241.50310000000002</v>
          </cell>
        </row>
        <row r="2325">
          <cell r="J2325">
            <v>-241.42230000000001</v>
          </cell>
        </row>
        <row r="2326">
          <cell r="J2326">
            <v>-241.34140000000002</v>
          </cell>
        </row>
        <row r="2327">
          <cell r="J2327">
            <v>-241.26060000000004</v>
          </cell>
        </row>
        <row r="2328">
          <cell r="J2328">
            <v>-241.17970000000003</v>
          </cell>
        </row>
        <row r="2329">
          <cell r="J2329">
            <v>-241.09880000000001</v>
          </cell>
        </row>
        <row r="2330">
          <cell r="J2330">
            <v>-241.01800000000003</v>
          </cell>
        </row>
        <row r="2331">
          <cell r="J2331">
            <v>-240.93720000000002</v>
          </cell>
        </row>
        <row r="2332">
          <cell r="J2332">
            <v>-240.85620000000003</v>
          </cell>
        </row>
        <row r="2333">
          <cell r="J2333">
            <v>-240.77530000000002</v>
          </cell>
        </row>
        <row r="2334">
          <cell r="J2334">
            <v>-240.6944</v>
          </cell>
        </row>
        <row r="2335">
          <cell r="J2335">
            <v>-240.61359999999999</v>
          </cell>
        </row>
        <row r="2336">
          <cell r="J2336">
            <v>-240.53290000000001</v>
          </cell>
        </row>
        <row r="2337">
          <cell r="J2337">
            <v>-240.45189999999999</v>
          </cell>
        </row>
        <row r="2338">
          <cell r="J2338">
            <v>-240.37110000000001</v>
          </cell>
        </row>
        <row r="2339">
          <cell r="J2339">
            <v>-240.29020000000003</v>
          </cell>
        </row>
        <row r="2340">
          <cell r="J2340">
            <v>-240.20920000000001</v>
          </cell>
        </row>
        <row r="2341">
          <cell r="J2341">
            <v>-240.1285</v>
          </cell>
        </row>
        <row r="2342">
          <cell r="J2342">
            <v>-240.04769999999999</v>
          </cell>
        </row>
        <row r="2343">
          <cell r="J2343">
            <v>-239.9667</v>
          </cell>
        </row>
        <row r="2344">
          <cell r="J2344">
            <v>-239.88600000000002</v>
          </cell>
        </row>
        <row r="2345">
          <cell r="J2345">
            <v>-239.80500000000001</v>
          </cell>
        </row>
        <row r="2346">
          <cell r="J2346">
            <v>-239.72399999999999</v>
          </cell>
        </row>
        <row r="2347">
          <cell r="J2347">
            <v>-239.64340000000001</v>
          </cell>
        </row>
        <row r="2348">
          <cell r="J2348">
            <v>-239.5624</v>
          </cell>
        </row>
        <row r="2349">
          <cell r="J2349">
            <v>-239.48160000000001</v>
          </cell>
        </row>
        <row r="2350">
          <cell r="J2350">
            <v>-239.40080000000003</v>
          </cell>
        </row>
        <row r="2351">
          <cell r="J2351">
            <v>-239.31980000000001</v>
          </cell>
        </row>
        <row r="2352">
          <cell r="J2352">
            <v>-239.239</v>
          </cell>
        </row>
        <row r="2353">
          <cell r="J2353">
            <v>-239.15810000000002</v>
          </cell>
        </row>
        <row r="2354">
          <cell r="J2354">
            <v>-239.07730000000004</v>
          </cell>
        </row>
        <row r="2355">
          <cell r="J2355">
            <v>-238.99640000000002</v>
          </cell>
        </row>
        <row r="2356">
          <cell r="J2356">
            <v>-238.91560000000001</v>
          </cell>
        </row>
        <row r="2357">
          <cell r="J2357">
            <v>-238.83480000000003</v>
          </cell>
        </row>
        <row r="2358">
          <cell r="J2358">
            <v>-238.75390000000002</v>
          </cell>
        </row>
        <row r="2359">
          <cell r="J2359">
            <v>-238.6729</v>
          </cell>
        </row>
        <row r="2360">
          <cell r="J2360">
            <v>-238.59210000000002</v>
          </cell>
        </row>
        <row r="2361">
          <cell r="J2361">
            <v>-238.51120000000003</v>
          </cell>
        </row>
        <row r="2362">
          <cell r="J2362">
            <v>-238.43049999999999</v>
          </cell>
        </row>
        <row r="2363">
          <cell r="J2363">
            <v>-238.34950000000001</v>
          </cell>
        </row>
        <row r="2364">
          <cell r="J2364">
            <v>-238.26870000000002</v>
          </cell>
        </row>
        <row r="2365">
          <cell r="J2365">
            <v>-238.18780000000001</v>
          </cell>
        </row>
        <row r="2366">
          <cell r="J2366">
            <v>-238.10699999999997</v>
          </cell>
        </row>
        <row r="2367">
          <cell r="J2367">
            <v>-238.02609999999999</v>
          </cell>
        </row>
        <row r="2368">
          <cell r="J2368">
            <v>-237.94530000000003</v>
          </cell>
        </row>
        <row r="2369">
          <cell r="J2369">
            <v>-237.86439999999999</v>
          </cell>
        </row>
        <row r="2370">
          <cell r="J2370">
            <v>-237.7835</v>
          </cell>
        </row>
        <row r="2371">
          <cell r="J2371">
            <v>-237.70269999999999</v>
          </cell>
        </row>
        <row r="2372">
          <cell r="J2372">
            <v>-237.62189999999998</v>
          </cell>
        </row>
        <row r="2373">
          <cell r="J2373">
            <v>-237.541</v>
          </cell>
        </row>
        <row r="2374">
          <cell r="J2374">
            <v>-237.46010000000001</v>
          </cell>
        </row>
        <row r="2375">
          <cell r="J2375">
            <v>-237.37919999999997</v>
          </cell>
        </row>
        <row r="2376">
          <cell r="J2376">
            <v>-237.29829999999998</v>
          </cell>
        </row>
        <row r="2377">
          <cell r="J2377">
            <v>-237.21739999999997</v>
          </cell>
        </row>
        <row r="2378">
          <cell r="J2378">
            <v>-237.13669999999996</v>
          </cell>
        </row>
        <row r="2379">
          <cell r="J2379">
            <v>-237.0557</v>
          </cell>
        </row>
        <row r="2380">
          <cell r="J2380">
            <v>-236.97499999999999</v>
          </cell>
        </row>
        <row r="2381">
          <cell r="J2381">
            <v>-236.89399999999998</v>
          </cell>
        </row>
        <row r="2382">
          <cell r="J2382">
            <v>-236.8133</v>
          </cell>
        </row>
        <row r="2383">
          <cell r="J2383">
            <v>-236.73250000000002</v>
          </cell>
        </row>
        <row r="2384">
          <cell r="J2384">
            <v>-236.6516</v>
          </cell>
        </row>
        <row r="2385">
          <cell r="J2385">
            <v>-236.57069999999999</v>
          </cell>
        </row>
        <row r="2386">
          <cell r="J2386">
            <v>-236.48990000000001</v>
          </cell>
        </row>
        <row r="2387">
          <cell r="J2387">
            <v>-236.40890000000002</v>
          </cell>
        </row>
        <row r="2388">
          <cell r="J2388">
            <v>-236.32810000000001</v>
          </cell>
        </row>
        <row r="2389">
          <cell r="J2389">
            <v>-236.2473</v>
          </cell>
        </row>
        <row r="2390">
          <cell r="J2390">
            <v>-236.16630000000001</v>
          </cell>
        </row>
        <row r="2391">
          <cell r="J2391">
            <v>-236.0855</v>
          </cell>
        </row>
        <row r="2392">
          <cell r="J2392">
            <v>-236.00459999999998</v>
          </cell>
        </row>
        <row r="2393">
          <cell r="J2393">
            <v>-235.92380000000003</v>
          </cell>
        </row>
        <row r="2394">
          <cell r="J2394">
            <v>-235.84280000000001</v>
          </cell>
        </row>
        <row r="2395">
          <cell r="J2395">
            <v>-235.762</v>
          </cell>
        </row>
        <row r="2396">
          <cell r="J2396">
            <v>-235.68110000000001</v>
          </cell>
        </row>
        <row r="2397">
          <cell r="J2397">
            <v>-235.6003</v>
          </cell>
        </row>
        <row r="2398">
          <cell r="J2398">
            <v>-235.51939999999999</v>
          </cell>
        </row>
        <row r="2399">
          <cell r="J2399">
            <v>-235.43849999999998</v>
          </cell>
        </row>
        <row r="2400">
          <cell r="J2400">
            <v>-235.35770000000002</v>
          </cell>
        </row>
        <row r="2401">
          <cell r="J2401">
            <v>-235.27690000000001</v>
          </cell>
        </row>
        <row r="2402">
          <cell r="J2402">
            <v>-235.19600000000003</v>
          </cell>
        </row>
        <row r="2403">
          <cell r="J2403">
            <v>-235.11509999999998</v>
          </cell>
        </row>
        <row r="2404">
          <cell r="J2404">
            <v>-235.03429999999997</v>
          </cell>
        </row>
        <row r="2405">
          <cell r="J2405">
            <v>-234.95339999999999</v>
          </cell>
        </row>
        <row r="2406">
          <cell r="J2406">
            <v>-234.87259999999998</v>
          </cell>
        </row>
        <row r="2407">
          <cell r="J2407">
            <v>-234.79159999999999</v>
          </cell>
        </row>
        <row r="2408">
          <cell r="J2408">
            <v>-234.71079999999998</v>
          </cell>
        </row>
        <row r="2409">
          <cell r="J2409">
            <v>-234.62989999999999</v>
          </cell>
        </row>
        <row r="2410">
          <cell r="J2410">
            <v>-234.54919999999998</v>
          </cell>
        </row>
        <row r="2411">
          <cell r="J2411">
            <v>-234.4683</v>
          </cell>
        </row>
        <row r="2412">
          <cell r="J2412">
            <v>-234.38759999999999</v>
          </cell>
        </row>
        <row r="2413">
          <cell r="J2413">
            <v>-234.3066</v>
          </cell>
        </row>
        <row r="2414">
          <cell r="J2414">
            <v>-234.22559999999999</v>
          </cell>
        </row>
        <row r="2415">
          <cell r="J2415">
            <v>-234.14479999999998</v>
          </cell>
        </row>
        <row r="2416">
          <cell r="J2416">
            <v>-234.06399999999999</v>
          </cell>
        </row>
        <row r="2417">
          <cell r="J2417">
            <v>-233.98320000000001</v>
          </cell>
        </row>
        <row r="2418">
          <cell r="J2418">
            <v>-233.90219999999999</v>
          </cell>
        </row>
        <row r="2419">
          <cell r="J2419">
            <v>-233.82130000000001</v>
          </cell>
        </row>
        <row r="2420">
          <cell r="J2420">
            <v>-233.74059999999997</v>
          </cell>
        </row>
        <row r="2421">
          <cell r="J2421">
            <v>-233.65969999999999</v>
          </cell>
        </row>
        <row r="2422">
          <cell r="J2422">
            <v>-233.57869999999997</v>
          </cell>
        </row>
        <row r="2423">
          <cell r="J2423">
            <v>-233.49779999999998</v>
          </cell>
        </row>
        <row r="2424">
          <cell r="J2424">
            <v>-233.41709999999998</v>
          </cell>
        </row>
        <row r="2425">
          <cell r="J2425">
            <v>-233.33609999999999</v>
          </cell>
        </row>
        <row r="2426">
          <cell r="J2426">
            <v>-233.25530000000001</v>
          </cell>
        </row>
        <row r="2427">
          <cell r="J2427">
            <v>-233.17450000000002</v>
          </cell>
        </row>
        <row r="2428">
          <cell r="J2428">
            <v>-233.09369999999998</v>
          </cell>
        </row>
        <row r="2429">
          <cell r="J2429">
            <v>-233.01280000000003</v>
          </cell>
        </row>
        <row r="2430">
          <cell r="J2430">
            <v>-232.93190000000001</v>
          </cell>
        </row>
        <row r="2431">
          <cell r="J2431">
            <v>-232.85110000000003</v>
          </cell>
        </row>
        <row r="2432">
          <cell r="J2432">
            <v>-232.77020000000002</v>
          </cell>
        </row>
        <row r="2433">
          <cell r="J2433">
            <v>-232.6893</v>
          </cell>
        </row>
        <row r="2434">
          <cell r="J2434">
            <v>-232.60849999999999</v>
          </cell>
        </row>
        <row r="2435">
          <cell r="J2435">
            <v>-232.52760000000001</v>
          </cell>
        </row>
        <row r="2436">
          <cell r="J2436">
            <v>-232.4468</v>
          </cell>
        </row>
        <row r="2437">
          <cell r="J2437">
            <v>-232.36589999999998</v>
          </cell>
        </row>
        <row r="2438">
          <cell r="J2438">
            <v>-232.28500000000003</v>
          </cell>
        </row>
        <row r="2439">
          <cell r="J2439">
            <v>-232.20429999999996</v>
          </cell>
        </row>
        <row r="2440">
          <cell r="J2440">
            <v>-232.1234</v>
          </cell>
        </row>
        <row r="2441">
          <cell r="J2441">
            <v>-232.04229999999998</v>
          </cell>
        </row>
        <row r="2442">
          <cell r="J2442">
            <v>-231.9615</v>
          </cell>
        </row>
        <row r="2443">
          <cell r="J2443">
            <v>-231.88060000000004</v>
          </cell>
        </row>
        <row r="2444">
          <cell r="J2444">
            <v>-231.79990000000001</v>
          </cell>
        </row>
        <row r="2445">
          <cell r="J2445">
            <v>-231.71910000000003</v>
          </cell>
        </row>
        <row r="2446">
          <cell r="J2446">
            <v>-231.63819999999998</v>
          </cell>
        </row>
        <row r="2447">
          <cell r="J2447">
            <v>-231.55730000000005</v>
          </cell>
        </row>
        <row r="2448">
          <cell r="J2448">
            <v>-231.47659999999996</v>
          </cell>
        </row>
        <row r="2449">
          <cell r="J2449">
            <v>-231.3955</v>
          </cell>
        </row>
        <row r="2450">
          <cell r="J2450">
            <v>-231.31470000000002</v>
          </cell>
        </row>
        <row r="2451">
          <cell r="J2451">
            <v>-231.23389999999998</v>
          </cell>
        </row>
        <row r="2452">
          <cell r="J2452">
            <v>-231.15299999999996</v>
          </cell>
        </row>
        <row r="2453">
          <cell r="J2453">
            <v>-231.07209999999998</v>
          </cell>
        </row>
        <row r="2454">
          <cell r="J2454">
            <v>-230.99140000000003</v>
          </cell>
        </row>
        <row r="2455">
          <cell r="J2455">
            <v>-230.91040000000004</v>
          </cell>
        </row>
        <row r="2456">
          <cell r="J2456">
            <v>-230.8296</v>
          </cell>
        </row>
        <row r="2457">
          <cell r="J2457">
            <v>-230.74869999999999</v>
          </cell>
        </row>
        <row r="2458">
          <cell r="J2458">
            <v>-230.6678</v>
          </cell>
        </row>
        <row r="2459">
          <cell r="J2459">
            <v>-230.58710000000002</v>
          </cell>
        </row>
        <row r="2460">
          <cell r="J2460">
            <v>-230.50629999999998</v>
          </cell>
        </row>
        <row r="2461">
          <cell r="J2461">
            <v>-230.42520000000002</v>
          </cell>
        </row>
        <row r="2462">
          <cell r="J2462">
            <v>-230.3443</v>
          </cell>
        </row>
        <row r="2463">
          <cell r="J2463">
            <v>-230.26349999999996</v>
          </cell>
        </row>
        <row r="2464">
          <cell r="J2464">
            <v>-230.18270000000001</v>
          </cell>
        </row>
        <row r="2465">
          <cell r="J2465">
            <v>-230.1019</v>
          </cell>
        </row>
        <row r="2466">
          <cell r="J2466">
            <v>-230.02100000000002</v>
          </cell>
        </row>
        <row r="2467">
          <cell r="J2467">
            <v>-229.94</v>
          </cell>
        </row>
        <row r="2468">
          <cell r="J2468">
            <v>-229.85919999999999</v>
          </cell>
        </row>
        <row r="2469">
          <cell r="J2469">
            <v>-229.77850000000001</v>
          </cell>
        </row>
        <row r="2470">
          <cell r="J2470">
            <v>-229.69759999999997</v>
          </cell>
        </row>
        <row r="2471">
          <cell r="J2471">
            <v>-229.61659999999998</v>
          </cell>
        </row>
        <row r="2472">
          <cell r="J2472">
            <v>-229.53579999999999</v>
          </cell>
        </row>
        <row r="2473">
          <cell r="J2473">
            <v>-229.45499999999998</v>
          </cell>
        </row>
        <row r="2474">
          <cell r="J2474">
            <v>-229.3741</v>
          </cell>
        </row>
        <row r="2475">
          <cell r="J2475">
            <v>-229.29319999999998</v>
          </cell>
        </row>
        <row r="2476">
          <cell r="J2476">
            <v>-229.2124</v>
          </cell>
        </row>
        <row r="2477">
          <cell r="J2477">
            <v>-229.13149999999996</v>
          </cell>
        </row>
        <row r="2478">
          <cell r="J2478">
            <v>-229.05059999999997</v>
          </cell>
        </row>
        <row r="2479">
          <cell r="J2479">
            <v>-228.96979999999996</v>
          </cell>
        </row>
        <row r="2480">
          <cell r="J2480">
            <v>-228.88899999999998</v>
          </cell>
        </row>
        <row r="2481">
          <cell r="J2481">
            <v>-228.80799999999996</v>
          </cell>
        </row>
        <row r="2482">
          <cell r="J2482">
            <v>-228.72719999999998</v>
          </cell>
        </row>
        <row r="2483">
          <cell r="J2483">
            <v>-228.6463</v>
          </cell>
        </row>
        <row r="2484">
          <cell r="J2484">
            <v>-228.56549999999999</v>
          </cell>
        </row>
        <row r="2485">
          <cell r="J2485">
            <v>-228.48460000000003</v>
          </cell>
        </row>
        <row r="2486">
          <cell r="J2486">
            <v>-228.40370000000001</v>
          </cell>
        </row>
        <row r="2487">
          <cell r="J2487">
            <v>-228.3229</v>
          </cell>
        </row>
        <row r="2488">
          <cell r="J2488">
            <v>-228.24209999999999</v>
          </cell>
        </row>
        <row r="2489">
          <cell r="J2489">
            <v>-228.1611</v>
          </cell>
        </row>
        <row r="2490">
          <cell r="J2490">
            <v>-228.08029999999999</v>
          </cell>
        </row>
        <row r="2491">
          <cell r="J2491">
            <v>-227.99949999999998</v>
          </cell>
        </row>
        <row r="2492">
          <cell r="J2492">
            <v>-227.9186</v>
          </cell>
        </row>
        <row r="2493">
          <cell r="J2493">
            <v>-227.83789999999999</v>
          </cell>
        </row>
        <row r="2494">
          <cell r="J2494">
            <v>-227.7568</v>
          </cell>
        </row>
        <row r="2495">
          <cell r="J2495">
            <v>-227.67610000000002</v>
          </cell>
        </row>
        <row r="2496">
          <cell r="J2496">
            <v>-227.5951</v>
          </cell>
        </row>
        <row r="2497">
          <cell r="J2497">
            <v>-227.51439999999999</v>
          </cell>
        </row>
        <row r="2498">
          <cell r="J2498">
            <v>-227.4333</v>
          </cell>
        </row>
        <row r="2499">
          <cell r="J2499">
            <v>-227.3527</v>
          </cell>
        </row>
        <row r="2500">
          <cell r="J2500">
            <v>-227.27170000000004</v>
          </cell>
        </row>
        <row r="2501">
          <cell r="J2501">
            <v>-227.19100000000003</v>
          </cell>
        </row>
        <row r="2502">
          <cell r="J2502">
            <v>-227.11010000000002</v>
          </cell>
        </row>
        <row r="2503">
          <cell r="J2503">
            <v>-227.02910000000003</v>
          </cell>
        </row>
        <row r="2504">
          <cell r="J2504">
            <v>-226.94819999999999</v>
          </cell>
        </row>
        <row r="2505">
          <cell r="J2505">
            <v>-226.86750000000001</v>
          </cell>
        </row>
        <row r="2506">
          <cell r="J2506">
            <v>-226.78649999999999</v>
          </cell>
        </row>
        <row r="2507">
          <cell r="J2507">
            <v>-226.70580000000001</v>
          </cell>
        </row>
        <row r="2508">
          <cell r="J2508">
            <v>-226.62469999999999</v>
          </cell>
        </row>
        <row r="2509">
          <cell r="J2509">
            <v>-226.54400000000001</v>
          </cell>
        </row>
        <row r="2510">
          <cell r="J2510">
            <v>-226.4631</v>
          </cell>
        </row>
        <row r="2511">
          <cell r="J2511">
            <v>-226.38229999999999</v>
          </cell>
        </row>
        <row r="2512">
          <cell r="J2512">
            <v>-226.30149999999998</v>
          </cell>
        </row>
        <row r="2513">
          <cell r="J2513">
            <v>-226.22050000000002</v>
          </cell>
        </row>
        <row r="2514">
          <cell r="J2514">
            <v>-226.13969999999998</v>
          </cell>
        </row>
        <row r="2515">
          <cell r="J2515">
            <v>-226.05890000000002</v>
          </cell>
        </row>
        <row r="2516">
          <cell r="J2516">
            <v>-225.97800000000001</v>
          </cell>
        </row>
        <row r="2517">
          <cell r="J2517">
            <v>-225.8972</v>
          </cell>
        </row>
        <row r="2518">
          <cell r="J2518">
            <v>-225.81639999999999</v>
          </cell>
        </row>
        <row r="2519">
          <cell r="J2519">
            <v>-225.7353</v>
          </cell>
        </row>
        <row r="2520">
          <cell r="J2520">
            <v>-225.65439999999998</v>
          </cell>
        </row>
        <row r="2521">
          <cell r="J2521">
            <v>-225.5737</v>
          </cell>
        </row>
        <row r="2522">
          <cell r="J2522">
            <v>-225.49269999999999</v>
          </cell>
        </row>
        <row r="2523">
          <cell r="J2523">
            <v>-225.41200000000001</v>
          </cell>
        </row>
        <row r="2524">
          <cell r="J2524">
            <v>-225.33100000000002</v>
          </cell>
        </row>
        <row r="2525">
          <cell r="J2525">
            <v>-225.25010000000003</v>
          </cell>
        </row>
        <row r="2526">
          <cell r="J2526">
            <v>-225.1694</v>
          </cell>
        </row>
        <row r="2527">
          <cell r="J2527">
            <v>-225.08840000000001</v>
          </cell>
        </row>
        <row r="2528">
          <cell r="J2528">
            <v>-225.0076</v>
          </cell>
        </row>
        <row r="2529">
          <cell r="J2529">
            <v>-224.92689999999999</v>
          </cell>
        </row>
        <row r="2530">
          <cell r="J2530">
            <v>-224.8459</v>
          </cell>
        </row>
        <row r="2531">
          <cell r="J2531">
            <v>-224.76510000000002</v>
          </cell>
        </row>
        <row r="2532">
          <cell r="J2532">
            <v>-224.6841</v>
          </cell>
        </row>
        <row r="2533">
          <cell r="J2533">
            <v>-224.60320000000002</v>
          </cell>
        </row>
        <row r="2534">
          <cell r="J2534">
            <v>-224.52239999999998</v>
          </cell>
        </row>
        <row r="2535">
          <cell r="J2535">
            <v>-224.44160000000002</v>
          </cell>
        </row>
        <row r="2536">
          <cell r="J2536">
            <v>-224.36079999999998</v>
          </cell>
        </row>
        <row r="2537">
          <cell r="J2537">
            <v>-224.28</v>
          </cell>
        </row>
        <row r="2538">
          <cell r="J2538">
            <v>-224.19889999999998</v>
          </cell>
        </row>
        <row r="2539">
          <cell r="J2539">
            <v>-224.1182</v>
          </cell>
        </row>
        <row r="2540">
          <cell r="J2540">
            <v>-224.03740000000002</v>
          </cell>
        </row>
        <row r="2541">
          <cell r="J2541">
            <v>-223.9563</v>
          </cell>
        </row>
        <row r="2542">
          <cell r="J2542">
            <v>-223.87560000000002</v>
          </cell>
        </row>
        <row r="2543">
          <cell r="J2543">
            <v>-223.79470000000003</v>
          </cell>
        </row>
        <row r="2544">
          <cell r="J2544">
            <v>-223.71379999999999</v>
          </cell>
        </row>
        <row r="2545">
          <cell r="J2545">
            <v>-223.63290000000001</v>
          </cell>
        </row>
        <row r="2546">
          <cell r="J2546">
            <v>-223.5522</v>
          </cell>
        </row>
        <row r="2547">
          <cell r="J2547">
            <v>-223.47119999999998</v>
          </cell>
        </row>
        <row r="2548">
          <cell r="J2548">
            <v>-223.3904</v>
          </cell>
        </row>
        <row r="2549">
          <cell r="J2549">
            <v>-223.30969999999999</v>
          </cell>
        </row>
        <row r="2550">
          <cell r="J2550">
            <v>-223.22879999999998</v>
          </cell>
        </row>
        <row r="2551">
          <cell r="J2551">
            <v>-223.14780000000002</v>
          </cell>
        </row>
        <row r="2552">
          <cell r="J2552">
            <v>-223.0669</v>
          </cell>
        </row>
        <row r="2553">
          <cell r="J2553">
            <v>-222.98609999999999</v>
          </cell>
        </row>
        <row r="2554">
          <cell r="J2554">
            <v>-222.90520000000001</v>
          </cell>
        </row>
        <row r="2555">
          <cell r="J2555">
            <v>-222.8244</v>
          </cell>
        </row>
        <row r="2556">
          <cell r="J2556">
            <v>-222.74349999999998</v>
          </cell>
        </row>
        <row r="2557">
          <cell r="J2557">
            <v>-222.66269999999997</v>
          </cell>
        </row>
        <row r="2558">
          <cell r="J2558">
            <v>-222.58180000000002</v>
          </cell>
        </row>
        <row r="2559">
          <cell r="J2559">
            <v>-222.5009</v>
          </cell>
        </row>
        <row r="2560">
          <cell r="J2560">
            <v>-222.42020000000002</v>
          </cell>
        </row>
        <row r="2561">
          <cell r="J2561">
            <v>-222.33920000000001</v>
          </cell>
        </row>
        <row r="2562">
          <cell r="J2562">
            <v>-222.25839999999999</v>
          </cell>
        </row>
        <row r="2563">
          <cell r="J2563">
            <v>-222.17750000000001</v>
          </cell>
        </row>
        <row r="2564">
          <cell r="J2564">
            <v>-222.0968</v>
          </cell>
        </row>
        <row r="2565">
          <cell r="J2565">
            <v>-222.01579999999998</v>
          </cell>
        </row>
        <row r="2566">
          <cell r="J2566">
            <v>-221.93499999999997</v>
          </cell>
        </row>
        <row r="2567">
          <cell r="J2567">
            <v>-221.85410000000002</v>
          </cell>
        </row>
        <row r="2568">
          <cell r="J2568">
            <v>-221.77319999999997</v>
          </cell>
        </row>
        <row r="2569">
          <cell r="J2569">
            <v>-221.69229999999999</v>
          </cell>
        </row>
        <row r="2570">
          <cell r="J2570">
            <v>-221.61149999999998</v>
          </cell>
        </row>
        <row r="2571">
          <cell r="J2571">
            <v>-221.53059999999999</v>
          </cell>
        </row>
        <row r="2572">
          <cell r="J2572">
            <v>-221.44990000000001</v>
          </cell>
        </row>
        <row r="2573">
          <cell r="J2573">
            <v>-221.3689</v>
          </cell>
        </row>
        <row r="2574">
          <cell r="J2574">
            <v>-221.28800000000001</v>
          </cell>
        </row>
        <row r="2575">
          <cell r="J2575">
            <v>-221.20700000000002</v>
          </cell>
        </row>
        <row r="2576">
          <cell r="J2576">
            <v>-221.12630000000001</v>
          </cell>
        </row>
        <row r="2577">
          <cell r="J2577">
            <v>-221.0454</v>
          </cell>
        </row>
        <row r="2578">
          <cell r="J2578">
            <v>-220.96449999999999</v>
          </cell>
        </row>
        <row r="2579">
          <cell r="J2579">
            <v>-220.8836</v>
          </cell>
        </row>
        <row r="2580">
          <cell r="J2580">
            <v>-220.80279999999999</v>
          </cell>
        </row>
        <row r="2581">
          <cell r="J2581">
            <v>-220.72190000000003</v>
          </cell>
        </row>
        <row r="2582">
          <cell r="J2582">
            <v>-220.6412</v>
          </cell>
        </row>
        <row r="2583">
          <cell r="J2583">
            <v>-220.56020000000001</v>
          </cell>
        </row>
        <row r="2584">
          <cell r="J2584">
            <v>-220.4795</v>
          </cell>
        </row>
        <row r="2585">
          <cell r="J2585">
            <v>-220.39849999999998</v>
          </cell>
        </row>
        <row r="2586">
          <cell r="J2586">
            <v>-220.31780000000001</v>
          </cell>
        </row>
        <row r="2587">
          <cell r="J2587">
            <v>-220.23699999999999</v>
          </cell>
        </row>
        <row r="2588">
          <cell r="J2588">
            <v>-220.15610000000004</v>
          </cell>
        </row>
        <row r="2589">
          <cell r="J2589">
            <v>-220.0752</v>
          </cell>
        </row>
        <row r="2590">
          <cell r="J2590">
            <v>-219.99420000000001</v>
          </cell>
        </row>
        <row r="2591">
          <cell r="J2591">
            <v>-219.9135</v>
          </cell>
        </row>
        <row r="2592">
          <cell r="J2592">
            <v>-219.83250000000001</v>
          </cell>
        </row>
        <row r="2593">
          <cell r="J2593">
            <v>-219.75169999999997</v>
          </cell>
        </row>
        <row r="2594">
          <cell r="J2594">
            <v>-219.67099999999999</v>
          </cell>
        </row>
        <row r="2595">
          <cell r="J2595">
            <v>-219.59</v>
          </cell>
        </row>
        <row r="2596">
          <cell r="J2596">
            <v>-219.50920000000002</v>
          </cell>
        </row>
        <row r="2597">
          <cell r="J2597">
            <v>-219.42830000000004</v>
          </cell>
        </row>
        <row r="2598">
          <cell r="J2598">
            <v>-219.34739999999999</v>
          </cell>
        </row>
        <row r="2599">
          <cell r="J2599">
            <v>-219.26650000000001</v>
          </cell>
        </row>
        <row r="2600">
          <cell r="J2600">
            <v>-219.18580000000003</v>
          </cell>
        </row>
        <row r="2601">
          <cell r="J2601">
            <v>-219.10479999999998</v>
          </cell>
        </row>
        <row r="2602">
          <cell r="J2602">
            <v>-219.024</v>
          </cell>
        </row>
        <row r="2603">
          <cell r="J2603">
            <v>-218.94310000000002</v>
          </cell>
        </row>
        <row r="2604">
          <cell r="J2604">
            <v>-218.8621</v>
          </cell>
        </row>
        <row r="2605">
          <cell r="J2605">
            <v>-218.78130000000002</v>
          </cell>
        </row>
        <row r="2606">
          <cell r="J2606">
            <v>-218.70050000000001</v>
          </cell>
        </row>
        <row r="2607">
          <cell r="J2607">
            <v>-218.61970000000002</v>
          </cell>
        </row>
        <row r="2608">
          <cell r="J2608">
            <v>-218.53870000000001</v>
          </cell>
        </row>
        <row r="2609">
          <cell r="J2609">
            <v>-218.458</v>
          </cell>
        </row>
        <row r="2610">
          <cell r="J2610">
            <v>-218.37720000000002</v>
          </cell>
        </row>
        <row r="2611">
          <cell r="J2611">
            <v>-218.2962</v>
          </cell>
        </row>
        <row r="2612">
          <cell r="J2612">
            <v>-218.21530000000001</v>
          </cell>
        </row>
        <row r="2613">
          <cell r="J2613">
            <v>-218.1344</v>
          </cell>
        </row>
        <row r="2614">
          <cell r="J2614">
            <v>-218.05360000000002</v>
          </cell>
        </row>
        <row r="2615">
          <cell r="J2615">
            <v>-217.97280000000001</v>
          </cell>
        </row>
        <row r="2616">
          <cell r="J2616">
            <v>-217.89180000000005</v>
          </cell>
        </row>
        <row r="2617">
          <cell r="J2617">
            <v>-217.81109999999998</v>
          </cell>
        </row>
        <row r="2618">
          <cell r="J2618">
            <v>-217.73009999999999</v>
          </cell>
        </row>
        <row r="2619">
          <cell r="J2619">
            <v>-217.64930000000001</v>
          </cell>
        </row>
        <row r="2620">
          <cell r="J2620">
            <v>-217.5685</v>
          </cell>
        </row>
        <row r="2621">
          <cell r="J2621">
            <v>-217.48770000000002</v>
          </cell>
        </row>
        <row r="2622">
          <cell r="J2622">
            <v>-217.4067</v>
          </cell>
        </row>
        <row r="2623">
          <cell r="J2623">
            <v>-217.32589999999999</v>
          </cell>
        </row>
        <row r="2624">
          <cell r="J2624">
            <v>-217.245</v>
          </cell>
        </row>
        <row r="2625">
          <cell r="J2625">
            <v>-217.16419999999999</v>
          </cell>
        </row>
        <row r="2626">
          <cell r="J2626">
            <v>-217.08319999999998</v>
          </cell>
        </row>
        <row r="2627">
          <cell r="J2627">
            <v>-217.00240000000002</v>
          </cell>
        </row>
        <row r="2628">
          <cell r="J2628">
            <v>-216.92150000000001</v>
          </cell>
        </row>
        <row r="2629">
          <cell r="J2629">
            <v>-216.8408</v>
          </cell>
        </row>
        <row r="2630">
          <cell r="J2630">
            <v>-216.75979999999998</v>
          </cell>
        </row>
        <row r="2631">
          <cell r="J2631">
            <v>-216.67899999999997</v>
          </cell>
        </row>
        <row r="2632">
          <cell r="J2632">
            <v>-216.59809999999999</v>
          </cell>
        </row>
        <row r="2633">
          <cell r="J2633">
            <v>-216.5172</v>
          </cell>
        </row>
        <row r="2634">
          <cell r="J2634">
            <v>-216.43630000000002</v>
          </cell>
        </row>
        <row r="2635">
          <cell r="J2635">
            <v>-216.35550000000001</v>
          </cell>
        </row>
        <row r="2636">
          <cell r="J2636">
            <v>-216.27459999999999</v>
          </cell>
        </row>
        <row r="2637">
          <cell r="J2637">
            <v>-216.19390000000001</v>
          </cell>
        </row>
        <row r="2638">
          <cell r="J2638">
            <v>-216.113</v>
          </cell>
        </row>
        <row r="2639">
          <cell r="J2639">
            <v>-216.03209999999999</v>
          </cell>
        </row>
        <row r="2640">
          <cell r="J2640">
            <v>-215.9512</v>
          </cell>
        </row>
        <row r="2641">
          <cell r="J2641">
            <v>-215.87040000000002</v>
          </cell>
        </row>
        <row r="2642">
          <cell r="J2642">
            <v>-215.78960000000001</v>
          </cell>
        </row>
        <row r="2643">
          <cell r="J2643">
            <v>-215.70870000000002</v>
          </cell>
        </row>
        <row r="2644">
          <cell r="J2644">
            <v>-215.62789999999998</v>
          </cell>
        </row>
        <row r="2645">
          <cell r="J2645">
            <v>-215.547</v>
          </cell>
        </row>
        <row r="2646">
          <cell r="J2646">
            <v>-215.46609999999998</v>
          </cell>
        </row>
        <row r="2647">
          <cell r="J2647">
            <v>-215.38509999999997</v>
          </cell>
        </row>
        <row r="2648">
          <cell r="J2648">
            <v>-215.30430000000001</v>
          </cell>
        </row>
        <row r="2649">
          <cell r="J2649">
            <v>-215.2235</v>
          </cell>
        </row>
        <row r="2650">
          <cell r="J2650">
            <v>-215.14260000000002</v>
          </cell>
        </row>
        <row r="2651">
          <cell r="J2651">
            <v>-215.06189999999998</v>
          </cell>
        </row>
        <row r="2652">
          <cell r="J2652">
            <v>-214.98090000000002</v>
          </cell>
        </row>
        <row r="2653">
          <cell r="J2653">
            <v>-214.90020000000001</v>
          </cell>
        </row>
        <row r="2654">
          <cell r="J2654">
            <v>-214.81919999999997</v>
          </cell>
        </row>
        <row r="2655">
          <cell r="J2655">
            <v>-214.73839999999998</v>
          </cell>
        </row>
        <row r="2656">
          <cell r="J2656">
            <v>-214.6575</v>
          </cell>
        </row>
        <row r="2657">
          <cell r="J2657">
            <v>-214.57660000000001</v>
          </cell>
        </row>
        <row r="2658">
          <cell r="J2658">
            <v>-214.4957</v>
          </cell>
        </row>
        <row r="2659">
          <cell r="J2659">
            <v>-214.41489999999999</v>
          </cell>
        </row>
        <row r="2660">
          <cell r="J2660">
            <v>-214.334</v>
          </cell>
        </row>
        <row r="2661">
          <cell r="J2661">
            <v>-214.25310000000002</v>
          </cell>
        </row>
        <row r="2662">
          <cell r="J2662">
            <v>-214.17219999999998</v>
          </cell>
        </row>
        <row r="2663">
          <cell r="J2663">
            <v>-214.0915</v>
          </cell>
        </row>
        <row r="2664">
          <cell r="J2664">
            <v>-214.01060000000001</v>
          </cell>
        </row>
        <row r="2665">
          <cell r="J2665">
            <v>-213.9297</v>
          </cell>
        </row>
        <row r="2666">
          <cell r="J2666">
            <v>-213.84879999999998</v>
          </cell>
        </row>
        <row r="2667">
          <cell r="J2667">
            <v>-213.76809999999998</v>
          </cell>
        </row>
        <row r="2668">
          <cell r="J2668">
            <v>-213.68729999999999</v>
          </cell>
        </row>
        <row r="2669">
          <cell r="J2669">
            <v>-213.6063</v>
          </cell>
        </row>
        <row r="2670">
          <cell r="J2670">
            <v>-213.52530000000002</v>
          </cell>
        </row>
        <row r="2671">
          <cell r="J2671">
            <v>-213.44459999999998</v>
          </cell>
        </row>
        <row r="2672">
          <cell r="J2672">
            <v>-213.36369999999999</v>
          </cell>
        </row>
        <row r="2673">
          <cell r="J2673">
            <v>-213.28289999999998</v>
          </cell>
        </row>
        <row r="2674">
          <cell r="J2674">
            <v>-213.202</v>
          </cell>
        </row>
        <row r="2675">
          <cell r="J2675">
            <v>-213.12100000000001</v>
          </cell>
        </row>
        <row r="2676">
          <cell r="J2676">
            <v>-213.04040000000001</v>
          </cell>
        </row>
        <row r="2677">
          <cell r="J2677">
            <v>-212.95949999999999</v>
          </cell>
        </row>
        <row r="2678">
          <cell r="J2678">
            <v>-212.87849999999997</v>
          </cell>
        </row>
        <row r="2679">
          <cell r="J2679">
            <v>-212.79769999999999</v>
          </cell>
        </row>
        <row r="2680">
          <cell r="J2680">
            <v>-212.71680000000001</v>
          </cell>
        </row>
        <row r="2681">
          <cell r="J2681">
            <v>-212.63600000000002</v>
          </cell>
        </row>
        <row r="2682">
          <cell r="J2682">
            <v>-212.55509999999998</v>
          </cell>
        </row>
        <row r="2683">
          <cell r="J2683">
            <v>-212.47430000000003</v>
          </cell>
        </row>
        <row r="2684">
          <cell r="J2684">
            <v>-212.39330000000001</v>
          </cell>
        </row>
        <row r="2685">
          <cell r="J2685">
            <v>-212.3125</v>
          </cell>
        </row>
        <row r="2686">
          <cell r="J2686">
            <v>-212.23170000000002</v>
          </cell>
        </row>
        <row r="2687">
          <cell r="J2687">
            <v>-212.15089999999998</v>
          </cell>
        </row>
        <row r="2688">
          <cell r="J2688">
            <v>-212.07</v>
          </cell>
        </row>
        <row r="2689">
          <cell r="J2689">
            <v>-211.98909999999998</v>
          </cell>
        </row>
        <row r="2690">
          <cell r="J2690">
            <v>-211.9083</v>
          </cell>
        </row>
        <row r="2691">
          <cell r="J2691">
            <v>-211.82740000000001</v>
          </cell>
        </row>
        <row r="2692">
          <cell r="J2692">
            <v>-211.74639999999999</v>
          </cell>
        </row>
        <row r="2693">
          <cell r="J2693">
            <v>-211.66570000000002</v>
          </cell>
        </row>
        <row r="2694">
          <cell r="J2694">
            <v>-211.5849</v>
          </cell>
        </row>
        <row r="2695">
          <cell r="J2695">
            <v>-211.50390000000004</v>
          </cell>
        </row>
        <row r="2696">
          <cell r="J2696">
            <v>-211.423</v>
          </cell>
        </row>
        <row r="2697">
          <cell r="J2697">
            <v>-211.34219999999999</v>
          </cell>
        </row>
        <row r="2698">
          <cell r="J2698">
            <v>-211.26130000000001</v>
          </cell>
        </row>
        <row r="2699">
          <cell r="J2699">
            <v>-211.18039999999999</v>
          </cell>
        </row>
        <row r="2700">
          <cell r="J2700">
            <v>-211.09970000000001</v>
          </cell>
        </row>
        <row r="2701">
          <cell r="J2701">
            <v>-211.0187</v>
          </cell>
        </row>
        <row r="2702">
          <cell r="J2702">
            <v>-210.93790000000001</v>
          </cell>
        </row>
        <row r="2703">
          <cell r="J2703">
            <v>-210.85709999999997</v>
          </cell>
        </row>
        <row r="2704">
          <cell r="J2704">
            <v>-210.77620000000002</v>
          </cell>
        </row>
        <row r="2705">
          <cell r="J2705">
            <v>-210.6952</v>
          </cell>
        </row>
        <row r="2706">
          <cell r="J2706">
            <v>-210.61450000000002</v>
          </cell>
        </row>
        <row r="2707">
          <cell r="J2707">
            <v>-210.53359999999998</v>
          </cell>
        </row>
        <row r="2708">
          <cell r="J2708">
            <v>-210.45269999999999</v>
          </cell>
        </row>
        <row r="2709">
          <cell r="J2709">
            <v>-210.37180000000001</v>
          </cell>
        </row>
        <row r="2710">
          <cell r="J2710">
            <v>-210.291</v>
          </cell>
        </row>
        <row r="2711">
          <cell r="J2711">
            <v>-210.21010000000001</v>
          </cell>
        </row>
        <row r="2712">
          <cell r="J2712">
            <v>-210.1293</v>
          </cell>
        </row>
        <row r="2713">
          <cell r="J2713">
            <v>-210.04840000000002</v>
          </cell>
        </row>
        <row r="2714">
          <cell r="J2714">
            <v>-209.9675</v>
          </cell>
        </row>
        <row r="2715">
          <cell r="J2715">
            <v>-209.88670000000002</v>
          </cell>
        </row>
        <row r="2716">
          <cell r="J2716">
            <v>-209.80569999999997</v>
          </cell>
        </row>
        <row r="2717">
          <cell r="J2717">
            <v>-209.72499999999999</v>
          </cell>
        </row>
        <row r="2718">
          <cell r="J2718">
            <v>-209.64420000000001</v>
          </cell>
        </row>
        <row r="2719">
          <cell r="J2719">
            <v>-209.56329999999997</v>
          </cell>
        </row>
        <row r="2720">
          <cell r="J2720">
            <v>-209.48239999999998</v>
          </cell>
        </row>
        <row r="2721">
          <cell r="J2721">
            <v>-209.40150000000003</v>
          </cell>
        </row>
        <row r="2722">
          <cell r="J2722">
            <v>-209.32070000000004</v>
          </cell>
        </row>
        <row r="2723">
          <cell r="J2723">
            <v>-209.2398</v>
          </cell>
        </row>
        <row r="2724">
          <cell r="J2724">
            <v>-209.15880000000001</v>
          </cell>
        </row>
        <row r="2725">
          <cell r="J2725">
            <v>-209.07810000000001</v>
          </cell>
        </row>
        <row r="2726">
          <cell r="J2726">
            <v>-208.99719999999999</v>
          </cell>
        </row>
        <row r="2727">
          <cell r="J2727">
            <v>-208.9162</v>
          </cell>
        </row>
        <row r="2728">
          <cell r="J2728">
            <v>-208.83549999999997</v>
          </cell>
        </row>
        <row r="2729">
          <cell r="J2729">
            <v>-208.75470000000001</v>
          </cell>
        </row>
        <row r="2730">
          <cell r="J2730">
            <v>-208.6737</v>
          </cell>
        </row>
        <row r="2731">
          <cell r="J2731">
            <v>-208.59299999999996</v>
          </cell>
        </row>
        <row r="2732">
          <cell r="J2732">
            <v>-208.5121</v>
          </cell>
        </row>
        <row r="2733">
          <cell r="J2733">
            <v>-208.43130000000002</v>
          </cell>
        </row>
        <row r="2734">
          <cell r="J2734">
            <v>-208.35030000000003</v>
          </cell>
        </row>
        <row r="2735">
          <cell r="J2735">
            <v>-208.26949999999999</v>
          </cell>
        </row>
        <row r="2736">
          <cell r="J2736">
            <v>-208.18859999999998</v>
          </cell>
        </row>
        <row r="2737">
          <cell r="J2737">
            <v>-208.10770000000002</v>
          </cell>
        </row>
        <row r="2738">
          <cell r="J2738">
            <v>-208.02700000000002</v>
          </cell>
        </row>
        <row r="2739">
          <cell r="J2739">
            <v>-207.9461</v>
          </cell>
        </row>
        <row r="2740">
          <cell r="J2740">
            <v>-207.86529999999999</v>
          </cell>
        </row>
        <row r="2741">
          <cell r="J2741">
            <v>-207.78430000000003</v>
          </cell>
        </row>
        <row r="2742">
          <cell r="J2742">
            <v>-207.70340000000002</v>
          </cell>
        </row>
        <row r="2743">
          <cell r="J2743">
            <v>-207.62260000000001</v>
          </cell>
        </row>
        <row r="2744">
          <cell r="J2744">
            <v>-207.54179999999997</v>
          </cell>
        </row>
        <row r="2745">
          <cell r="J2745">
            <v>-207.46089999999998</v>
          </cell>
        </row>
        <row r="2746">
          <cell r="J2746">
            <v>-207.38</v>
          </cell>
        </row>
        <row r="2747">
          <cell r="J2747">
            <v>-207.29920000000004</v>
          </cell>
        </row>
        <row r="2748">
          <cell r="J2748">
            <v>-207.2183</v>
          </cell>
        </row>
        <row r="2749">
          <cell r="J2749">
            <v>-207.13750000000002</v>
          </cell>
        </row>
        <row r="2750">
          <cell r="J2750">
            <v>-207.0566</v>
          </cell>
        </row>
        <row r="2751">
          <cell r="J2751">
            <v>-206.97569999999999</v>
          </cell>
        </row>
        <row r="2752">
          <cell r="J2752">
            <v>-206.89490000000001</v>
          </cell>
        </row>
        <row r="2753">
          <cell r="J2753">
            <v>-206.81399999999996</v>
          </cell>
        </row>
        <row r="2754">
          <cell r="J2754">
            <v>-206.73319999999998</v>
          </cell>
        </row>
        <row r="2755">
          <cell r="J2755">
            <v>-206.65220000000002</v>
          </cell>
        </row>
        <row r="2756">
          <cell r="J2756">
            <v>-206.57140000000004</v>
          </cell>
        </row>
        <row r="2757">
          <cell r="J2757">
            <v>-206.4905</v>
          </cell>
        </row>
        <row r="2758">
          <cell r="J2758">
            <v>-206.40980000000002</v>
          </cell>
        </row>
        <row r="2759">
          <cell r="J2759">
            <v>-206.32889999999998</v>
          </cell>
        </row>
        <row r="2760">
          <cell r="J2760">
            <v>-206.24799999999999</v>
          </cell>
        </row>
        <row r="2761">
          <cell r="J2761">
            <v>-206.16720000000001</v>
          </cell>
        </row>
        <row r="2762">
          <cell r="J2762">
            <v>-206.08629999999999</v>
          </cell>
        </row>
        <row r="2763">
          <cell r="J2763">
            <v>-206.00539999999998</v>
          </cell>
        </row>
        <row r="2764">
          <cell r="J2764">
            <v>-205.92470000000003</v>
          </cell>
        </row>
        <row r="2765">
          <cell r="J2765">
            <v>-205.84370000000001</v>
          </cell>
        </row>
        <row r="2766">
          <cell r="J2766">
            <v>-205.7628</v>
          </cell>
        </row>
        <row r="2767">
          <cell r="J2767">
            <v>-205.68189999999998</v>
          </cell>
        </row>
        <row r="2768">
          <cell r="J2768">
            <v>-205.6011</v>
          </cell>
        </row>
        <row r="2769">
          <cell r="J2769">
            <v>-205.52010000000001</v>
          </cell>
        </row>
        <row r="2770">
          <cell r="J2770">
            <v>-205.43950000000001</v>
          </cell>
        </row>
        <row r="2771">
          <cell r="J2771">
            <v>-205.35850000000002</v>
          </cell>
        </row>
        <row r="2772">
          <cell r="J2772">
            <v>-205.27780000000001</v>
          </cell>
        </row>
        <row r="2773">
          <cell r="J2773">
            <v>-205.1968</v>
          </cell>
        </row>
        <row r="2774">
          <cell r="J2774">
            <v>-205.11599999999999</v>
          </cell>
        </row>
        <row r="2775">
          <cell r="J2775">
            <v>-205.0351</v>
          </cell>
        </row>
        <row r="2776">
          <cell r="J2776">
            <v>-204.95429999999999</v>
          </cell>
        </row>
        <row r="2777">
          <cell r="J2777">
            <v>-204.8733</v>
          </cell>
        </row>
        <row r="2778">
          <cell r="J2778">
            <v>-204.79259999999999</v>
          </cell>
        </row>
        <row r="2779">
          <cell r="J2779">
            <v>-204.7115</v>
          </cell>
        </row>
        <row r="2780">
          <cell r="J2780">
            <v>-204.63079999999997</v>
          </cell>
        </row>
        <row r="2781">
          <cell r="J2781">
            <v>-204.54979999999998</v>
          </cell>
        </row>
        <row r="2782">
          <cell r="J2782">
            <v>-204.46909999999997</v>
          </cell>
        </row>
        <row r="2783">
          <cell r="J2783">
            <v>-204.38809999999998</v>
          </cell>
        </row>
        <row r="2784">
          <cell r="J2784">
            <v>-204.30740000000003</v>
          </cell>
        </row>
        <row r="2785">
          <cell r="J2785">
            <v>-204.22639999999998</v>
          </cell>
        </row>
        <row r="2786">
          <cell r="J2786">
            <v>-204.1456</v>
          </cell>
        </row>
        <row r="2787">
          <cell r="J2787">
            <v>-204.06479999999999</v>
          </cell>
        </row>
        <row r="2788">
          <cell r="J2788">
            <v>-203.98400000000001</v>
          </cell>
        </row>
        <row r="2789">
          <cell r="J2789">
            <v>-203.90299999999999</v>
          </cell>
        </row>
        <row r="2790">
          <cell r="J2790">
            <v>-203.82220000000001</v>
          </cell>
        </row>
        <row r="2791">
          <cell r="J2791">
            <v>-203.7413</v>
          </cell>
        </row>
        <row r="2792">
          <cell r="J2792">
            <v>-203.66040000000001</v>
          </cell>
        </row>
        <row r="2793">
          <cell r="J2793">
            <v>-203.5795</v>
          </cell>
        </row>
        <row r="2794">
          <cell r="J2794">
            <v>-203.49880000000002</v>
          </cell>
        </row>
        <row r="2795">
          <cell r="J2795">
            <v>-203.41780000000003</v>
          </cell>
        </row>
        <row r="2796">
          <cell r="J2796">
            <v>-203.33709999999999</v>
          </cell>
        </row>
        <row r="2797">
          <cell r="J2797">
            <v>-203.25599999999997</v>
          </cell>
        </row>
        <row r="2798">
          <cell r="J2798">
            <v>-203.17529999999999</v>
          </cell>
        </row>
        <row r="2799">
          <cell r="J2799">
            <v>-203.09439999999998</v>
          </cell>
        </row>
        <row r="2800">
          <cell r="J2800">
            <v>-203.0136</v>
          </cell>
        </row>
        <row r="2801">
          <cell r="J2801">
            <v>-202.93280000000004</v>
          </cell>
        </row>
        <row r="2802">
          <cell r="J2802">
            <v>-202.8518</v>
          </cell>
        </row>
        <row r="2803">
          <cell r="J2803">
            <v>-202.77109999999999</v>
          </cell>
        </row>
        <row r="2804">
          <cell r="J2804">
            <v>-202.69</v>
          </cell>
        </row>
        <row r="2805">
          <cell r="J2805">
            <v>-202.60920000000002</v>
          </cell>
        </row>
        <row r="2806">
          <cell r="J2806">
            <v>-202.52850000000001</v>
          </cell>
        </row>
        <row r="2807">
          <cell r="J2807">
            <v>-202.44749999999999</v>
          </cell>
        </row>
        <row r="2808">
          <cell r="J2808">
            <v>-202.36670000000001</v>
          </cell>
        </row>
        <row r="2809">
          <cell r="J2809">
            <v>-202.28570000000002</v>
          </cell>
        </row>
        <row r="2810">
          <cell r="J2810">
            <v>-202.20489999999998</v>
          </cell>
        </row>
        <row r="2811">
          <cell r="J2811">
            <v>-202.1241</v>
          </cell>
        </row>
        <row r="2812">
          <cell r="J2812">
            <v>-202.04310000000001</v>
          </cell>
        </row>
        <row r="2813">
          <cell r="J2813">
            <v>-201.9624</v>
          </cell>
        </row>
        <row r="2814">
          <cell r="J2814">
            <v>-201.88139999999999</v>
          </cell>
        </row>
        <row r="2815">
          <cell r="J2815">
            <v>-201.8005</v>
          </cell>
        </row>
        <row r="2816">
          <cell r="J2816">
            <v>-201.71979999999999</v>
          </cell>
        </row>
        <row r="2817">
          <cell r="J2817">
            <v>-201.63889999999998</v>
          </cell>
        </row>
        <row r="2818">
          <cell r="J2818">
            <v>-201.5582</v>
          </cell>
        </row>
        <row r="2819">
          <cell r="J2819">
            <v>-201.47730000000001</v>
          </cell>
        </row>
        <row r="2820">
          <cell r="J2820">
            <v>-201.3963</v>
          </cell>
        </row>
        <row r="2821">
          <cell r="J2821">
            <v>-201.31550000000001</v>
          </cell>
        </row>
        <row r="2822">
          <cell r="J2822">
            <v>-201.23469999999998</v>
          </cell>
        </row>
        <row r="2823">
          <cell r="J2823">
            <v>-201.15369999999999</v>
          </cell>
        </row>
        <row r="2824">
          <cell r="J2824">
            <v>-201.07299999999998</v>
          </cell>
        </row>
        <row r="2825">
          <cell r="J2825">
            <v>-200.99199999999999</v>
          </cell>
        </row>
        <row r="2826">
          <cell r="J2826">
            <v>-200.9111</v>
          </cell>
        </row>
        <row r="2827">
          <cell r="J2827">
            <v>-200.8304</v>
          </cell>
        </row>
        <row r="2828">
          <cell r="J2828">
            <v>-200.74940000000001</v>
          </cell>
        </row>
        <row r="2829">
          <cell r="J2829">
            <v>-200.66859999999997</v>
          </cell>
        </row>
        <row r="2830">
          <cell r="J2830">
            <v>-200.58769999999998</v>
          </cell>
        </row>
        <row r="2831">
          <cell r="J2831">
            <v>-200.50680000000003</v>
          </cell>
        </row>
        <row r="2832">
          <cell r="J2832">
            <v>-200.42599999999999</v>
          </cell>
        </row>
        <row r="2833">
          <cell r="J2833">
            <v>-200.34520000000001</v>
          </cell>
        </row>
        <row r="2834">
          <cell r="J2834">
            <v>-200.26420000000002</v>
          </cell>
        </row>
        <row r="2835">
          <cell r="J2835">
            <v>-200.18350000000001</v>
          </cell>
        </row>
        <row r="2836">
          <cell r="J2836">
            <v>-200.1026</v>
          </cell>
        </row>
        <row r="2837">
          <cell r="J2837">
            <v>-200.02179999999998</v>
          </cell>
        </row>
        <row r="2838">
          <cell r="J2838">
            <v>-199.9408</v>
          </cell>
        </row>
        <row r="2839">
          <cell r="J2839">
            <v>-199.86</v>
          </cell>
        </row>
        <row r="2840">
          <cell r="J2840">
            <v>-199.77930000000003</v>
          </cell>
        </row>
        <row r="2841">
          <cell r="J2841">
            <v>-199.69819999999999</v>
          </cell>
        </row>
        <row r="2842">
          <cell r="J2842">
            <v>-199.61739999999998</v>
          </cell>
        </row>
        <row r="2843">
          <cell r="J2843">
            <v>-199.53649999999999</v>
          </cell>
        </row>
        <row r="2844">
          <cell r="J2844">
            <v>-199.4555</v>
          </cell>
        </row>
        <row r="2845">
          <cell r="J2845">
            <v>-199.37469999999999</v>
          </cell>
        </row>
        <row r="2846">
          <cell r="J2846">
            <v>-199.29390000000001</v>
          </cell>
        </row>
        <row r="2847">
          <cell r="J2847">
            <v>-199.2131</v>
          </cell>
        </row>
        <row r="2848">
          <cell r="J2848">
            <v>-199.13209999999998</v>
          </cell>
        </row>
        <row r="2849">
          <cell r="J2849">
            <v>-199.05130000000003</v>
          </cell>
        </row>
        <row r="2850">
          <cell r="J2850">
            <v>-198.97059999999999</v>
          </cell>
        </row>
        <row r="2851">
          <cell r="J2851">
            <v>-198.8897</v>
          </cell>
        </row>
        <row r="2852">
          <cell r="J2852">
            <v>-198.80870000000002</v>
          </cell>
        </row>
        <row r="2853">
          <cell r="J2853">
            <v>-198.72790000000001</v>
          </cell>
        </row>
        <row r="2854">
          <cell r="J2854">
            <v>-198.64709999999997</v>
          </cell>
        </row>
        <row r="2855">
          <cell r="J2855">
            <v>-198.56609999999998</v>
          </cell>
        </row>
        <row r="2856">
          <cell r="J2856">
            <v>-198.4853</v>
          </cell>
        </row>
        <row r="2857">
          <cell r="J2857">
            <v>-198.40449999999998</v>
          </cell>
        </row>
        <row r="2858">
          <cell r="J2858">
            <v>-198.32350000000002</v>
          </cell>
        </row>
        <row r="2859">
          <cell r="J2859">
            <v>-198.24270000000001</v>
          </cell>
        </row>
        <row r="2860">
          <cell r="J2860">
            <v>-198.16189999999997</v>
          </cell>
        </row>
        <row r="2861">
          <cell r="J2861">
            <v>-198.08109999999999</v>
          </cell>
        </row>
        <row r="2862">
          <cell r="J2862">
            <v>-198</v>
          </cell>
        </row>
        <row r="2863">
          <cell r="J2863">
            <v>-197.91920000000002</v>
          </cell>
        </row>
        <row r="2864">
          <cell r="J2864">
            <v>-197.83850000000001</v>
          </cell>
        </row>
        <row r="2865">
          <cell r="J2865">
            <v>-197.75749999999999</v>
          </cell>
        </row>
        <row r="2866">
          <cell r="J2866">
            <v>-197.67660000000001</v>
          </cell>
        </row>
        <row r="2867">
          <cell r="J2867">
            <v>-197.5958</v>
          </cell>
        </row>
        <row r="2868">
          <cell r="J2868">
            <v>-197.51510000000002</v>
          </cell>
        </row>
        <row r="2869">
          <cell r="J2869">
            <v>-197.43430000000001</v>
          </cell>
        </row>
        <row r="2870">
          <cell r="J2870">
            <v>-197.35330000000002</v>
          </cell>
        </row>
        <row r="2871">
          <cell r="J2871">
            <v>-197.2724</v>
          </cell>
        </row>
        <row r="2872">
          <cell r="J2872">
            <v>-197.19159999999999</v>
          </cell>
        </row>
        <row r="2873">
          <cell r="J2873">
            <v>-197.11059999999998</v>
          </cell>
        </row>
        <row r="2874">
          <cell r="J2874">
            <v>-197.0299</v>
          </cell>
        </row>
        <row r="2875">
          <cell r="J2875">
            <v>-196.94889999999998</v>
          </cell>
        </row>
        <row r="2876">
          <cell r="J2876">
            <v>-196.86800000000002</v>
          </cell>
        </row>
        <row r="2877">
          <cell r="J2877">
            <v>-196.78720000000004</v>
          </cell>
        </row>
        <row r="2878">
          <cell r="J2878">
            <v>-196.70639999999997</v>
          </cell>
        </row>
        <row r="2879">
          <cell r="J2879">
            <v>-196.62559999999999</v>
          </cell>
        </row>
        <row r="2880">
          <cell r="J2880">
            <v>-196.54469999999998</v>
          </cell>
        </row>
        <row r="2881">
          <cell r="J2881">
            <v>-196.46380000000002</v>
          </cell>
        </row>
        <row r="2882">
          <cell r="J2882">
            <v>-196.38290000000001</v>
          </cell>
        </row>
        <row r="2883">
          <cell r="J2883">
            <v>-196.3021</v>
          </cell>
        </row>
        <row r="2884">
          <cell r="J2884">
            <v>-196.22120000000001</v>
          </cell>
        </row>
        <row r="2885">
          <cell r="J2885">
            <v>-196.1403</v>
          </cell>
        </row>
        <row r="2886">
          <cell r="J2886">
            <v>-196.05960000000002</v>
          </cell>
        </row>
        <row r="2887">
          <cell r="J2887">
            <v>-195.9787</v>
          </cell>
        </row>
        <row r="2888">
          <cell r="J2888">
            <v>-195.89789999999999</v>
          </cell>
        </row>
        <row r="2889">
          <cell r="J2889">
            <v>-195.8168</v>
          </cell>
        </row>
        <row r="2890">
          <cell r="J2890">
            <v>-195.73599999999999</v>
          </cell>
        </row>
        <row r="2891">
          <cell r="J2891">
            <v>-195.6551</v>
          </cell>
        </row>
        <row r="2892">
          <cell r="J2892">
            <v>-195.57430000000002</v>
          </cell>
        </row>
        <row r="2893">
          <cell r="J2893">
            <v>-195.49350000000004</v>
          </cell>
        </row>
        <row r="2894">
          <cell r="J2894">
            <v>-195.41259999999997</v>
          </cell>
        </row>
        <row r="2895">
          <cell r="J2895">
            <v>-195.33190000000002</v>
          </cell>
        </row>
        <row r="2896">
          <cell r="J2896">
            <v>-195.2509</v>
          </cell>
        </row>
        <row r="2897">
          <cell r="J2897">
            <v>-195.16990000000001</v>
          </cell>
        </row>
        <row r="2898">
          <cell r="J2898">
            <v>-195.0891</v>
          </cell>
        </row>
        <row r="2899">
          <cell r="J2899">
            <v>-195.00829999999999</v>
          </cell>
        </row>
        <row r="2900">
          <cell r="J2900">
            <v>-194.92750000000001</v>
          </cell>
        </row>
        <row r="2901">
          <cell r="J2901">
            <v>-194.8466</v>
          </cell>
        </row>
        <row r="2902">
          <cell r="J2902">
            <v>-194.76569999999998</v>
          </cell>
        </row>
        <row r="2903">
          <cell r="J2903">
            <v>-194.68490000000003</v>
          </cell>
        </row>
        <row r="2904">
          <cell r="J2904">
            <v>-194.60400000000004</v>
          </cell>
        </row>
        <row r="2905">
          <cell r="J2905">
            <v>-194.52309999999997</v>
          </cell>
        </row>
        <row r="2906">
          <cell r="J2906">
            <v>-194.44229999999999</v>
          </cell>
        </row>
        <row r="2907">
          <cell r="J2907">
            <v>-194.3614</v>
          </cell>
        </row>
        <row r="2908">
          <cell r="J2908">
            <v>-194.28050000000002</v>
          </cell>
        </row>
        <row r="2909">
          <cell r="J2909">
            <v>-194.19980000000001</v>
          </cell>
        </row>
        <row r="2910">
          <cell r="J2910">
            <v>-194.1189</v>
          </cell>
        </row>
        <row r="2911">
          <cell r="J2911">
            <v>-194.03789999999998</v>
          </cell>
        </row>
        <row r="2912">
          <cell r="J2912">
            <v>-193.9571</v>
          </cell>
        </row>
        <row r="2913">
          <cell r="J2913">
            <v>-193.87620000000004</v>
          </cell>
        </row>
        <row r="2914">
          <cell r="J2914">
            <v>-193.7953</v>
          </cell>
        </row>
        <row r="2915">
          <cell r="J2915">
            <v>-193.71449999999999</v>
          </cell>
        </row>
        <row r="2916">
          <cell r="J2916">
            <v>-193.6336</v>
          </cell>
        </row>
        <row r="2917">
          <cell r="J2917">
            <v>-193.55290000000002</v>
          </cell>
        </row>
        <row r="2918">
          <cell r="J2918">
            <v>-193.47190000000001</v>
          </cell>
        </row>
        <row r="2919">
          <cell r="J2919">
            <v>-193.39100000000002</v>
          </cell>
        </row>
        <row r="2920">
          <cell r="J2920">
            <v>-193.31020000000001</v>
          </cell>
        </row>
        <row r="2921">
          <cell r="J2921">
            <v>-193.22929999999999</v>
          </cell>
        </row>
        <row r="2922">
          <cell r="J2922">
            <v>-193.14839999999998</v>
          </cell>
        </row>
        <row r="2923">
          <cell r="J2923">
            <v>-193.06760000000003</v>
          </cell>
        </row>
        <row r="2924">
          <cell r="J2924">
            <v>-192.98670000000001</v>
          </cell>
        </row>
        <row r="2925">
          <cell r="J2925">
            <v>-192.9059</v>
          </cell>
        </row>
        <row r="2926">
          <cell r="J2926">
            <v>-192.82509999999999</v>
          </cell>
        </row>
        <row r="2927">
          <cell r="J2927">
            <v>-192.74420000000001</v>
          </cell>
        </row>
        <row r="2928">
          <cell r="J2928">
            <v>-192.66320000000002</v>
          </cell>
        </row>
        <row r="2929">
          <cell r="J2929">
            <v>-192.58250000000001</v>
          </cell>
        </row>
        <row r="2930">
          <cell r="J2930">
            <v>-192.5016</v>
          </cell>
        </row>
        <row r="2931">
          <cell r="J2931">
            <v>-192.42069999999998</v>
          </cell>
        </row>
        <row r="2932">
          <cell r="J2932">
            <v>-192.33980000000003</v>
          </cell>
        </row>
        <row r="2933">
          <cell r="J2933">
            <v>-192.25910000000002</v>
          </cell>
        </row>
        <row r="2934">
          <cell r="J2934">
            <v>-192.17810000000003</v>
          </cell>
        </row>
        <row r="2935">
          <cell r="J2935">
            <v>-192.09720000000002</v>
          </cell>
        </row>
        <row r="2936">
          <cell r="J2936">
            <v>-192.01639999999998</v>
          </cell>
        </row>
        <row r="2937">
          <cell r="J2937">
            <v>-191.93559999999999</v>
          </cell>
        </row>
        <row r="2938">
          <cell r="J2938">
            <v>-191.85470000000004</v>
          </cell>
        </row>
        <row r="2939">
          <cell r="J2939">
            <v>-191.7739</v>
          </cell>
        </row>
        <row r="2940">
          <cell r="J2940">
            <v>-191.69299999999998</v>
          </cell>
        </row>
        <row r="2941">
          <cell r="J2941">
            <v>-191.6121</v>
          </cell>
        </row>
        <row r="2942">
          <cell r="J2942">
            <v>-191.53140000000002</v>
          </cell>
        </row>
        <row r="2943">
          <cell r="J2943">
            <v>-191.4503</v>
          </cell>
        </row>
        <row r="2944">
          <cell r="J2944">
            <v>-191.36959999999999</v>
          </cell>
        </row>
        <row r="2945">
          <cell r="J2945">
            <v>-191.28869999999998</v>
          </cell>
        </row>
        <row r="2946">
          <cell r="J2946">
            <v>-191.20780000000002</v>
          </cell>
        </row>
        <row r="2947">
          <cell r="J2947">
            <v>-191.12700000000001</v>
          </cell>
        </row>
        <row r="2948">
          <cell r="J2948">
            <v>-191.04610000000002</v>
          </cell>
        </row>
        <row r="2949">
          <cell r="J2949">
            <v>-190.96529999999998</v>
          </cell>
        </row>
        <row r="2950">
          <cell r="J2950">
            <v>-190.8843</v>
          </cell>
        </row>
        <row r="2951">
          <cell r="J2951">
            <v>-190.80349999999999</v>
          </cell>
        </row>
        <row r="2952">
          <cell r="J2952">
            <v>-190.7226</v>
          </cell>
        </row>
        <row r="2953">
          <cell r="J2953">
            <v>-190.64189999999999</v>
          </cell>
        </row>
        <row r="2954">
          <cell r="J2954">
            <v>-190.5609</v>
          </cell>
        </row>
        <row r="2955">
          <cell r="J2955">
            <v>-190.48009999999999</v>
          </cell>
        </row>
        <row r="2956">
          <cell r="J2956">
            <v>-190.39929999999998</v>
          </cell>
        </row>
        <row r="2957">
          <cell r="J2957">
            <v>-190.31829999999999</v>
          </cell>
        </row>
        <row r="2958">
          <cell r="J2958">
            <v>-190.23750000000001</v>
          </cell>
        </row>
        <row r="2959">
          <cell r="J2959">
            <v>-190.1567</v>
          </cell>
        </row>
        <row r="2960">
          <cell r="J2960">
            <v>-190.07560000000004</v>
          </cell>
        </row>
        <row r="2961">
          <cell r="J2961">
            <v>-189.99489999999997</v>
          </cell>
        </row>
        <row r="2962">
          <cell r="J2962">
            <v>-189.91410000000002</v>
          </cell>
        </row>
        <row r="2963">
          <cell r="J2963">
            <v>-189.83320000000001</v>
          </cell>
        </row>
        <row r="2964">
          <cell r="J2964">
            <v>-189.75229999999999</v>
          </cell>
        </row>
        <row r="2965">
          <cell r="J2965">
            <v>-189.67150000000001</v>
          </cell>
        </row>
        <row r="2966">
          <cell r="J2966">
            <v>-189.59059999999999</v>
          </cell>
        </row>
        <row r="2967">
          <cell r="J2967">
            <v>-189.50969999999998</v>
          </cell>
        </row>
        <row r="2968">
          <cell r="J2968">
            <v>-189.42880000000002</v>
          </cell>
        </row>
        <row r="2969">
          <cell r="J2969">
            <v>-189.34799999999998</v>
          </cell>
        </row>
        <row r="2970">
          <cell r="J2970">
            <v>-189.2672</v>
          </cell>
        </row>
        <row r="2971">
          <cell r="J2971">
            <v>-189.18630000000002</v>
          </cell>
        </row>
        <row r="2972">
          <cell r="J2972">
            <v>-189.10539999999997</v>
          </cell>
        </row>
        <row r="2973">
          <cell r="J2973">
            <v>-189.02449999999999</v>
          </cell>
        </row>
        <row r="2974">
          <cell r="J2974">
            <v>-188.94369999999998</v>
          </cell>
        </row>
        <row r="2975">
          <cell r="J2975">
            <v>-188.8629</v>
          </cell>
        </row>
        <row r="2976">
          <cell r="J2976">
            <v>-188.78190000000001</v>
          </cell>
        </row>
        <row r="2977">
          <cell r="J2977">
            <v>-188.7012</v>
          </cell>
        </row>
        <row r="2978">
          <cell r="J2978">
            <v>-188.62029999999999</v>
          </cell>
        </row>
        <row r="2979">
          <cell r="J2979">
            <v>-188.5394</v>
          </cell>
        </row>
        <row r="2980">
          <cell r="J2980">
            <v>-188.45869999999999</v>
          </cell>
        </row>
        <row r="2981">
          <cell r="J2981">
            <v>-188.37780000000001</v>
          </cell>
        </row>
        <row r="2982">
          <cell r="J2982">
            <v>-188.29680000000002</v>
          </cell>
        </row>
        <row r="2983">
          <cell r="J2983">
            <v>-188.2159</v>
          </cell>
        </row>
        <row r="2984">
          <cell r="J2984">
            <v>-188.13499999999999</v>
          </cell>
        </row>
        <row r="2985">
          <cell r="J2985">
            <v>-188.05430000000001</v>
          </cell>
        </row>
        <row r="2986">
          <cell r="J2986">
            <v>-187.9734</v>
          </cell>
        </row>
        <row r="2987">
          <cell r="J2987">
            <v>-187.89250000000001</v>
          </cell>
        </row>
        <row r="2988">
          <cell r="J2988">
            <v>-187.81169999999997</v>
          </cell>
        </row>
        <row r="2989">
          <cell r="J2989">
            <v>-187.73079999999999</v>
          </cell>
        </row>
        <row r="2990">
          <cell r="J2990">
            <v>-187.64999999999998</v>
          </cell>
        </row>
        <row r="2991">
          <cell r="J2991">
            <v>-187.56900000000002</v>
          </cell>
        </row>
        <row r="2992">
          <cell r="J2992">
            <v>-187.48820000000001</v>
          </cell>
        </row>
        <row r="2993">
          <cell r="J2993">
            <v>-187.4074</v>
          </cell>
        </row>
        <row r="2994">
          <cell r="J2994">
            <v>-187.32649999999998</v>
          </cell>
        </row>
        <row r="2995">
          <cell r="J2995">
            <v>-187.24560000000002</v>
          </cell>
        </row>
        <row r="2996">
          <cell r="J2996">
            <v>-187.16470000000001</v>
          </cell>
        </row>
        <row r="2997">
          <cell r="J2997">
            <v>-187.0838</v>
          </cell>
        </row>
        <row r="2998">
          <cell r="J2998">
            <v>-187.00309999999999</v>
          </cell>
        </row>
        <row r="2999">
          <cell r="J2999">
            <v>-186.9222</v>
          </cell>
        </row>
        <row r="3000">
          <cell r="J3000">
            <v>-186.84139999999999</v>
          </cell>
        </row>
        <row r="3001">
          <cell r="J3001">
            <v>-186.7604</v>
          </cell>
        </row>
        <row r="3002">
          <cell r="J3002">
            <v>-186.67959999999999</v>
          </cell>
        </row>
        <row r="3003">
          <cell r="J3003">
            <v>-186.59880000000001</v>
          </cell>
        </row>
        <row r="3004">
          <cell r="J3004">
            <v>-186.51780000000002</v>
          </cell>
        </row>
        <row r="3005">
          <cell r="J3005">
            <v>-186.43700000000001</v>
          </cell>
        </row>
        <row r="3006">
          <cell r="J3006">
            <v>-186.3562</v>
          </cell>
        </row>
        <row r="3007">
          <cell r="J3007">
            <v>-186.27530000000002</v>
          </cell>
        </row>
        <row r="3008">
          <cell r="J3008">
            <v>-186.19439999999997</v>
          </cell>
        </row>
        <row r="3009">
          <cell r="J3009">
            <v>-186.11359999999999</v>
          </cell>
        </row>
        <row r="3010">
          <cell r="J3010">
            <v>-186.03280000000001</v>
          </cell>
        </row>
        <row r="3011">
          <cell r="J3011">
            <v>-185.95180000000002</v>
          </cell>
        </row>
        <row r="3012">
          <cell r="J3012">
            <v>-185.87090000000001</v>
          </cell>
        </row>
        <row r="3013">
          <cell r="J3013">
            <v>-185.79000000000002</v>
          </cell>
        </row>
        <row r="3014">
          <cell r="J3014">
            <v>-185.70920000000001</v>
          </cell>
        </row>
        <row r="3015">
          <cell r="J3015">
            <v>-185.6283</v>
          </cell>
        </row>
        <row r="3016">
          <cell r="J3016">
            <v>-185.54759999999999</v>
          </cell>
        </row>
        <row r="3017">
          <cell r="J3017">
            <v>-185.4667</v>
          </cell>
        </row>
        <row r="3018">
          <cell r="J3018">
            <v>-185.38570000000001</v>
          </cell>
        </row>
        <row r="3019">
          <cell r="J3019">
            <v>-185.30500000000001</v>
          </cell>
        </row>
        <row r="3020">
          <cell r="J3020">
            <v>-185.22400000000002</v>
          </cell>
        </row>
        <row r="3021">
          <cell r="J3021">
            <v>-185.14319999999998</v>
          </cell>
        </row>
        <row r="3022">
          <cell r="J3022">
            <v>-185.06229999999999</v>
          </cell>
        </row>
        <row r="3023">
          <cell r="J3023">
            <v>-184.98149999999998</v>
          </cell>
        </row>
        <row r="3024">
          <cell r="J3024">
            <v>-184.9006</v>
          </cell>
        </row>
        <row r="3025">
          <cell r="J3025">
            <v>-184.81979999999999</v>
          </cell>
        </row>
        <row r="3026">
          <cell r="J3026">
            <v>-184.7389</v>
          </cell>
        </row>
        <row r="3027">
          <cell r="J3027">
            <v>-184.65800000000002</v>
          </cell>
        </row>
        <row r="3028">
          <cell r="J3028">
            <v>-184.5772</v>
          </cell>
        </row>
        <row r="3029">
          <cell r="J3029">
            <v>-184.49629999999999</v>
          </cell>
        </row>
        <row r="3030">
          <cell r="J3030">
            <v>-184.41550000000001</v>
          </cell>
        </row>
        <row r="3031">
          <cell r="J3031">
            <v>-184.33470000000003</v>
          </cell>
        </row>
        <row r="3032">
          <cell r="J3032">
            <v>-184.25379999999998</v>
          </cell>
        </row>
        <row r="3033">
          <cell r="J3033">
            <v>-184.173</v>
          </cell>
        </row>
        <row r="3034">
          <cell r="J3034">
            <v>-184.09209999999999</v>
          </cell>
        </row>
        <row r="3035">
          <cell r="J3035">
            <v>-184.0111</v>
          </cell>
        </row>
        <row r="3036">
          <cell r="J3036">
            <v>-183.93039999999999</v>
          </cell>
        </row>
        <row r="3037">
          <cell r="J3037">
            <v>-183.84939999999997</v>
          </cell>
        </row>
        <row r="3038">
          <cell r="J3038">
            <v>-183.76860000000002</v>
          </cell>
        </row>
        <row r="3039">
          <cell r="J3039">
            <v>-183.68780000000001</v>
          </cell>
        </row>
        <row r="3040">
          <cell r="J3040">
            <v>-183.6069</v>
          </cell>
        </row>
        <row r="3041">
          <cell r="J3041">
            <v>-183.52609999999999</v>
          </cell>
        </row>
        <row r="3042">
          <cell r="J3042">
            <v>-183.44509999999997</v>
          </cell>
        </row>
        <row r="3043">
          <cell r="J3043">
            <v>-183.36430000000001</v>
          </cell>
        </row>
        <row r="3044">
          <cell r="J3044">
            <v>-183.2834</v>
          </cell>
        </row>
        <row r="3045">
          <cell r="J3045">
            <v>-183.20259999999999</v>
          </cell>
        </row>
        <row r="3046">
          <cell r="J3046">
            <v>-183.12189999999998</v>
          </cell>
        </row>
        <row r="3047">
          <cell r="J3047">
            <v>-183.04080000000002</v>
          </cell>
        </row>
        <row r="3048">
          <cell r="J3048">
            <v>-182.9599</v>
          </cell>
        </row>
        <row r="3049">
          <cell r="J3049">
            <v>-182.87909999999999</v>
          </cell>
        </row>
        <row r="3050">
          <cell r="J3050">
            <v>-182.79829999999998</v>
          </cell>
        </row>
        <row r="3051">
          <cell r="J3051">
            <v>-182.71729999999999</v>
          </cell>
        </row>
        <row r="3052">
          <cell r="J3052">
            <v>-182.63640000000001</v>
          </cell>
        </row>
        <row r="3053">
          <cell r="J3053">
            <v>-182.55579999999998</v>
          </cell>
        </row>
        <row r="3054">
          <cell r="J3054">
            <v>-182.47480000000002</v>
          </cell>
        </row>
        <row r="3055">
          <cell r="J3055">
            <v>-182.39400000000001</v>
          </cell>
        </row>
        <row r="3056">
          <cell r="J3056">
            <v>-182.31299999999999</v>
          </cell>
        </row>
        <row r="3057">
          <cell r="J3057">
            <v>-182.23230000000001</v>
          </cell>
        </row>
        <row r="3058">
          <cell r="J3058">
            <v>-182.15129999999999</v>
          </cell>
        </row>
        <row r="3059">
          <cell r="J3059">
            <v>-182.07050000000001</v>
          </cell>
        </row>
        <row r="3060">
          <cell r="J3060">
            <v>-181.9897</v>
          </cell>
        </row>
        <row r="3061">
          <cell r="J3061">
            <v>-181.90879999999999</v>
          </cell>
        </row>
        <row r="3062">
          <cell r="J3062">
            <v>-181.8279</v>
          </cell>
        </row>
        <row r="3063">
          <cell r="J3063">
            <v>-181.74709999999999</v>
          </cell>
        </row>
        <row r="3064">
          <cell r="J3064">
            <v>-181.6662</v>
          </cell>
        </row>
        <row r="3065">
          <cell r="J3065">
            <v>-181.58539999999999</v>
          </cell>
        </row>
        <row r="3066">
          <cell r="J3066">
            <v>-181.50450000000001</v>
          </cell>
        </row>
        <row r="3067">
          <cell r="J3067">
            <v>-181.42360000000002</v>
          </cell>
        </row>
        <row r="3068">
          <cell r="J3068">
            <v>-181.34279999999998</v>
          </cell>
        </row>
        <row r="3069">
          <cell r="J3069">
            <v>-181.2619</v>
          </cell>
        </row>
        <row r="3070">
          <cell r="J3070">
            <v>-181.18090000000001</v>
          </cell>
        </row>
        <row r="3071">
          <cell r="J3071">
            <v>-181.10030000000003</v>
          </cell>
        </row>
        <row r="3072">
          <cell r="J3072">
            <v>-181.01929999999999</v>
          </cell>
        </row>
        <row r="3073">
          <cell r="J3073">
            <v>-180.93849999999998</v>
          </cell>
        </row>
        <row r="3074">
          <cell r="J3074">
            <v>-180.85769999999999</v>
          </cell>
        </row>
        <row r="3075">
          <cell r="J3075">
            <v>-180.77670000000001</v>
          </cell>
        </row>
        <row r="3076">
          <cell r="J3076">
            <v>-180.69589999999999</v>
          </cell>
        </row>
        <row r="3077">
          <cell r="J3077">
            <v>-180.61499999999998</v>
          </cell>
        </row>
        <row r="3078">
          <cell r="J3078">
            <v>-180.5342</v>
          </cell>
        </row>
        <row r="3079">
          <cell r="J3079">
            <v>-180.45320000000001</v>
          </cell>
        </row>
        <row r="3080">
          <cell r="J3080">
            <v>-180.3724</v>
          </cell>
        </row>
        <row r="3081">
          <cell r="J3081">
            <v>-180.29150000000001</v>
          </cell>
        </row>
        <row r="3082">
          <cell r="J3082">
            <v>-180.2106</v>
          </cell>
        </row>
        <row r="3083">
          <cell r="J3083">
            <v>-180.12990000000002</v>
          </cell>
        </row>
        <row r="3084">
          <cell r="J3084">
            <v>-180.0489</v>
          </cell>
        </row>
        <row r="3085">
          <cell r="J3085">
            <v>-179.96799999999999</v>
          </cell>
        </row>
        <row r="3086">
          <cell r="J3086">
            <v>-179.88729999999998</v>
          </cell>
        </row>
        <row r="3087">
          <cell r="J3087">
            <v>-179.80630000000002</v>
          </cell>
        </row>
        <row r="3088">
          <cell r="J3088">
            <v>-179.72550000000001</v>
          </cell>
        </row>
        <row r="3089">
          <cell r="J3089">
            <v>-179.64460000000003</v>
          </cell>
        </row>
        <row r="3090">
          <cell r="J3090">
            <v>-179.56380000000001</v>
          </cell>
        </row>
        <row r="3091">
          <cell r="J3091">
            <v>-179.48290000000003</v>
          </cell>
        </row>
        <row r="3092">
          <cell r="J3092">
            <v>-179.40209999999999</v>
          </cell>
        </row>
        <row r="3093">
          <cell r="J3093">
            <v>-179.32129999999998</v>
          </cell>
        </row>
        <row r="3094">
          <cell r="J3094">
            <v>-179.24040000000002</v>
          </cell>
        </row>
        <row r="3095">
          <cell r="J3095">
            <v>-179.15959999999998</v>
          </cell>
        </row>
        <row r="3096">
          <cell r="J3096">
            <v>-179.07859999999999</v>
          </cell>
        </row>
        <row r="3097">
          <cell r="J3097">
            <v>-178.99780000000001</v>
          </cell>
        </row>
        <row r="3098">
          <cell r="J3098">
            <v>-178.917</v>
          </cell>
        </row>
        <row r="3099">
          <cell r="J3099">
            <v>-178.83600000000001</v>
          </cell>
        </row>
        <row r="3100">
          <cell r="J3100">
            <v>-178.75530000000001</v>
          </cell>
        </row>
        <row r="3101">
          <cell r="J3101">
            <v>-178.67429999999999</v>
          </cell>
        </row>
        <row r="3102">
          <cell r="J3102">
            <v>-178.59350000000001</v>
          </cell>
        </row>
        <row r="3103">
          <cell r="J3103">
            <v>-178.5127</v>
          </cell>
        </row>
        <row r="3104">
          <cell r="J3104">
            <v>-178.43169999999998</v>
          </cell>
        </row>
        <row r="3105">
          <cell r="J3105">
            <v>-178.351</v>
          </cell>
        </row>
        <row r="3106">
          <cell r="J3106">
            <v>-178.27</v>
          </cell>
        </row>
        <row r="3107">
          <cell r="J3107">
            <v>-178.1891</v>
          </cell>
        </row>
        <row r="3108">
          <cell r="J3108">
            <v>-178.10830000000001</v>
          </cell>
        </row>
        <row r="3109">
          <cell r="J3109">
            <v>-178.0273</v>
          </cell>
        </row>
        <row r="3110">
          <cell r="J3110">
            <v>-177.94649999999999</v>
          </cell>
        </row>
        <row r="3111">
          <cell r="J3111">
            <v>-177.8657</v>
          </cell>
        </row>
        <row r="3112">
          <cell r="J3112">
            <v>-177.78480000000002</v>
          </cell>
        </row>
        <row r="3113">
          <cell r="J3113">
            <v>-177.70400000000001</v>
          </cell>
        </row>
        <row r="3114">
          <cell r="J3114">
            <v>-177.62309999999999</v>
          </cell>
        </row>
        <row r="3115">
          <cell r="J3115">
            <v>-177.54220000000001</v>
          </cell>
        </row>
        <row r="3116">
          <cell r="J3116">
            <v>-177.46129999999999</v>
          </cell>
        </row>
        <row r="3117">
          <cell r="J3117">
            <v>-177.38060000000002</v>
          </cell>
        </row>
        <row r="3118">
          <cell r="J3118">
            <v>-177.2997</v>
          </cell>
        </row>
        <row r="3119">
          <cell r="J3119">
            <v>-177.21879999999999</v>
          </cell>
        </row>
        <row r="3120">
          <cell r="J3120">
            <v>-177.13800000000003</v>
          </cell>
        </row>
        <row r="3121">
          <cell r="J3121">
            <v>-177.05700000000002</v>
          </cell>
        </row>
        <row r="3122">
          <cell r="J3122">
            <v>-176.97629999999998</v>
          </cell>
        </row>
        <row r="3123">
          <cell r="J3123">
            <v>-176.8954</v>
          </cell>
        </row>
        <row r="3124">
          <cell r="J3124">
            <v>-176.81459999999998</v>
          </cell>
        </row>
        <row r="3125">
          <cell r="J3125">
            <v>-176.7336</v>
          </cell>
        </row>
        <row r="3126">
          <cell r="J3126">
            <v>-176.65270000000001</v>
          </cell>
        </row>
        <row r="3127">
          <cell r="J3127">
            <v>-176.5719</v>
          </cell>
        </row>
        <row r="3128">
          <cell r="J3128">
            <v>-176.49099999999996</v>
          </cell>
        </row>
        <row r="3129">
          <cell r="J3129">
            <v>-176.4102</v>
          </cell>
        </row>
        <row r="3130">
          <cell r="J3130">
            <v>-176.3295</v>
          </cell>
        </row>
        <row r="3131">
          <cell r="J3131">
            <v>-176.24849999999998</v>
          </cell>
        </row>
        <row r="3132">
          <cell r="J3132">
            <v>-176.1677</v>
          </cell>
        </row>
        <row r="3133">
          <cell r="J3133">
            <v>-176.08670000000001</v>
          </cell>
        </row>
        <row r="3134">
          <cell r="J3134">
            <v>-176.0059</v>
          </cell>
        </row>
        <row r="3135">
          <cell r="J3135">
            <v>-175.92500000000001</v>
          </cell>
        </row>
        <row r="3136">
          <cell r="J3136">
            <v>-175.8441</v>
          </cell>
        </row>
        <row r="3137">
          <cell r="J3137">
            <v>-175.76319999999998</v>
          </cell>
        </row>
        <row r="3138">
          <cell r="J3138">
            <v>-175.6824</v>
          </cell>
        </row>
        <row r="3139">
          <cell r="J3139">
            <v>-175.60149999999999</v>
          </cell>
        </row>
        <row r="3140">
          <cell r="J3140">
            <v>-175.52069999999998</v>
          </cell>
        </row>
        <row r="3141">
          <cell r="J3141">
            <v>-175.43989999999999</v>
          </cell>
        </row>
        <row r="3142">
          <cell r="J3142">
            <v>-175.35909999999998</v>
          </cell>
        </row>
        <row r="3143">
          <cell r="J3143">
            <v>-175.2782</v>
          </cell>
        </row>
        <row r="3144">
          <cell r="J3144">
            <v>-175.19730000000001</v>
          </cell>
        </row>
        <row r="3145">
          <cell r="J3145">
            <v>-175.1164</v>
          </cell>
        </row>
        <row r="3146">
          <cell r="J3146">
            <v>-175.03559999999999</v>
          </cell>
        </row>
        <row r="3147">
          <cell r="J3147">
            <v>-174.9547</v>
          </cell>
        </row>
        <row r="3148">
          <cell r="J3148">
            <v>-174.87379999999999</v>
          </cell>
        </row>
        <row r="3149">
          <cell r="J3149">
            <v>-174.79300000000001</v>
          </cell>
        </row>
        <row r="3150">
          <cell r="J3150">
            <v>-174.7122</v>
          </cell>
        </row>
        <row r="3151">
          <cell r="J3151">
            <v>-174.63139999999999</v>
          </cell>
        </row>
        <row r="3152">
          <cell r="J3152">
            <v>-174.55020000000002</v>
          </cell>
        </row>
        <row r="3153">
          <cell r="J3153">
            <v>-174.46939999999998</v>
          </cell>
        </row>
        <row r="3154">
          <cell r="J3154">
            <v>-174.38870000000003</v>
          </cell>
        </row>
        <row r="3155">
          <cell r="J3155">
            <v>-174.30780000000001</v>
          </cell>
        </row>
        <row r="3156">
          <cell r="J3156">
            <v>-174.227</v>
          </cell>
        </row>
        <row r="3157">
          <cell r="J3157">
            <v>-174.14600000000002</v>
          </cell>
        </row>
        <row r="3158">
          <cell r="J3158">
            <v>-174.0651</v>
          </cell>
        </row>
        <row r="3159">
          <cell r="J3159">
            <v>-173.98440000000002</v>
          </cell>
        </row>
        <row r="3160">
          <cell r="J3160">
            <v>-173.90359999999998</v>
          </cell>
        </row>
        <row r="3161">
          <cell r="J3161">
            <v>-173.8227</v>
          </cell>
        </row>
        <row r="3162">
          <cell r="J3162">
            <v>-173.74190000000002</v>
          </cell>
        </row>
        <row r="3163">
          <cell r="J3163">
            <v>-173.66079999999999</v>
          </cell>
        </row>
        <row r="3164">
          <cell r="J3164">
            <v>-173.58</v>
          </cell>
        </row>
        <row r="3165">
          <cell r="J3165">
            <v>-173.4991</v>
          </cell>
        </row>
        <row r="3166">
          <cell r="J3166">
            <v>-173.41829999999999</v>
          </cell>
        </row>
        <row r="3167">
          <cell r="J3167">
            <v>-173.33760000000001</v>
          </cell>
        </row>
        <row r="3168">
          <cell r="J3168">
            <v>-173.25670000000002</v>
          </cell>
        </row>
        <row r="3169">
          <cell r="J3169">
            <v>-173.17569999999998</v>
          </cell>
        </row>
        <row r="3170">
          <cell r="J3170">
            <v>-173.09480000000002</v>
          </cell>
        </row>
        <row r="3171">
          <cell r="J3171">
            <v>-173.01400000000001</v>
          </cell>
        </row>
        <row r="3172">
          <cell r="J3172">
            <v>-172.9331</v>
          </cell>
        </row>
        <row r="3173">
          <cell r="J3173">
            <v>-172.85239999999999</v>
          </cell>
        </row>
        <row r="3174">
          <cell r="J3174">
            <v>-172.7715</v>
          </cell>
        </row>
        <row r="3175">
          <cell r="J3175">
            <v>-172.69059999999999</v>
          </cell>
        </row>
        <row r="3176">
          <cell r="J3176">
            <v>-172.60970000000003</v>
          </cell>
        </row>
        <row r="3177">
          <cell r="J3177">
            <v>-172.52879999999999</v>
          </cell>
        </row>
        <row r="3178">
          <cell r="J3178">
            <v>-172.4479</v>
          </cell>
        </row>
        <row r="3179">
          <cell r="J3179">
            <v>-172.36709999999999</v>
          </cell>
        </row>
        <row r="3180">
          <cell r="J3180">
            <v>-172.28629999999998</v>
          </cell>
        </row>
        <row r="3181">
          <cell r="J3181">
            <v>-172.2055</v>
          </cell>
        </row>
        <row r="3182">
          <cell r="J3182">
            <v>-172.12459999999999</v>
          </cell>
        </row>
        <row r="3183">
          <cell r="J3183">
            <v>-172.04370000000003</v>
          </cell>
        </row>
        <row r="3184">
          <cell r="J3184">
            <v>-171.96289999999999</v>
          </cell>
        </row>
        <row r="3185">
          <cell r="J3185">
            <v>-171.8818</v>
          </cell>
        </row>
        <row r="3186">
          <cell r="J3186">
            <v>-171.80110000000002</v>
          </cell>
        </row>
        <row r="3187">
          <cell r="J3187">
            <v>-171.72019999999998</v>
          </cell>
        </row>
        <row r="3188">
          <cell r="J3188">
            <v>-171.63929999999999</v>
          </cell>
        </row>
        <row r="3189">
          <cell r="J3189">
            <v>-171.55860000000001</v>
          </cell>
        </row>
        <row r="3190">
          <cell r="J3190">
            <v>-171.47770000000003</v>
          </cell>
        </row>
        <row r="3191">
          <cell r="J3191">
            <v>-171.39669999999998</v>
          </cell>
        </row>
        <row r="3192">
          <cell r="J3192">
            <v>-171.3159</v>
          </cell>
        </row>
        <row r="3193">
          <cell r="J3193">
            <v>-171.23510000000002</v>
          </cell>
        </row>
        <row r="3194">
          <cell r="J3194">
            <v>-171.15419999999997</v>
          </cell>
        </row>
        <row r="3195">
          <cell r="J3195">
            <v>-171.07329999999996</v>
          </cell>
        </row>
        <row r="3196">
          <cell r="J3196">
            <v>-170.99250000000001</v>
          </cell>
        </row>
        <row r="3197">
          <cell r="J3197">
            <v>-170.9117</v>
          </cell>
        </row>
        <row r="3198">
          <cell r="J3198">
            <v>-170.83080000000001</v>
          </cell>
        </row>
        <row r="3199">
          <cell r="J3199">
            <v>-170.74990000000003</v>
          </cell>
        </row>
        <row r="3200">
          <cell r="J3200">
            <v>-170.66909999999999</v>
          </cell>
        </row>
        <row r="3201">
          <cell r="J3201">
            <v>-170.5881</v>
          </cell>
        </row>
        <row r="3202">
          <cell r="J3202">
            <v>-170.50720000000001</v>
          </cell>
        </row>
        <row r="3203">
          <cell r="J3203">
            <v>-170.4264</v>
          </cell>
        </row>
        <row r="3204">
          <cell r="J3204">
            <v>-170.34559999999999</v>
          </cell>
        </row>
        <row r="3205">
          <cell r="J3205">
            <v>-170.26459999999997</v>
          </cell>
        </row>
        <row r="3206">
          <cell r="J3206">
            <v>-170.18389999999999</v>
          </cell>
        </row>
        <row r="3207">
          <cell r="J3207">
            <v>-170.10290000000001</v>
          </cell>
        </row>
        <row r="3208">
          <cell r="J3208">
            <v>-170.02209999999999</v>
          </cell>
        </row>
        <row r="3209">
          <cell r="J3209">
            <v>-169.94120000000001</v>
          </cell>
        </row>
        <row r="3210">
          <cell r="J3210">
            <v>-169.8603</v>
          </cell>
        </row>
        <row r="3211">
          <cell r="J3211">
            <v>-169.77939999999998</v>
          </cell>
        </row>
        <row r="3212">
          <cell r="J3212">
            <v>-169.6986</v>
          </cell>
        </row>
        <row r="3213">
          <cell r="J3213">
            <v>-169.61779999999999</v>
          </cell>
        </row>
        <row r="3214">
          <cell r="J3214">
            <v>-169.5369</v>
          </cell>
        </row>
        <row r="3215">
          <cell r="J3215">
            <v>-169.45609999999999</v>
          </cell>
        </row>
        <row r="3216">
          <cell r="J3216">
            <v>-169.37520000000001</v>
          </cell>
        </row>
        <row r="3217">
          <cell r="J3217">
            <v>-169.29429999999999</v>
          </cell>
        </row>
        <row r="3218">
          <cell r="J3218">
            <v>-169.21349999999998</v>
          </cell>
        </row>
        <row r="3219">
          <cell r="J3219">
            <v>-169.1327</v>
          </cell>
        </row>
        <row r="3220">
          <cell r="J3220">
            <v>-169.05160000000001</v>
          </cell>
        </row>
        <row r="3221">
          <cell r="J3221">
            <v>-168.9709</v>
          </cell>
        </row>
        <row r="3222">
          <cell r="J3222">
            <v>-168.89009999999996</v>
          </cell>
        </row>
        <row r="3223">
          <cell r="J3223">
            <v>-168.8092</v>
          </cell>
        </row>
        <row r="3224">
          <cell r="J3224">
            <v>-168.72830000000002</v>
          </cell>
        </row>
        <row r="3225">
          <cell r="J3225">
            <v>-168.64749999999998</v>
          </cell>
        </row>
        <row r="3226">
          <cell r="J3226">
            <v>-168.56669999999997</v>
          </cell>
        </row>
        <row r="3227">
          <cell r="J3227">
            <v>-168.48570000000001</v>
          </cell>
        </row>
        <row r="3228">
          <cell r="J3228">
            <v>-168.4049</v>
          </cell>
        </row>
        <row r="3229">
          <cell r="J3229">
            <v>-168.32409999999999</v>
          </cell>
        </row>
        <row r="3230">
          <cell r="J3230">
            <v>-168.2432</v>
          </cell>
        </row>
        <row r="3231">
          <cell r="J3231">
            <v>-168.16230000000002</v>
          </cell>
        </row>
        <row r="3232">
          <cell r="J3232">
            <v>-168.08149999999998</v>
          </cell>
        </row>
        <row r="3233">
          <cell r="J3233">
            <v>-168.00069999999999</v>
          </cell>
        </row>
        <row r="3234">
          <cell r="J3234">
            <v>-167.9196</v>
          </cell>
        </row>
        <row r="3235">
          <cell r="J3235">
            <v>-167.8389</v>
          </cell>
        </row>
        <row r="3236">
          <cell r="J3236">
            <v>-167.75809999999998</v>
          </cell>
        </row>
        <row r="3237">
          <cell r="J3237">
            <v>-167.6771</v>
          </cell>
        </row>
        <row r="3238">
          <cell r="J3238">
            <v>-167.59629999999999</v>
          </cell>
        </row>
        <row r="3239">
          <cell r="J3239">
            <v>-167.5155</v>
          </cell>
        </row>
        <row r="3240">
          <cell r="J3240">
            <v>-167.43459999999999</v>
          </cell>
        </row>
        <row r="3241">
          <cell r="J3241">
            <v>-167.35379999999998</v>
          </cell>
        </row>
        <row r="3242">
          <cell r="J3242">
            <v>-167.27280000000002</v>
          </cell>
        </row>
        <row r="3243">
          <cell r="J3243">
            <v>-167.19200000000001</v>
          </cell>
        </row>
        <row r="3244">
          <cell r="J3244">
            <v>-167.11110000000002</v>
          </cell>
        </row>
        <row r="3245">
          <cell r="J3245">
            <v>-167.03030000000001</v>
          </cell>
        </row>
        <row r="3246">
          <cell r="J3246">
            <v>-166.94919999999999</v>
          </cell>
        </row>
        <row r="3247">
          <cell r="J3247">
            <v>-166.86849999999998</v>
          </cell>
        </row>
        <row r="3248">
          <cell r="J3248">
            <v>-166.7878</v>
          </cell>
        </row>
        <row r="3249">
          <cell r="J3249">
            <v>-166.70680000000002</v>
          </cell>
        </row>
        <row r="3250">
          <cell r="J3250">
            <v>-166.62599999999998</v>
          </cell>
        </row>
        <row r="3251">
          <cell r="J3251">
            <v>-166.54499999999999</v>
          </cell>
        </row>
        <row r="3252">
          <cell r="J3252">
            <v>-166.46420000000001</v>
          </cell>
        </row>
        <row r="3253">
          <cell r="J3253">
            <v>-166.38320000000002</v>
          </cell>
        </row>
        <row r="3254">
          <cell r="J3254">
            <v>-166.30259999999998</v>
          </cell>
        </row>
        <row r="3255">
          <cell r="J3255">
            <v>-166.2218</v>
          </cell>
        </row>
        <row r="3256">
          <cell r="J3256">
            <v>-166.14079999999996</v>
          </cell>
        </row>
        <row r="3257">
          <cell r="J3257">
            <v>-166.0599</v>
          </cell>
        </row>
        <row r="3258">
          <cell r="J3258">
            <v>-165.97899999999998</v>
          </cell>
        </row>
        <row r="3259">
          <cell r="J3259">
            <v>-165.8982</v>
          </cell>
        </row>
        <row r="3260">
          <cell r="J3260">
            <v>-165.81729999999999</v>
          </cell>
        </row>
        <row r="3261">
          <cell r="J3261">
            <v>-165.73650000000001</v>
          </cell>
        </row>
        <row r="3262">
          <cell r="J3262">
            <v>-165.65550000000002</v>
          </cell>
        </row>
        <row r="3263">
          <cell r="J3263">
            <v>-165.57469999999998</v>
          </cell>
        </row>
        <row r="3264">
          <cell r="J3264">
            <v>-165.4939</v>
          </cell>
        </row>
        <row r="3265">
          <cell r="J3265">
            <v>-165.41310000000001</v>
          </cell>
        </row>
        <row r="3266">
          <cell r="J3266">
            <v>-165.3323</v>
          </cell>
        </row>
        <row r="3267">
          <cell r="J3267">
            <v>-165.25129999999999</v>
          </cell>
        </row>
        <row r="3268">
          <cell r="J3268">
            <v>-165.1704</v>
          </cell>
        </row>
        <row r="3269">
          <cell r="J3269">
            <v>-165.08950000000002</v>
          </cell>
        </row>
        <row r="3270">
          <cell r="J3270">
            <v>-165.0087</v>
          </cell>
        </row>
        <row r="3271">
          <cell r="J3271">
            <v>-164.92789999999999</v>
          </cell>
        </row>
        <row r="3272">
          <cell r="J3272">
            <v>-164.84710000000001</v>
          </cell>
        </row>
        <row r="3273">
          <cell r="J3273">
            <v>-164.76609999999999</v>
          </cell>
        </row>
        <row r="3274">
          <cell r="J3274">
            <v>-164.68529999999998</v>
          </cell>
        </row>
        <row r="3275">
          <cell r="J3275">
            <v>-164.6044</v>
          </cell>
        </row>
        <row r="3276">
          <cell r="J3276">
            <v>-164.52369999999999</v>
          </cell>
        </row>
        <row r="3277">
          <cell r="J3277">
            <v>-164.4427</v>
          </cell>
        </row>
        <row r="3278">
          <cell r="J3278">
            <v>-164.36189999999999</v>
          </cell>
        </row>
        <row r="3279">
          <cell r="J3279">
            <v>-164.2808</v>
          </cell>
        </row>
        <row r="3280">
          <cell r="J3280">
            <v>-164.20000000000002</v>
          </cell>
        </row>
        <row r="3281">
          <cell r="J3281">
            <v>-164.11919999999998</v>
          </cell>
        </row>
        <row r="3282">
          <cell r="J3282">
            <v>-164.03819999999999</v>
          </cell>
        </row>
        <row r="3283">
          <cell r="J3283">
            <v>-163.95740000000001</v>
          </cell>
        </row>
        <row r="3284">
          <cell r="J3284">
            <v>-163.8766</v>
          </cell>
        </row>
        <row r="3285">
          <cell r="J3285">
            <v>-163.79579999999999</v>
          </cell>
        </row>
        <row r="3286">
          <cell r="J3286">
            <v>-163.7149</v>
          </cell>
        </row>
        <row r="3287">
          <cell r="J3287">
            <v>-163.63400000000001</v>
          </cell>
        </row>
        <row r="3288">
          <cell r="J3288">
            <v>-163.5532</v>
          </cell>
        </row>
        <row r="3289">
          <cell r="J3289">
            <v>-163.47230000000002</v>
          </cell>
        </row>
        <row r="3290">
          <cell r="J3290">
            <v>-163.3914</v>
          </cell>
        </row>
        <row r="3291">
          <cell r="J3291">
            <v>-163.31060000000002</v>
          </cell>
        </row>
        <row r="3292">
          <cell r="J3292">
            <v>-163.22980000000001</v>
          </cell>
        </row>
        <row r="3293">
          <cell r="J3293">
            <v>-163.1489</v>
          </cell>
        </row>
        <row r="3294">
          <cell r="J3294">
            <v>-163.06799999999998</v>
          </cell>
        </row>
        <row r="3295">
          <cell r="J3295">
            <v>-162.9871</v>
          </cell>
        </row>
        <row r="3296">
          <cell r="J3296">
            <v>-162.90629999999999</v>
          </cell>
        </row>
        <row r="3297">
          <cell r="J3297">
            <v>-162.8253</v>
          </cell>
        </row>
        <row r="3298">
          <cell r="J3298">
            <v>-162.74459999999999</v>
          </cell>
        </row>
        <row r="3299">
          <cell r="J3299">
            <v>-162.66370000000001</v>
          </cell>
        </row>
        <row r="3300">
          <cell r="J3300">
            <v>-162.5829</v>
          </cell>
        </row>
        <row r="3301">
          <cell r="J3301">
            <v>-162.50190000000001</v>
          </cell>
        </row>
        <row r="3302">
          <cell r="J3302">
            <v>-162.4211</v>
          </cell>
        </row>
        <row r="3303">
          <cell r="J3303">
            <v>-162.34030000000001</v>
          </cell>
        </row>
        <row r="3304">
          <cell r="J3304">
            <v>-162.25930000000002</v>
          </cell>
        </row>
        <row r="3305">
          <cell r="J3305">
            <v>-162.17859999999999</v>
          </cell>
        </row>
        <row r="3306">
          <cell r="J3306">
            <v>-162.0977</v>
          </cell>
        </row>
        <row r="3307">
          <cell r="J3307">
            <v>-162.01679999999999</v>
          </cell>
        </row>
        <row r="3308">
          <cell r="J3308">
            <v>-161.93600000000001</v>
          </cell>
        </row>
        <row r="3309">
          <cell r="J3309">
            <v>-161.85509999999999</v>
          </cell>
        </row>
        <row r="3310">
          <cell r="J3310">
            <v>-161.77429999999998</v>
          </cell>
        </row>
        <row r="3311">
          <cell r="J3311">
            <v>-161.69329999999999</v>
          </cell>
        </row>
        <row r="3312">
          <cell r="J3312">
            <v>-161.61240000000001</v>
          </cell>
        </row>
        <row r="3313">
          <cell r="J3313">
            <v>-161.5316</v>
          </cell>
        </row>
        <row r="3314">
          <cell r="J3314">
            <v>-161.45069999999998</v>
          </cell>
        </row>
        <row r="3315">
          <cell r="J3315">
            <v>-161.3699</v>
          </cell>
        </row>
        <row r="3316">
          <cell r="J3316">
            <v>-161.28909999999999</v>
          </cell>
        </row>
        <row r="3317">
          <cell r="J3317">
            <v>-161.2081</v>
          </cell>
        </row>
        <row r="3318">
          <cell r="J3318">
            <v>-161.12730000000002</v>
          </cell>
        </row>
        <row r="3319">
          <cell r="J3319">
            <v>-161.04650000000001</v>
          </cell>
        </row>
        <row r="3320">
          <cell r="J3320">
            <v>-160.9657</v>
          </cell>
        </row>
        <row r="3321">
          <cell r="J3321">
            <v>-160.88470000000001</v>
          </cell>
        </row>
        <row r="3322">
          <cell r="J3322">
            <v>-160.80380000000002</v>
          </cell>
        </row>
        <row r="3323">
          <cell r="J3323">
            <v>-160.72300000000001</v>
          </cell>
        </row>
        <row r="3324">
          <cell r="J3324">
            <v>-160.64230000000001</v>
          </cell>
        </row>
        <row r="3325">
          <cell r="J3325">
            <v>-160.56129999999999</v>
          </cell>
        </row>
        <row r="3326">
          <cell r="J3326">
            <v>-160.48050000000001</v>
          </cell>
        </row>
        <row r="3327">
          <cell r="J3327">
            <v>-160.39949999999999</v>
          </cell>
        </row>
        <row r="3328">
          <cell r="J3328">
            <v>-160.31869999999998</v>
          </cell>
        </row>
        <row r="3329">
          <cell r="J3329">
            <v>-160.2379</v>
          </cell>
        </row>
        <row r="3330">
          <cell r="J3330">
            <v>-160.15700000000001</v>
          </cell>
        </row>
        <row r="3331">
          <cell r="J3331">
            <v>-160.07599999999999</v>
          </cell>
        </row>
        <row r="3332">
          <cell r="J3332">
            <v>-159.99529999999999</v>
          </cell>
        </row>
        <row r="3333">
          <cell r="J3333">
            <v>-159.9143</v>
          </cell>
        </row>
        <row r="3334">
          <cell r="J3334">
            <v>-159.83349999999999</v>
          </cell>
        </row>
        <row r="3335">
          <cell r="J3335">
            <v>-159.7527</v>
          </cell>
        </row>
        <row r="3336">
          <cell r="J3336">
            <v>-159.67189999999999</v>
          </cell>
        </row>
        <row r="3337">
          <cell r="J3337">
            <v>-159.5908</v>
          </cell>
        </row>
        <row r="3338">
          <cell r="J3338">
            <v>-159.51009999999999</v>
          </cell>
        </row>
        <row r="3339">
          <cell r="J3339">
            <v>-159.42920000000001</v>
          </cell>
        </row>
        <row r="3340">
          <cell r="J3340">
            <v>-159.34829999999999</v>
          </cell>
        </row>
        <row r="3341">
          <cell r="J3341">
            <v>-159.26749999999998</v>
          </cell>
        </row>
        <row r="3342">
          <cell r="J3342">
            <v>-159.1866</v>
          </cell>
        </row>
        <row r="3343">
          <cell r="J3343">
            <v>-159.10579999999999</v>
          </cell>
        </row>
        <row r="3344">
          <cell r="J3344">
            <v>-159.02500000000001</v>
          </cell>
        </row>
        <row r="3345">
          <cell r="J3345">
            <v>-158.94409999999999</v>
          </cell>
        </row>
        <row r="3346">
          <cell r="J3346">
            <v>-158.86309999999997</v>
          </cell>
        </row>
        <row r="3347">
          <cell r="J3347">
            <v>-158.78229999999999</v>
          </cell>
        </row>
        <row r="3348">
          <cell r="J3348">
            <v>-158.70150000000001</v>
          </cell>
        </row>
        <row r="3349">
          <cell r="J3349">
            <v>-158.6207</v>
          </cell>
        </row>
        <row r="3350">
          <cell r="J3350">
            <v>-158.53960000000001</v>
          </cell>
        </row>
        <row r="3351">
          <cell r="J3351">
            <v>-158.4589</v>
          </cell>
        </row>
        <row r="3352">
          <cell r="J3352">
            <v>-158.37810000000002</v>
          </cell>
        </row>
        <row r="3353">
          <cell r="J3353">
            <v>-158.29730000000001</v>
          </cell>
        </row>
        <row r="3354">
          <cell r="J3354">
            <v>-158.21620000000001</v>
          </cell>
        </row>
        <row r="3355">
          <cell r="J3355">
            <v>-158.13560000000001</v>
          </cell>
        </row>
        <row r="3356">
          <cell r="J3356">
            <v>-158.05459999999999</v>
          </cell>
        </row>
        <row r="3357">
          <cell r="J3357">
            <v>-157.97380000000001</v>
          </cell>
        </row>
        <row r="3358">
          <cell r="J3358">
            <v>-157.8929</v>
          </cell>
        </row>
        <row r="3359">
          <cell r="J3359">
            <v>-157.81209999999999</v>
          </cell>
        </row>
        <row r="3360">
          <cell r="J3360">
            <v>-157.73110000000003</v>
          </cell>
        </row>
        <row r="3361">
          <cell r="J3361">
            <v>-157.65030000000002</v>
          </cell>
        </row>
        <row r="3362">
          <cell r="J3362">
            <v>-157.5694</v>
          </cell>
        </row>
        <row r="3363">
          <cell r="J3363">
            <v>-157.48860000000002</v>
          </cell>
        </row>
        <row r="3364">
          <cell r="J3364">
            <v>-157.4076</v>
          </cell>
        </row>
        <row r="3365">
          <cell r="J3365">
            <v>-157.32689999999999</v>
          </cell>
        </row>
        <row r="3366">
          <cell r="J3366">
            <v>-157.24599999999998</v>
          </cell>
        </row>
        <row r="3367">
          <cell r="J3367">
            <v>-157.1652</v>
          </cell>
        </row>
        <row r="3368">
          <cell r="J3368">
            <v>-157.08410000000001</v>
          </cell>
        </row>
        <row r="3369">
          <cell r="J3369">
            <v>-157.0034</v>
          </cell>
        </row>
        <row r="3370">
          <cell r="J3370">
            <v>-156.92239999999998</v>
          </cell>
        </row>
        <row r="3371">
          <cell r="J3371">
            <v>-156.8417</v>
          </cell>
        </row>
        <row r="3372">
          <cell r="J3372">
            <v>-156.76080000000002</v>
          </cell>
        </row>
        <row r="3373">
          <cell r="J3373">
            <v>-156.6798</v>
          </cell>
        </row>
        <row r="3374">
          <cell r="J3374">
            <v>-156.59909999999999</v>
          </cell>
        </row>
        <row r="3375">
          <cell r="J3375">
            <v>-156.51820000000001</v>
          </cell>
        </row>
        <row r="3376">
          <cell r="J3376">
            <v>-156.4374</v>
          </cell>
        </row>
        <row r="3377">
          <cell r="J3377">
            <v>-156.35650000000001</v>
          </cell>
        </row>
        <row r="3378">
          <cell r="J3378">
            <v>-156.27550000000002</v>
          </cell>
        </row>
        <row r="3379">
          <cell r="J3379">
            <v>-156.19470000000001</v>
          </cell>
        </row>
        <row r="3380">
          <cell r="J3380">
            <v>-156.11399999999998</v>
          </cell>
        </row>
        <row r="3381">
          <cell r="J3381">
            <v>-156.03309999999999</v>
          </cell>
        </row>
        <row r="3382">
          <cell r="J3382">
            <v>-155.9521</v>
          </cell>
        </row>
        <row r="3383">
          <cell r="J3383">
            <v>-155.87129999999999</v>
          </cell>
        </row>
        <row r="3384">
          <cell r="J3384">
            <v>-155.79050000000001</v>
          </cell>
        </row>
        <row r="3385">
          <cell r="J3385">
            <v>-155.70960000000002</v>
          </cell>
        </row>
        <row r="3386">
          <cell r="J3386">
            <v>-155.62869999999998</v>
          </cell>
        </row>
        <row r="3387">
          <cell r="J3387">
            <v>-155.5478</v>
          </cell>
        </row>
        <row r="3388">
          <cell r="J3388">
            <v>-155.46690000000001</v>
          </cell>
        </row>
        <row r="3389">
          <cell r="J3389">
            <v>-155.3861</v>
          </cell>
        </row>
        <row r="3390">
          <cell r="J3390">
            <v>-155.30520000000001</v>
          </cell>
        </row>
        <row r="3391">
          <cell r="J3391">
            <v>-155.2244</v>
          </cell>
        </row>
        <row r="3392">
          <cell r="J3392">
            <v>-155.14369999999997</v>
          </cell>
        </row>
        <row r="3393">
          <cell r="J3393">
            <v>-155.06270000000001</v>
          </cell>
        </row>
        <row r="3394">
          <cell r="J3394">
            <v>-154.98179999999999</v>
          </cell>
        </row>
        <row r="3395">
          <cell r="J3395">
            <v>-154.90090000000001</v>
          </cell>
        </row>
        <row r="3396">
          <cell r="J3396">
            <v>-154.8201</v>
          </cell>
        </row>
        <row r="3397">
          <cell r="J3397">
            <v>-154.73930000000001</v>
          </cell>
        </row>
        <row r="3398">
          <cell r="J3398">
            <v>-154.6584</v>
          </cell>
        </row>
        <row r="3399">
          <cell r="J3399">
            <v>-154.57749999999999</v>
          </cell>
        </row>
        <row r="3400">
          <cell r="J3400">
            <v>-154.49670000000003</v>
          </cell>
        </row>
        <row r="3401">
          <cell r="J3401">
            <v>-154.41589999999999</v>
          </cell>
        </row>
        <row r="3402">
          <cell r="J3402">
            <v>-154.3349</v>
          </cell>
        </row>
        <row r="3403">
          <cell r="J3403">
            <v>-154.25400000000002</v>
          </cell>
        </row>
        <row r="3404">
          <cell r="J3404">
            <v>-154.17320000000001</v>
          </cell>
        </row>
        <row r="3405">
          <cell r="J3405">
            <v>-154.09229999999999</v>
          </cell>
        </row>
        <row r="3406">
          <cell r="J3406">
            <v>-154.01150000000001</v>
          </cell>
        </row>
        <row r="3407">
          <cell r="J3407">
            <v>-153.93049999999999</v>
          </cell>
        </row>
        <row r="3408">
          <cell r="J3408">
            <v>-153.84969999999998</v>
          </cell>
        </row>
        <row r="3409">
          <cell r="J3409">
            <v>-153.7689</v>
          </cell>
        </row>
        <row r="3410">
          <cell r="J3410">
            <v>-153.68800000000002</v>
          </cell>
        </row>
        <row r="3411">
          <cell r="J3411">
            <v>-153.60719999999998</v>
          </cell>
        </row>
        <row r="3412">
          <cell r="J3412">
            <v>-153.52629999999999</v>
          </cell>
        </row>
        <row r="3413">
          <cell r="J3413">
            <v>-153.44559999999998</v>
          </cell>
        </row>
        <row r="3414">
          <cell r="J3414">
            <v>-153.36450000000002</v>
          </cell>
        </row>
        <row r="3415">
          <cell r="J3415">
            <v>-153.28359999999998</v>
          </cell>
        </row>
        <row r="3416">
          <cell r="J3416">
            <v>-153.2029</v>
          </cell>
        </row>
        <row r="3417">
          <cell r="J3417">
            <v>-153.12190000000001</v>
          </cell>
        </row>
        <row r="3418">
          <cell r="J3418">
            <v>-153.0411</v>
          </cell>
        </row>
        <row r="3419">
          <cell r="J3419">
            <v>-152.96029999999999</v>
          </cell>
        </row>
        <row r="3420">
          <cell r="J3420">
            <v>-152.8794</v>
          </cell>
        </row>
        <row r="3421">
          <cell r="J3421">
            <v>-152.79850000000002</v>
          </cell>
        </row>
        <row r="3422">
          <cell r="J3422">
            <v>-152.71759999999998</v>
          </cell>
        </row>
        <row r="3423">
          <cell r="J3423">
            <v>-152.63679999999999</v>
          </cell>
        </row>
        <row r="3424">
          <cell r="J3424">
            <v>-152.55619999999999</v>
          </cell>
        </row>
        <row r="3425">
          <cell r="J3425">
            <v>-152.47500000000002</v>
          </cell>
        </row>
        <row r="3426">
          <cell r="J3426">
            <v>-152.39419999999998</v>
          </cell>
        </row>
        <row r="3427">
          <cell r="J3427">
            <v>-152.3133</v>
          </cell>
        </row>
        <row r="3428">
          <cell r="J3428">
            <v>-152.23259999999999</v>
          </cell>
        </row>
        <row r="3429">
          <cell r="J3429">
            <v>-152.1515</v>
          </cell>
        </row>
        <row r="3430">
          <cell r="J3430">
            <v>-152.07069999999999</v>
          </cell>
        </row>
        <row r="3431">
          <cell r="J3431">
            <v>-151.98990000000001</v>
          </cell>
        </row>
        <row r="3432">
          <cell r="J3432">
            <v>-151.90910000000002</v>
          </cell>
        </row>
        <row r="3433">
          <cell r="J3433">
            <v>-151.82810000000001</v>
          </cell>
        </row>
        <row r="3434">
          <cell r="J3434">
            <v>-151.74719999999999</v>
          </cell>
        </row>
        <row r="3435">
          <cell r="J3435">
            <v>-151.66640000000001</v>
          </cell>
        </row>
        <row r="3436">
          <cell r="J3436">
            <v>-151.5856</v>
          </cell>
        </row>
        <row r="3437">
          <cell r="J3437">
            <v>-151.50470000000001</v>
          </cell>
        </row>
        <row r="3438">
          <cell r="J3438">
            <v>-151.42379999999997</v>
          </cell>
        </row>
        <row r="3439">
          <cell r="J3439">
            <v>-151.34309999999999</v>
          </cell>
        </row>
        <row r="3440">
          <cell r="J3440">
            <v>-151.2621</v>
          </cell>
        </row>
        <row r="3441">
          <cell r="J3441">
            <v>-151.18130000000002</v>
          </cell>
        </row>
        <row r="3442">
          <cell r="J3442">
            <v>-151.10039999999998</v>
          </cell>
        </row>
        <row r="3443">
          <cell r="J3443">
            <v>-151.01949999999999</v>
          </cell>
        </row>
        <row r="3444">
          <cell r="J3444">
            <v>-150.93870000000001</v>
          </cell>
        </row>
        <row r="3445">
          <cell r="J3445">
            <v>-150.85770000000002</v>
          </cell>
        </row>
        <row r="3446">
          <cell r="J3446">
            <v>-150.77710000000002</v>
          </cell>
        </row>
        <row r="3447">
          <cell r="J3447">
            <v>-150.69619999999998</v>
          </cell>
        </row>
        <row r="3448">
          <cell r="J3448">
            <v>-150.61529999999999</v>
          </cell>
        </row>
        <row r="3449">
          <cell r="J3449">
            <v>-150.53440000000001</v>
          </cell>
        </row>
        <row r="3450">
          <cell r="J3450">
            <v>-150.45359999999999</v>
          </cell>
        </row>
        <row r="3451">
          <cell r="J3451">
            <v>-150.37270000000001</v>
          </cell>
        </row>
        <row r="3452">
          <cell r="J3452">
            <v>-150.2919</v>
          </cell>
        </row>
        <row r="3453">
          <cell r="J3453">
            <v>-150.21100000000001</v>
          </cell>
        </row>
        <row r="3454">
          <cell r="J3454">
            <v>-150.1302</v>
          </cell>
        </row>
        <row r="3455">
          <cell r="J3455">
            <v>-150.04910000000001</v>
          </cell>
        </row>
        <row r="3456">
          <cell r="J3456">
            <v>-149.9684</v>
          </cell>
        </row>
        <row r="3457">
          <cell r="J3457">
            <v>-149.88740000000001</v>
          </cell>
        </row>
        <row r="3458">
          <cell r="J3458">
            <v>-149.80669999999998</v>
          </cell>
        </row>
        <row r="3459">
          <cell r="J3459">
            <v>-149.72569999999999</v>
          </cell>
        </row>
        <row r="3460">
          <cell r="J3460">
            <v>-149.64490000000001</v>
          </cell>
        </row>
        <row r="3461">
          <cell r="J3461">
            <v>-149.56399999999999</v>
          </cell>
        </row>
        <row r="3462">
          <cell r="J3462">
            <v>-149.48319999999998</v>
          </cell>
        </row>
        <row r="3463">
          <cell r="J3463">
            <v>-149.40219999999999</v>
          </cell>
        </row>
        <row r="3464">
          <cell r="J3464">
            <v>-149.32150000000001</v>
          </cell>
        </row>
        <row r="3465">
          <cell r="J3465">
            <v>-149.2405</v>
          </cell>
        </row>
        <row r="3466">
          <cell r="J3466">
            <v>-149.15979999999999</v>
          </cell>
        </row>
        <row r="3467">
          <cell r="J3467">
            <v>-149.0789</v>
          </cell>
        </row>
        <row r="3468">
          <cell r="J3468">
            <v>-148.99799999999999</v>
          </cell>
        </row>
        <row r="3469">
          <cell r="J3469">
            <v>-148.9171</v>
          </cell>
        </row>
        <row r="3470">
          <cell r="J3470">
            <v>-148.8364</v>
          </cell>
        </row>
        <row r="3471">
          <cell r="J3471">
            <v>-148.75550000000001</v>
          </cell>
        </row>
        <row r="3472">
          <cell r="J3472">
            <v>-148.6746</v>
          </cell>
        </row>
        <row r="3473">
          <cell r="J3473">
            <v>-148.59369999999998</v>
          </cell>
        </row>
        <row r="3474">
          <cell r="J3474">
            <v>-148.5128</v>
          </cell>
        </row>
        <row r="3475">
          <cell r="J3475">
            <v>-148.43199999999999</v>
          </cell>
        </row>
        <row r="3476">
          <cell r="J3476">
            <v>-148.35109999999997</v>
          </cell>
        </row>
        <row r="3477">
          <cell r="J3477">
            <v>-148.27029999999999</v>
          </cell>
        </row>
        <row r="3478">
          <cell r="J3478">
            <v>-148.1893</v>
          </cell>
        </row>
        <row r="3479">
          <cell r="J3479">
            <v>-148.10850000000002</v>
          </cell>
        </row>
        <row r="3480">
          <cell r="J3480">
            <v>-148.02769999999998</v>
          </cell>
        </row>
        <row r="3481">
          <cell r="J3481">
            <v>-147.9468</v>
          </cell>
        </row>
        <row r="3482">
          <cell r="J3482">
            <v>-147.86590000000001</v>
          </cell>
        </row>
        <row r="3483">
          <cell r="J3483">
            <v>-147.7851</v>
          </cell>
        </row>
        <row r="3484">
          <cell r="J3484">
            <v>-147.70419999999999</v>
          </cell>
        </row>
        <row r="3485">
          <cell r="J3485">
            <v>-147.62349999999998</v>
          </cell>
        </row>
        <row r="3486">
          <cell r="J3486">
            <v>-147.54259999999999</v>
          </cell>
        </row>
        <row r="3487">
          <cell r="J3487">
            <v>-147.46159999999998</v>
          </cell>
        </row>
        <row r="3488">
          <cell r="J3488">
            <v>-147.38079999999999</v>
          </cell>
        </row>
        <row r="3489">
          <cell r="J3489">
            <v>-147.2998</v>
          </cell>
        </row>
        <row r="3490">
          <cell r="J3490">
            <v>-147.21890000000002</v>
          </cell>
        </row>
        <row r="3491">
          <cell r="J3491">
            <v>-147.13810000000001</v>
          </cell>
        </row>
        <row r="3492">
          <cell r="J3492">
            <v>-147.0573</v>
          </cell>
        </row>
        <row r="3493">
          <cell r="J3493">
            <v>-146.97649999999999</v>
          </cell>
        </row>
        <row r="3494">
          <cell r="J3494">
            <v>-146.8955</v>
          </cell>
        </row>
        <row r="3495">
          <cell r="J3495">
            <v>-146.81479999999999</v>
          </cell>
        </row>
        <row r="3496">
          <cell r="J3496">
            <v>-146.7338</v>
          </cell>
        </row>
        <row r="3497">
          <cell r="J3497">
            <v>-146.65299999999999</v>
          </cell>
        </row>
        <row r="3498">
          <cell r="J3498">
            <v>-146.57210000000001</v>
          </cell>
        </row>
        <row r="3499">
          <cell r="J3499">
            <v>-146.49119999999999</v>
          </cell>
        </row>
        <row r="3500">
          <cell r="J3500">
            <v>-146.41039999999998</v>
          </cell>
        </row>
        <row r="3501">
          <cell r="J3501">
            <v>-146.3295</v>
          </cell>
        </row>
        <row r="3502">
          <cell r="J3502">
            <v>-146.24870000000001</v>
          </cell>
        </row>
        <row r="3503">
          <cell r="J3503">
            <v>-146.1678</v>
          </cell>
        </row>
        <row r="3504">
          <cell r="J3504">
            <v>-146.08689999999999</v>
          </cell>
        </row>
        <row r="3505">
          <cell r="J3505">
            <v>-146.0059</v>
          </cell>
        </row>
        <row r="3506">
          <cell r="J3506">
            <v>-145.92529999999999</v>
          </cell>
        </row>
        <row r="3507">
          <cell r="J3507">
            <v>-145.8443</v>
          </cell>
        </row>
        <row r="3508">
          <cell r="J3508">
            <v>-145.7636</v>
          </cell>
        </row>
        <row r="3509">
          <cell r="J3509">
            <v>-145.68280000000001</v>
          </cell>
        </row>
        <row r="3510">
          <cell r="J3510">
            <v>-145.6018</v>
          </cell>
        </row>
        <row r="3511">
          <cell r="J3511">
            <v>-145.52100000000002</v>
          </cell>
        </row>
        <row r="3512">
          <cell r="J3512">
            <v>-145.4401</v>
          </cell>
        </row>
        <row r="3513">
          <cell r="J3513">
            <v>-145.35919999999999</v>
          </cell>
        </row>
        <row r="3514">
          <cell r="J3514">
            <v>-145.27839999999998</v>
          </cell>
        </row>
        <row r="3515">
          <cell r="J3515">
            <v>-145.19749999999999</v>
          </cell>
        </row>
        <row r="3516">
          <cell r="J3516">
            <v>-145.11670000000001</v>
          </cell>
        </row>
        <row r="3517">
          <cell r="J3517">
            <v>-145.03569999999999</v>
          </cell>
        </row>
        <row r="3518">
          <cell r="J3518">
            <v>-144.95490000000001</v>
          </cell>
        </row>
        <row r="3519">
          <cell r="J3519">
            <v>-144.87400000000002</v>
          </cell>
        </row>
        <row r="3520">
          <cell r="J3520">
            <v>-144.79320000000001</v>
          </cell>
        </row>
        <row r="3521">
          <cell r="J3521">
            <v>-144.7122</v>
          </cell>
        </row>
        <row r="3522">
          <cell r="J3522">
            <v>-144.63139999999999</v>
          </cell>
        </row>
        <row r="3523">
          <cell r="J3523">
            <v>-144.55059999999997</v>
          </cell>
        </row>
        <row r="3524">
          <cell r="J3524">
            <v>-144.46979999999999</v>
          </cell>
        </row>
        <row r="3525">
          <cell r="J3525">
            <v>-144.38890000000001</v>
          </cell>
        </row>
        <row r="3526">
          <cell r="J3526">
            <v>-144.30800000000002</v>
          </cell>
        </row>
        <row r="3527">
          <cell r="J3527">
            <v>-144.22710000000001</v>
          </cell>
        </row>
        <row r="3528">
          <cell r="J3528">
            <v>-144.1463</v>
          </cell>
        </row>
        <row r="3529">
          <cell r="J3529">
            <v>-144.06539999999998</v>
          </cell>
        </row>
        <row r="3530">
          <cell r="J3530">
            <v>-143.9845</v>
          </cell>
        </row>
        <row r="3531">
          <cell r="J3531">
            <v>-143.90359999999998</v>
          </cell>
        </row>
        <row r="3532">
          <cell r="J3532">
            <v>-143.8229</v>
          </cell>
        </row>
        <row r="3533">
          <cell r="J3533">
            <v>-143.74199999999999</v>
          </cell>
        </row>
        <row r="3534">
          <cell r="J3534">
            <v>-143.66120000000001</v>
          </cell>
        </row>
        <row r="3535">
          <cell r="J3535">
            <v>-143.58030000000002</v>
          </cell>
        </row>
        <row r="3536">
          <cell r="J3536">
            <v>-143.49940000000001</v>
          </cell>
        </row>
        <row r="3537">
          <cell r="J3537">
            <v>-143.4186</v>
          </cell>
        </row>
        <row r="3538">
          <cell r="J3538">
            <v>-143.33760000000001</v>
          </cell>
        </row>
        <row r="3539">
          <cell r="J3539">
            <v>-143.25670000000002</v>
          </cell>
        </row>
        <row r="3540">
          <cell r="J3540">
            <v>-143.17590000000001</v>
          </cell>
        </row>
        <row r="3541">
          <cell r="J3541">
            <v>-143.09520000000003</v>
          </cell>
        </row>
        <row r="3542">
          <cell r="J3542">
            <v>-143.01420000000002</v>
          </cell>
        </row>
        <row r="3543">
          <cell r="J3543">
            <v>-142.9333</v>
          </cell>
        </row>
        <row r="3544">
          <cell r="J3544">
            <v>-142.85250000000002</v>
          </cell>
        </row>
        <row r="3545">
          <cell r="J3545">
            <v>-142.77159999999998</v>
          </cell>
        </row>
        <row r="3546">
          <cell r="J3546">
            <v>-142.6908</v>
          </cell>
        </row>
        <row r="3547">
          <cell r="J3547">
            <v>-142.60980000000001</v>
          </cell>
        </row>
        <row r="3548">
          <cell r="J3548">
            <v>-142.5291</v>
          </cell>
        </row>
        <row r="3549">
          <cell r="J3549">
            <v>-142.44809999999998</v>
          </cell>
        </row>
        <row r="3550">
          <cell r="J3550">
            <v>-142.36720000000003</v>
          </cell>
        </row>
        <row r="3551">
          <cell r="J3551">
            <v>-142.28660000000002</v>
          </cell>
        </row>
        <row r="3552">
          <cell r="J3552">
            <v>-142.2056</v>
          </cell>
        </row>
        <row r="3553">
          <cell r="J3553">
            <v>-142.12479999999999</v>
          </cell>
        </row>
        <row r="3554">
          <cell r="J3554">
            <v>-142.0437</v>
          </cell>
        </row>
        <row r="3555">
          <cell r="J3555">
            <v>-141.96299999999999</v>
          </cell>
        </row>
        <row r="3556">
          <cell r="J3556">
            <v>-141.88219999999998</v>
          </cell>
        </row>
        <row r="3557">
          <cell r="J3557">
            <v>-141.80119999999999</v>
          </cell>
        </row>
        <row r="3558">
          <cell r="J3558">
            <v>-141.72039999999998</v>
          </cell>
        </row>
        <row r="3559">
          <cell r="J3559">
            <v>-141.63959999999997</v>
          </cell>
        </row>
        <row r="3560">
          <cell r="J3560">
            <v>-141.55860000000001</v>
          </cell>
        </row>
        <row r="3561">
          <cell r="J3561">
            <v>-141.4778</v>
          </cell>
        </row>
        <row r="3562">
          <cell r="J3562">
            <v>-141.39690000000002</v>
          </cell>
        </row>
        <row r="3563">
          <cell r="J3563">
            <v>-141.31610000000001</v>
          </cell>
        </row>
        <row r="3564">
          <cell r="J3564">
            <v>-141.23509999999999</v>
          </cell>
        </row>
        <row r="3565">
          <cell r="J3565">
            <v>-141.15440000000001</v>
          </cell>
        </row>
        <row r="3566">
          <cell r="J3566">
            <v>-141.0735</v>
          </cell>
        </row>
        <row r="3567">
          <cell r="J3567">
            <v>-140.99260000000001</v>
          </cell>
        </row>
        <row r="3568">
          <cell r="J3568">
            <v>-140.9118</v>
          </cell>
        </row>
        <row r="3569">
          <cell r="J3569">
            <v>-140.83090000000001</v>
          </cell>
        </row>
        <row r="3570">
          <cell r="J3570">
            <v>-140.75</v>
          </cell>
        </row>
        <row r="3571">
          <cell r="J3571">
            <v>-140.66929999999999</v>
          </cell>
        </row>
        <row r="3572">
          <cell r="J3572">
            <v>-140.5882</v>
          </cell>
        </row>
        <row r="3573">
          <cell r="J3573">
            <v>-140.50749999999999</v>
          </cell>
        </row>
        <row r="3574">
          <cell r="J3574">
            <v>-140.42670000000001</v>
          </cell>
        </row>
        <row r="3575">
          <cell r="J3575">
            <v>-140.34559999999999</v>
          </cell>
        </row>
        <row r="3576">
          <cell r="J3576">
            <v>-140.26490000000001</v>
          </cell>
        </row>
        <row r="3577">
          <cell r="J3577">
            <v>-140.1841</v>
          </cell>
        </row>
        <row r="3578">
          <cell r="J3578">
            <v>-140.10310000000001</v>
          </cell>
        </row>
        <row r="3579">
          <cell r="J3579">
            <v>-140.0223</v>
          </cell>
        </row>
        <row r="3580">
          <cell r="J3580">
            <v>-139.94139999999999</v>
          </cell>
        </row>
        <row r="3581">
          <cell r="J3581">
            <v>-139.86060000000001</v>
          </cell>
        </row>
        <row r="3582">
          <cell r="J3582">
            <v>-139.77969999999999</v>
          </cell>
        </row>
        <row r="3583">
          <cell r="J3583">
            <v>-139.69889999999998</v>
          </cell>
        </row>
        <row r="3584">
          <cell r="J3584">
            <v>-139.61789999999999</v>
          </cell>
        </row>
        <row r="3585">
          <cell r="J3585">
            <v>-139.53710000000001</v>
          </cell>
        </row>
        <row r="3586">
          <cell r="J3586">
            <v>-139.4562</v>
          </cell>
        </row>
        <row r="3587">
          <cell r="J3587">
            <v>-139.37540000000001</v>
          </cell>
        </row>
        <row r="3588">
          <cell r="J3588">
            <v>-139.2945</v>
          </cell>
        </row>
        <row r="3589">
          <cell r="J3589">
            <v>-139.21370000000002</v>
          </cell>
        </row>
        <row r="3590">
          <cell r="J3590">
            <v>-139.1328</v>
          </cell>
        </row>
        <row r="3591">
          <cell r="J3591">
            <v>-139.05200000000002</v>
          </cell>
        </row>
        <row r="3592">
          <cell r="J3592">
            <v>-138.97110000000001</v>
          </cell>
        </row>
        <row r="3593">
          <cell r="J3593">
            <v>-138.8903</v>
          </cell>
        </row>
        <row r="3594">
          <cell r="J3594">
            <v>-138.80930000000001</v>
          </cell>
        </row>
        <row r="3595">
          <cell r="J3595">
            <v>-138.72839999999999</v>
          </cell>
        </row>
        <row r="3596">
          <cell r="J3596">
            <v>-138.64760000000001</v>
          </cell>
        </row>
        <row r="3597">
          <cell r="J3597">
            <v>-138.5668</v>
          </cell>
        </row>
        <row r="3598">
          <cell r="J3598">
            <v>-138.48599999999999</v>
          </cell>
        </row>
        <row r="3599">
          <cell r="J3599">
            <v>-138.4051</v>
          </cell>
        </row>
        <row r="3600">
          <cell r="J3600">
            <v>-138.32419999999999</v>
          </cell>
        </row>
        <row r="3601">
          <cell r="J3601">
            <v>-138.2432</v>
          </cell>
        </row>
        <row r="3602">
          <cell r="J3602">
            <v>-138.16239999999999</v>
          </cell>
        </row>
        <row r="3603">
          <cell r="J3603">
            <v>-138.08160000000001</v>
          </cell>
        </row>
        <row r="3604">
          <cell r="J3604">
            <v>-138.00069999999999</v>
          </cell>
        </row>
        <row r="3605">
          <cell r="J3605">
            <v>-137.91990000000001</v>
          </cell>
        </row>
        <row r="3606">
          <cell r="J3606">
            <v>-137.8389</v>
          </cell>
        </row>
        <row r="3607">
          <cell r="J3607">
            <v>-137.75830000000002</v>
          </cell>
        </row>
        <row r="3608">
          <cell r="J3608">
            <v>-137.6772</v>
          </cell>
        </row>
        <row r="3609">
          <cell r="J3609">
            <v>-137.59629999999999</v>
          </cell>
        </row>
        <row r="3610">
          <cell r="J3610">
            <v>-137.51560000000001</v>
          </cell>
        </row>
        <row r="3611">
          <cell r="J3611">
            <v>-137.4348</v>
          </cell>
        </row>
        <row r="3612">
          <cell r="J3612">
            <v>-137.35380000000001</v>
          </cell>
        </row>
        <row r="3613">
          <cell r="J3613">
            <v>-137.273</v>
          </cell>
        </row>
        <row r="3614">
          <cell r="J3614">
            <v>-137.19200000000001</v>
          </cell>
        </row>
        <row r="3615">
          <cell r="J3615">
            <v>-137.1113</v>
          </cell>
        </row>
        <row r="3616">
          <cell r="J3616">
            <v>-137.03029999999998</v>
          </cell>
        </row>
        <row r="3617">
          <cell r="J3617">
            <v>-136.9495</v>
          </cell>
        </row>
        <row r="3618">
          <cell r="J3618">
            <v>-136.86869999999999</v>
          </cell>
        </row>
        <row r="3619">
          <cell r="J3619">
            <v>-136.78789999999998</v>
          </cell>
        </row>
        <row r="3620">
          <cell r="J3620">
            <v>-136.70689999999999</v>
          </cell>
        </row>
        <row r="3621">
          <cell r="J3621">
            <v>-136.626</v>
          </cell>
        </row>
        <row r="3622">
          <cell r="J3622">
            <v>-136.5453</v>
          </cell>
        </row>
        <row r="3623">
          <cell r="J3623">
            <v>-136.46430000000001</v>
          </cell>
        </row>
        <row r="3624">
          <cell r="J3624">
            <v>-136.38339999999999</v>
          </cell>
        </row>
        <row r="3625">
          <cell r="J3625">
            <v>-136.30250000000001</v>
          </cell>
        </row>
        <row r="3626">
          <cell r="J3626">
            <v>-136.22179999999997</v>
          </cell>
        </row>
        <row r="3627">
          <cell r="J3627">
            <v>-136.14089999999999</v>
          </cell>
        </row>
        <row r="3628">
          <cell r="J3628">
            <v>-136.06020000000001</v>
          </cell>
        </row>
        <row r="3629">
          <cell r="J3629">
            <v>-135.97910000000002</v>
          </cell>
        </row>
        <row r="3630">
          <cell r="J3630">
            <v>-135.89830000000001</v>
          </cell>
        </row>
        <row r="3631">
          <cell r="J3631">
            <v>-135.81739999999999</v>
          </cell>
        </row>
        <row r="3632">
          <cell r="J3632">
            <v>-135.73650000000001</v>
          </cell>
        </row>
        <row r="3633">
          <cell r="J3633">
            <v>-135.6558</v>
          </cell>
        </row>
        <row r="3634">
          <cell r="J3634">
            <v>-135.57480000000001</v>
          </cell>
        </row>
        <row r="3635">
          <cell r="J3635">
            <v>-135.494</v>
          </cell>
        </row>
        <row r="3636">
          <cell r="J3636">
            <v>-135.41309999999999</v>
          </cell>
        </row>
        <row r="3637">
          <cell r="J3637">
            <v>-135.3323</v>
          </cell>
        </row>
        <row r="3638">
          <cell r="J3638">
            <v>-135.25139999999999</v>
          </cell>
        </row>
        <row r="3639">
          <cell r="J3639">
            <v>-135.1705</v>
          </cell>
        </row>
        <row r="3640">
          <cell r="J3640">
            <v>-135.08949999999999</v>
          </cell>
        </row>
        <row r="3641">
          <cell r="J3641">
            <v>-135.0087</v>
          </cell>
        </row>
        <row r="3642">
          <cell r="J3642">
            <v>-134.92789999999999</v>
          </cell>
        </row>
        <row r="3643">
          <cell r="J3643">
            <v>-134.84710000000001</v>
          </cell>
        </row>
        <row r="3644">
          <cell r="J3644">
            <v>-134.7662</v>
          </cell>
        </row>
        <row r="3645">
          <cell r="J3645">
            <v>-134.68530000000001</v>
          </cell>
        </row>
        <row r="3646">
          <cell r="J3646">
            <v>-134.6044</v>
          </cell>
        </row>
        <row r="3647">
          <cell r="J3647">
            <v>-134.52369999999999</v>
          </cell>
        </row>
        <row r="3648">
          <cell r="J3648">
            <v>-134.44279999999998</v>
          </cell>
        </row>
        <row r="3649">
          <cell r="J3649">
            <v>-134.36189999999999</v>
          </cell>
        </row>
        <row r="3650">
          <cell r="J3650">
            <v>-134.28109999999998</v>
          </cell>
        </row>
        <row r="3651">
          <cell r="J3651">
            <v>-134.20009999999999</v>
          </cell>
        </row>
        <row r="3652">
          <cell r="J3652">
            <v>-134.11929999999998</v>
          </cell>
        </row>
        <row r="3653">
          <cell r="J3653">
            <v>-134.0384</v>
          </cell>
        </row>
        <row r="3654">
          <cell r="J3654">
            <v>-133.95759999999999</v>
          </cell>
        </row>
        <row r="3655">
          <cell r="J3655">
            <v>-133.87669999999997</v>
          </cell>
        </row>
        <row r="3656">
          <cell r="J3656">
            <v>-133.79579999999999</v>
          </cell>
        </row>
        <row r="3657">
          <cell r="J3657">
            <v>-133.71499999999997</v>
          </cell>
        </row>
        <row r="3658">
          <cell r="J3658">
            <v>-133.63409999999999</v>
          </cell>
        </row>
        <row r="3659">
          <cell r="J3659">
            <v>-133.5532</v>
          </cell>
        </row>
        <row r="3660">
          <cell r="J3660">
            <v>-133.47239999999999</v>
          </cell>
        </row>
        <row r="3661">
          <cell r="J3661">
            <v>-133.39159999999998</v>
          </cell>
        </row>
        <row r="3662">
          <cell r="J3662">
            <v>-133.3107</v>
          </cell>
        </row>
        <row r="3663">
          <cell r="J3663">
            <v>-133.22980000000001</v>
          </cell>
        </row>
        <row r="3664">
          <cell r="J3664">
            <v>-133.149</v>
          </cell>
        </row>
        <row r="3665">
          <cell r="J3665">
            <v>-133.06809999999999</v>
          </cell>
        </row>
        <row r="3666">
          <cell r="J3666">
            <v>-132.98729999999998</v>
          </cell>
        </row>
        <row r="3667">
          <cell r="J3667">
            <v>-132.90639999999999</v>
          </cell>
        </row>
        <row r="3668">
          <cell r="J3668">
            <v>-132.82549999999998</v>
          </cell>
        </row>
        <row r="3669">
          <cell r="J3669">
            <v>-132.74459999999999</v>
          </cell>
        </row>
        <row r="3670">
          <cell r="J3670">
            <v>-132.66379999999998</v>
          </cell>
        </row>
        <row r="3671">
          <cell r="J3671">
            <v>-132.5829</v>
          </cell>
        </row>
        <row r="3672">
          <cell r="J3672">
            <v>-132.50200000000001</v>
          </cell>
        </row>
        <row r="3673">
          <cell r="J3673">
            <v>-132.4212</v>
          </cell>
        </row>
        <row r="3674">
          <cell r="J3674">
            <v>-132.34039999999999</v>
          </cell>
        </row>
        <row r="3675">
          <cell r="J3675">
            <v>-132.2595</v>
          </cell>
        </row>
        <row r="3676">
          <cell r="J3676">
            <v>-132.17860000000002</v>
          </cell>
        </row>
        <row r="3677">
          <cell r="J3677">
            <v>-132.09780000000001</v>
          </cell>
        </row>
        <row r="3678">
          <cell r="J3678">
            <v>-132.01689999999999</v>
          </cell>
        </row>
        <row r="3679">
          <cell r="J3679">
            <v>-131.93600000000001</v>
          </cell>
        </row>
        <row r="3680">
          <cell r="J3680">
            <v>-131.85509999999999</v>
          </cell>
        </row>
        <row r="3681">
          <cell r="J3681">
            <v>-131.77429999999998</v>
          </cell>
        </row>
        <row r="3682">
          <cell r="J3682">
            <v>-131.69330000000002</v>
          </cell>
        </row>
        <row r="3683">
          <cell r="J3683">
            <v>-131.61259999999999</v>
          </cell>
        </row>
        <row r="3684">
          <cell r="J3684">
            <v>-131.5317</v>
          </cell>
        </row>
        <row r="3685">
          <cell r="J3685">
            <v>-131.45080000000002</v>
          </cell>
        </row>
        <row r="3686">
          <cell r="J3686">
            <v>-131.37009999999998</v>
          </cell>
        </row>
        <row r="3687">
          <cell r="J3687">
            <v>-131.28909999999999</v>
          </cell>
        </row>
        <row r="3688">
          <cell r="J3688">
            <v>-131.20820000000001</v>
          </cell>
        </row>
        <row r="3689">
          <cell r="J3689">
            <v>-131.1275</v>
          </cell>
        </row>
        <row r="3690">
          <cell r="J3690">
            <v>-131.04659999999998</v>
          </cell>
        </row>
        <row r="3691">
          <cell r="J3691">
            <v>-130.96559999999999</v>
          </cell>
        </row>
        <row r="3692">
          <cell r="J3692">
            <v>-130.88479999999998</v>
          </cell>
        </row>
        <row r="3693">
          <cell r="J3693">
            <v>-130.8039</v>
          </cell>
        </row>
        <row r="3694">
          <cell r="J3694">
            <v>-130.72310000000002</v>
          </cell>
        </row>
        <row r="3695">
          <cell r="J3695">
            <v>-130.64229999999998</v>
          </cell>
        </row>
        <row r="3696">
          <cell r="J3696">
            <v>-130.56139999999999</v>
          </cell>
        </row>
        <row r="3697">
          <cell r="J3697">
            <v>-130.48060000000001</v>
          </cell>
        </row>
        <row r="3698">
          <cell r="J3698">
            <v>-130.39959999999999</v>
          </cell>
        </row>
        <row r="3699">
          <cell r="J3699">
            <v>-130.31880000000001</v>
          </cell>
        </row>
        <row r="3700">
          <cell r="J3700">
            <v>-130.238</v>
          </cell>
        </row>
        <row r="3701">
          <cell r="J3701">
            <v>-130.15699999999998</v>
          </cell>
        </row>
        <row r="3702">
          <cell r="J3702">
            <v>-130.0763</v>
          </cell>
        </row>
        <row r="3703">
          <cell r="J3703">
            <v>-129.99539999999999</v>
          </cell>
        </row>
        <row r="3704">
          <cell r="J3704">
            <v>-129.9145</v>
          </cell>
        </row>
        <row r="3705">
          <cell r="J3705">
            <v>-129.83369999999999</v>
          </cell>
        </row>
        <row r="3706">
          <cell r="J3706">
            <v>-129.7527</v>
          </cell>
        </row>
        <row r="3707">
          <cell r="J3707">
            <v>-129.67179999999999</v>
          </cell>
        </row>
        <row r="3708">
          <cell r="J3708">
            <v>-129.59100000000001</v>
          </cell>
        </row>
        <row r="3709">
          <cell r="J3709">
            <v>-129.5102</v>
          </cell>
        </row>
        <row r="3710">
          <cell r="J3710">
            <v>-129.42930000000001</v>
          </cell>
        </row>
        <row r="3711">
          <cell r="J3711">
            <v>-129.3485</v>
          </cell>
        </row>
        <row r="3712">
          <cell r="J3712">
            <v>-129.26760000000002</v>
          </cell>
        </row>
        <row r="3713">
          <cell r="J3713">
            <v>-129.1867</v>
          </cell>
        </row>
        <row r="3714">
          <cell r="J3714">
            <v>-129.10579999999999</v>
          </cell>
        </row>
        <row r="3715">
          <cell r="J3715">
            <v>-129.02500000000001</v>
          </cell>
        </row>
        <row r="3716">
          <cell r="J3716">
            <v>-128.94409999999999</v>
          </cell>
        </row>
        <row r="3717">
          <cell r="J3717">
            <v>-128.86329999999998</v>
          </cell>
        </row>
        <row r="3718">
          <cell r="J3718">
            <v>-128.7824</v>
          </cell>
        </row>
        <row r="3719">
          <cell r="J3719">
            <v>-128.70150000000001</v>
          </cell>
        </row>
        <row r="3720">
          <cell r="J3720">
            <v>-128.6207</v>
          </cell>
        </row>
        <row r="3721">
          <cell r="J3721">
            <v>-128.53970000000001</v>
          </cell>
        </row>
        <row r="3722">
          <cell r="J3722">
            <v>-128.45889999999997</v>
          </cell>
        </row>
        <row r="3723">
          <cell r="J3723">
            <v>-128.37799999999999</v>
          </cell>
        </row>
        <row r="3724">
          <cell r="J3724">
            <v>-128.2972</v>
          </cell>
        </row>
        <row r="3725">
          <cell r="J3725">
            <v>-128.21639999999999</v>
          </cell>
        </row>
        <row r="3726">
          <cell r="J3726">
            <v>-128.1354</v>
          </cell>
        </row>
        <row r="3727">
          <cell r="J3727">
            <v>-128.05459999999999</v>
          </cell>
        </row>
        <row r="3728">
          <cell r="J3728">
            <v>-127.97369999999999</v>
          </cell>
        </row>
        <row r="3729">
          <cell r="J3729">
            <v>-127.89280000000001</v>
          </cell>
        </row>
        <row r="3730">
          <cell r="J3730">
            <v>-127.81209999999999</v>
          </cell>
        </row>
        <row r="3731">
          <cell r="J3731">
            <v>-127.7312</v>
          </cell>
        </row>
        <row r="3732">
          <cell r="J3732">
            <v>-127.6502</v>
          </cell>
        </row>
        <row r="3733">
          <cell r="J3733">
            <v>-127.5694</v>
          </cell>
        </row>
        <row r="3734">
          <cell r="J3734">
            <v>-127.48859999999999</v>
          </cell>
        </row>
        <row r="3735">
          <cell r="J3735">
            <v>-127.40770000000001</v>
          </cell>
        </row>
        <row r="3736">
          <cell r="J3736">
            <v>-127.32689999999999</v>
          </cell>
        </row>
        <row r="3737">
          <cell r="J3737">
            <v>-127.24590000000001</v>
          </cell>
        </row>
        <row r="3738">
          <cell r="J3738">
            <v>-127.1651</v>
          </cell>
        </row>
        <row r="3739">
          <cell r="J3739">
            <v>-127.08430000000001</v>
          </cell>
        </row>
        <row r="3740">
          <cell r="J3740">
            <v>-127.00350000000002</v>
          </cell>
        </row>
        <row r="3741">
          <cell r="J3741">
            <v>-126.9225</v>
          </cell>
        </row>
        <row r="3742">
          <cell r="J3742">
            <v>-126.8416</v>
          </cell>
        </row>
        <row r="3743">
          <cell r="J3743">
            <v>-126.76079999999999</v>
          </cell>
        </row>
        <row r="3744">
          <cell r="J3744">
            <v>-126.67989999999999</v>
          </cell>
        </row>
        <row r="3745">
          <cell r="J3745">
            <v>-126.59899999999999</v>
          </cell>
        </row>
        <row r="3746">
          <cell r="J3746">
            <v>-126.51820000000001</v>
          </cell>
        </row>
        <row r="3747">
          <cell r="J3747">
            <v>-126.4374</v>
          </cell>
        </row>
        <row r="3748">
          <cell r="J3748">
            <v>-126.3565</v>
          </cell>
        </row>
        <row r="3749">
          <cell r="J3749">
            <v>-126.2757</v>
          </cell>
        </row>
        <row r="3750">
          <cell r="J3750">
            <v>-126.1948</v>
          </cell>
        </row>
        <row r="3751">
          <cell r="J3751">
            <v>-126.1138</v>
          </cell>
        </row>
        <row r="3752">
          <cell r="J3752">
            <v>-126.03300000000002</v>
          </cell>
        </row>
        <row r="3753">
          <cell r="J3753">
            <v>-125.9522</v>
          </cell>
        </row>
        <row r="3754">
          <cell r="J3754">
            <v>-125.87140000000001</v>
          </cell>
        </row>
        <row r="3755">
          <cell r="J3755">
            <v>-125.79050000000001</v>
          </cell>
        </row>
        <row r="3756">
          <cell r="J3756">
            <v>-125.70949999999999</v>
          </cell>
        </row>
        <row r="3757">
          <cell r="J3757">
            <v>-125.62870000000001</v>
          </cell>
        </row>
        <row r="3758">
          <cell r="J3758">
            <v>-125.5478</v>
          </cell>
        </row>
        <row r="3759">
          <cell r="J3759">
            <v>-125.46700000000001</v>
          </cell>
        </row>
        <row r="3760">
          <cell r="J3760">
            <v>-125.38619999999999</v>
          </cell>
        </row>
        <row r="3761">
          <cell r="J3761">
            <v>-125.30529999999999</v>
          </cell>
        </row>
        <row r="3762">
          <cell r="J3762">
            <v>-125.22450000000001</v>
          </cell>
        </row>
        <row r="3763">
          <cell r="J3763">
            <v>-125.14360000000001</v>
          </cell>
        </row>
        <row r="3764">
          <cell r="J3764">
            <v>-125.06279999999998</v>
          </cell>
        </row>
        <row r="3765">
          <cell r="J3765">
            <v>-124.98169999999999</v>
          </cell>
        </row>
        <row r="3766">
          <cell r="J3766">
            <v>-124.9008</v>
          </cell>
        </row>
        <row r="3767">
          <cell r="J3767">
            <v>-124.82</v>
          </cell>
        </row>
        <row r="3768">
          <cell r="J3768">
            <v>-124.73920000000001</v>
          </cell>
        </row>
        <row r="3769">
          <cell r="J3769">
            <v>-124.6584</v>
          </cell>
        </row>
        <row r="3770">
          <cell r="J3770">
            <v>-124.57749999999999</v>
          </cell>
        </row>
        <row r="3771">
          <cell r="J3771">
            <v>-124.4966</v>
          </cell>
        </row>
        <row r="3772">
          <cell r="J3772">
            <v>-124.41579999999999</v>
          </cell>
        </row>
        <row r="3773">
          <cell r="J3773">
            <v>-124.3348</v>
          </cell>
        </row>
        <row r="3774">
          <cell r="J3774">
            <v>-124.25399999999999</v>
          </cell>
        </row>
        <row r="3775">
          <cell r="J3775">
            <v>-124.17319999999999</v>
          </cell>
        </row>
        <row r="3776">
          <cell r="J3776">
            <v>-124.09230000000001</v>
          </cell>
        </row>
        <row r="3777">
          <cell r="J3777">
            <v>-124.01140000000001</v>
          </cell>
        </row>
        <row r="3778">
          <cell r="J3778">
            <v>-123.93049999999999</v>
          </cell>
        </row>
        <row r="3779">
          <cell r="J3779">
            <v>-123.84970000000001</v>
          </cell>
        </row>
        <row r="3780">
          <cell r="J3780">
            <v>-123.7688</v>
          </cell>
        </row>
        <row r="3781">
          <cell r="J3781">
            <v>-123.68799999999999</v>
          </cell>
        </row>
        <row r="3782">
          <cell r="J3782">
            <v>-123.60720000000001</v>
          </cell>
        </row>
        <row r="3783">
          <cell r="J3783">
            <v>-123.52629999999999</v>
          </cell>
        </row>
        <row r="3784">
          <cell r="J3784">
            <v>-123.4455</v>
          </cell>
        </row>
        <row r="3785">
          <cell r="J3785">
            <v>-123.3646</v>
          </cell>
        </row>
        <row r="3786">
          <cell r="J3786">
            <v>-123.2838</v>
          </cell>
        </row>
        <row r="3787">
          <cell r="J3787">
            <v>-123.20280000000001</v>
          </cell>
        </row>
        <row r="3788">
          <cell r="J3788">
            <v>-123.12200000000001</v>
          </cell>
        </row>
        <row r="3789">
          <cell r="J3789">
            <v>-123.0411</v>
          </cell>
        </row>
        <row r="3790">
          <cell r="J3790">
            <v>-122.96029999999999</v>
          </cell>
        </row>
        <row r="3791">
          <cell r="J3791">
            <v>-122.8793</v>
          </cell>
        </row>
        <row r="3792">
          <cell r="J3792">
            <v>-122.79849999999999</v>
          </cell>
        </row>
        <row r="3793">
          <cell r="J3793">
            <v>-122.71769999999999</v>
          </cell>
        </row>
        <row r="3794">
          <cell r="J3794">
            <v>-122.63679999999999</v>
          </cell>
        </row>
        <row r="3795">
          <cell r="J3795">
            <v>-122.55589999999999</v>
          </cell>
        </row>
        <row r="3796">
          <cell r="J3796">
            <v>-122.47499999999999</v>
          </cell>
        </row>
        <row r="3797">
          <cell r="J3797">
            <v>-122.39400000000001</v>
          </cell>
        </row>
        <row r="3798">
          <cell r="J3798">
            <v>-122.3133</v>
          </cell>
        </row>
        <row r="3799">
          <cell r="J3799">
            <v>-122.23250000000002</v>
          </cell>
        </row>
        <row r="3800">
          <cell r="J3800">
            <v>-122.15161999999999</v>
          </cell>
        </row>
        <row r="3801">
          <cell r="J3801">
            <v>-122.07075</v>
          </cell>
        </row>
        <row r="3802">
          <cell r="J3802">
            <v>-121.98987</v>
          </cell>
        </row>
        <row r="3803">
          <cell r="J3803">
            <v>-121.9091</v>
          </cell>
        </row>
        <row r="3804">
          <cell r="J3804">
            <v>-121.82811999999998</v>
          </cell>
        </row>
        <row r="3805">
          <cell r="J3805">
            <v>-121.74724999999999</v>
          </cell>
        </row>
        <row r="3806">
          <cell r="J3806">
            <v>-121.66647</v>
          </cell>
        </row>
        <row r="3807">
          <cell r="J3807">
            <v>-121.5855</v>
          </cell>
        </row>
        <row r="3808">
          <cell r="J3808">
            <v>-121.50473</v>
          </cell>
        </row>
        <row r="3809">
          <cell r="J3809">
            <v>-121.42375999999999</v>
          </cell>
        </row>
        <row r="3810">
          <cell r="J3810">
            <v>-121.34288000000001</v>
          </cell>
        </row>
        <row r="3811">
          <cell r="J3811">
            <v>-121.26210999999999</v>
          </cell>
        </row>
        <row r="3812">
          <cell r="J3812">
            <v>-121.18124</v>
          </cell>
        </row>
        <row r="3813">
          <cell r="J3813">
            <v>-121.10037</v>
          </cell>
        </row>
        <row r="3814">
          <cell r="J3814">
            <v>-121.0196</v>
          </cell>
        </row>
        <row r="3815">
          <cell r="J3815">
            <v>-120.93872</v>
          </cell>
        </row>
        <row r="3816">
          <cell r="J3816">
            <v>-120.85775000000001</v>
          </cell>
        </row>
        <row r="3817">
          <cell r="J3817">
            <v>-120.77698000000001</v>
          </cell>
        </row>
        <row r="3818">
          <cell r="J3818">
            <v>-120.69611</v>
          </cell>
        </row>
        <row r="3819">
          <cell r="J3819">
            <v>-120.61514</v>
          </cell>
        </row>
        <row r="3820">
          <cell r="J3820">
            <v>-120.53446999999998</v>
          </cell>
        </row>
        <row r="3821">
          <cell r="J3821">
            <v>-120.45349999999999</v>
          </cell>
        </row>
        <row r="3822">
          <cell r="J3822">
            <v>-120.37272999999999</v>
          </cell>
        </row>
        <row r="3823">
          <cell r="J3823">
            <v>-120.29176</v>
          </cell>
        </row>
        <row r="3824">
          <cell r="J3824">
            <v>-120.21090000000001</v>
          </cell>
        </row>
        <row r="3825">
          <cell r="J3825">
            <v>-120.13013000000001</v>
          </cell>
        </row>
        <row r="3826">
          <cell r="J3826">
            <v>-120.04916</v>
          </cell>
        </row>
        <row r="3827">
          <cell r="J3827">
            <v>-119.96829</v>
          </cell>
        </row>
        <row r="3828">
          <cell r="J3828">
            <v>-119.88751999999999</v>
          </cell>
        </row>
        <row r="3829">
          <cell r="J3829">
            <v>-119.80656000000002</v>
          </cell>
        </row>
        <row r="3830">
          <cell r="J3830">
            <v>-119.72579</v>
          </cell>
        </row>
        <row r="3831">
          <cell r="J3831">
            <v>-119.64471999999998</v>
          </cell>
        </row>
        <row r="3832">
          <cell r="J3832">
            <v>-119.56395999999999</v>
          </cell>
        </row>
        <row r="3833">
          <cell r="J3833">
            <v>-119.48319000000001</v>
          </cell>
        </row>
        <row r="3834">
          <cell r="J3834">
            <v>-119.40231999999999</v>
          </cell>
        </row>
        <row r="3835">
          <cell r="J3835">
            <v>-119.32146</v>
          </cell>
        </row>
        <row r="3836">
          <cell r="J3836">
            <v>-119.24048999999999</v>
          </cell>
        </row>
        <row r="3837">
          <cell r="J3837">
            <v>-119.15963000000001</v>
          </cell>
        </row>
        <row r="3838">
          <cell r="J3838">
            <v>-119.07885999999999</v>
          </cell>
        </row>
        <row r="3839">
          <cell r="J3839">
            <v>-118.99790000000002</v>
          </cell>
        </row>
        <row r="3840">
          <cell r="J3840">
            <v>-118.91713000000001</v>
          </cell>
        </row>
        <row r="3841">
          <cell r="J3841">
            <v>-118.83617000000001</v>
          </cell>
        </row>
        <row r="3842">
          <cell r="J3842">
            <v>-118.75540000000001</v>
          </cell>
        </row>
        <row r="3843">
          <cell r="J3843">
            <v>-118.67444</v>
          </cell>
        </row>
        <row r="3844">
          <cell r="J3844">
            <v>-118.59368000000001</v>
          </cell>
        </row>
        <row r="3845">
          <cell r="J3845">
            <v>-118.51281</v>
          </cell>
        </row>
        <row r="3846">
          <cell r="J3846">
            <v>-118.43185000000001</v>
          </cell>
        </row>
        <row r="3847">
          <cell r="J3847">
            <v>-118.35109</v>
          </cell>
        </row>
        <row r="3848">
          <cell r="J3848">
            <v>-118.27013000000001</v>
          </cell>
        </row>
        <row r="3849">
          <cell r="J3849">
            <v>-118.18935999999999</v>
          </cell>
        </row>
        <row r="3850">
          <cell r="J3850">
            <v>-118.10839999999999</v>
          </cell>
        </row>
        <row r="3851">
          <cell r="J3851">
            <v>-118.02763999999999</v>
          </cell>
        </row>
        <row r="3852">
          <cell r="J3852">
            <v>-117.94688000000001</v>
          </cell>
        </row>
        <row r="3853">
          <cell r="J3853">
            <v>-117.86591999999999</v>
          </cell>
        </row>
        <row r="3854">
          <cell r="J3854">
            <v>-117.78516</v>
          </cell>
        </row>
        <row r="3855">
          <cell r="J3855">
            <v>-117.70410000000001</v>
          </cell>
        </row>
        <row r="3856">
          <cell r="J3856">
            <v>-117.62324000000001</v>
          </cell>
        </row>
        <row r="3857">
          <cell r="J3857">
            <v>-117.54237999999999</v>
          </cell>
        </row>
        <row r="3858">
          <cell r="J3858">
            <v>-117.46152000000001</v>
          </cell>
        </row>
        <row r="3859">
          <cell r="J3859">
            <v>-117.38056</v>
          </cell>
        </row>
        <row r="3860">
          <cell r="J3860">
            <v>-117.29990000000001</v>
          </cell>
        </row>
        <row r="3861">
          <cell r="J3861">
            <v>-117.21894</v>
          </cell>
        </row>
        <row r="3862">
          <cell r="J3862">
            <v>-117.13798</v>
          </cell>
        </row>
        <row r="3863">
          <cell r="J3863">
            <v>-117.05722</v>
          </cell>
        </row>
        <row r="3864">
          <cell r="J3864">
            <v>-116.97636</v>
          </cell>
        </row>
        <row r="3865">
          <cell r="J3865">
            <v>-116.89541</v>
          </cell>
        </row>
        <row r="3866">
          <cell r="J3866">
            <v>-116.81465</v>
          </cell>
        </row>
        <row r="3867">
          <cell r="J3867">
            <v>-116.73399000000001</v>
          </cell>
        </row>
        <row r="3868">
          <cell r="J3868">
            <v>-116.65293000000003</v>
          </cell>
        </row>
        <row r="3869">
          <cell r="J3869">
            <v>-116.57208</v>
          </cell>
        </row>
        <row r="3870">
          <cell r="J3870">
            <v>-116.49122</v>
          </cell>
        </row>
        <row r="3871">
          <cell r="J3871">
            <v>-116.41046</v>
          </cell>
        </row>
        <row r="3872">
          <cell r="J3872">
            <v>-116.32951</v>
          </cell>
        </row>
        <row r="3873">
          <cell r="J3873">
            <v>-116.24865000000001</v>
          </cell>
        </row>
        <row r="3874">
          <cell r="J3874">
            <v>-116.1677</v>
          </cell>
        </row>
        <row r="3875">
          <cell r="J3875">
            <v>-116.08684</v>
          </cell>
        </row>
        <row r="3876">
          <cell r="J3876">
            <v>-116.00609</v>
          </cell>
        </row>
        <row r="3877">
          <cell r="J3877">
            <v>-115.92520999999999</v>
          </cell>
        </row>
        <row r="3878">
          <cell r="J3878">
            <v>-115.8442</v>
          </cell>
        </row>
        <row r="3879">
          <cell r="J3879">
            <v>-115.76347000000001</v>
          </cell>
        </row>
        <row r="3880">
          <cell r="J3880">
            <v>-115.68256000000002</v>
          </cell>
        </row>
        <row r="3881">
          <cell r="J3881">
            <v>-115.60174000000001</v>
          </cell>
        </row>
        <row r="3882">
          <cell r="J3882">
            <v>-115.52091999999999</v>
          </cell>
        </row>
        <row r="3883">
          <cell r="J3883">
            <v>-115.44000000000001</v>
          </cell>
        </row>
        <row r="3884">
          <cell r="J3884">
            <v>-115.35909000000001</v>
          </cell>
        </row>
        <row r="3885">
          <cell r="J3885">
            <v>-115.27825999999999</v>
          </cell>
        </row>
        <row r="3886">
          <cell r="J3886">
            <v>-115.19744999999999</v>
          </cell>
        </row>
        <row r="3887">
          <cell r="J3887">
            <v>-115.11644000000001</v>
          </cell>
        </row>
        <row r="3888">
          <cell r="J3888">
            <v>-115.03561999999999</v>
          </cell>
        </row>
        <row r="3889">
          <cell r="J3889">
            <v>-114.95471000000001</v>
          </cell>
        </row>
        <row r="3890">
          <cell r="J3890">
            <v>-114.87390000000001</v>
          </cell>
        </row>
        <row r="3891">
          <cell r="J3891">
            <v>-114.79298</v>
          </cell>
        </row>
        <row r="3892">
          <cell r="J3892">
            <v>-114.71227000000002</v>
          </cell>
        </row>
        <row r="3893">
          <cell r="J3893">
            <v>-114.63135</v>
          </cell>
        </row>
        <row r="3894">
          <cell r="J3894">
            <v>-114.55053999999998</v>
          </cell>
        </row>
        <row r="3895">
          <cell r="J3895">
            <v>-114.46963</v>
          </cell>
        </row>
        <row r="3896">
          <cell r="J3896">
            <v>-114.38882</v>
          </cell>
        </row>
        <row r="3897">
          <cell r="J3897">
            <v>-114.30790999999999</v>
          </cell>
        </row>
        <row r="3898">
          <cell r="J3898">
            <v>-114.22699999999999</v>
          </cell>
        </row>
        <row r="3899">
          <cell r="J3899">
            <v>-114.14619999999999</v>
          </cell>
        </row>
        <row r="3900">
          <cell r="J3900">
            <v>-114.06529999999998</v>
          </cell>
        </row>
        <row r="3901">
          <cell r="J3901">
            <v>-113.98448999999999</v>
          </cell>
        </row>
        <row r="3902">
          <cell r="J3902">
            <v>-113.90358000000001</v>
          </cell>
        </row>
        <row r="3903">
          <cell r="J3903">
            <v>-113.82277000000001</v>
          </cell>
        </row>
        <row r="3904">
          <cell r="J3904">
            <v>-113.74187000000001</v>
          </cell>
        </row>
        <row r="3905">
          <cell r="J3905">
            <v>-113.66097000000001</v>
          </cell>
        </row>
        <row r="3906">
          <cell r="J3906">
            <v>-113.58016000000001</v>
          </cell>
        </row>
        <row r="3907">
          <cell r="J3907">
            <v>-113.49916</v>
          </cell>
        </row>
        <row r="3908">
          <cell r="J3908">
            <v>-113.41835999999998</v>
          </cell>
        </row>
        <row r="3909">
          <cell r="J3909">
            <v>-113.33754999999999</v>
          </cell>
        </row>
        <row r="3910">
          <cell r="J3910">
            <v>-113.25666</v>
          </cell>
        </row>
        <row r="3911">
          <cell r="J3911">
            <v>-113.17574999999999</v>
          </cell>
        </row>
        <row r="3912">
          <cell r="J3912">
            <v>-113.09495999999999</v>
          </cell>
        </row>
        <row r="3913">
          <cell r="J3913">
            <v>-113.01406</v>
          </cell>
        </row>
        <row r="3914">
          <cell r="J3914">
            <v>-112.93316</v>
          </cell>
        </row>
        <row r="3915">
          <cell r="J3915">
            <v>-112.85246000000001</v>
          </cell>
        </row>
        <row r="3916">
          <cell r="J3916">
            <v>-112.77146</v>
          </cell>
        </row>
        <row r="3917">
          <cell r="J3917">
            <v>-112.69056</v>
          </cell>
        </row>
        <row r="3918">
          <cell r="J3918">
            <v>-112.60977</v>
          </cell>
        </row>
        <row r="3919">
          <cell r="J3919">
            <v>-112.52878</v>
          </cell>
        </row>
        <row r="3920">
          <cell r="J3920">
            <v>-112.44808</v>
          </cell>
        </row>
        <row r="3921">
          <cell r="J3921">
            <v>-112.36718</v>
          </cell>
        </row>
        <row r="3922">
          <cell r="J3922">
            <v>-112.28629000000001</v>
          </cell>
        </row>
        <row r="3923">
          <cell r="J3923">
            <v>-112.20538999999999</v>
          </cell>
        </row>
        <row r="3924">
          <cell r="J3924">
            <v>-112.12459999999999</v>
          </cell>
        </row>
        <row r="3925">
          <cell r="J3925">
            <v>-112.04371</v>
          </cell>
        </row>
        <row r="3926">
          <cell r="J3926">
            <v>-111.96281999999999</v>
          </cell>
        </row>
        <row r="3927">
          <cell r="J3927">
            <v>-111.88203000000001</v>
          </cell>
        </row>
        <row r="3928">
          <cell r="J3928">
            <v>-111.80105</v>
          </cell>
        </row>
        <row r="3929">
          <cell r="J3929">
            <v>-111.72026</v>
          </cell>
        </row>
        <row r="3930">
          <cell r="J3930">
            <v>-111.63936</v>
          </cell>
        </row>
        <row r="3931">
          <cell r="J3931">
            <v>-111.55857</v>
          </cell>
        </row>
        <row r="3932">
          <cell r="J3932">
            <v>-111.47757999999999</v>
          </cell>
        </row>
        <row r="3933">
          <cell r="J3933">
            <v>-111.3968</v>
          </cell>
        </row>
        <row r="3934">
          <cell r="J3934">
            <v>-111.31592000000001</v>
          </cell>
        </row>
        <row r="3935">
          <cell r="J3935">
            <v>-111.23513</v>
          </cell>
        </row>
        <row r="3936">
          <cell r="J3936">
            <v>-111.15415</v>
          </cell>
        </row>
        <row r="3937">
          <cell r="J3937">
            <v>-111.07336000000001</v>
          </cell>
        </row>
        <row r="3938">
          <cell r="J3938">
            <v>-110.99248000000001</v>
          </cell>
        </row>
        <row r="3939">
          <cell r="J3939">
            <v>-110.91158999999999</v>
          </cell>
        </row>
        <row r="3940">
          <cell r="J3940">
            <v>-110.83081000000001</v>
          </cell>
        </row>
        <row r="3941">
          <cell r="J3941">
            <v>-110.74993000000001</v>
          </cell>
        </row>
        <row r="3942">
          <cell r="J3942">
            <v>-110.66905</v>
          </cell>
        </row>
        <row r="3943">
          <cell r="J3943">
            <v>-110.58817000000001</v>
          </cell>
        </row>
        <row r="3944">
          <cell r="J3944">
            <v>-110.50727999999999</v>
          </cell>
        </row>
        <row r="3945">
          <cell r="J3945">
            <v>-110.42641</v>
          </cell>
        </row>
        <row r="3946">
          <cell r="J3946">
            <v>-110.34563</v>
          </cell>
        </row>
        <row r="3947">
          <cell r="J3947">
            <v>-110.26475000000002</v>
          </cell>
        </row>
        <row r="3948">
          <cell r="J3948">
            <v>-110.18387000000001</v>
          </cell>
        </row>
        <row r="3949">
          <cell r="J3949">
            <v>-110.10299000000001</v>
          </cell>
        </row>
        <row r="3950">
          <cell r="J3950">
            <v>-110.02202</v>
          </cell>
        </row>
        <row r="3951">
          <cell r="J3951">
            <v>-109.94134000000001</v>
          </cell>
        </row>
        <row r="3952">
          <cell r="J3952">
            <v>-109.86046999999999</v>
          </cell>
        </row>
        <row r="3953">
          <cell r="J3953">
            <v>-109.77949999999998</v>
          </cell>
        </row>
        <row r="3954">
          <cell r="J3954">
            <v>-109.69871999999999</v>
          </cell>
        </row>
        <row r="3955">
          <cell r="J3955">
            <v>-109.61785</v>
          </cell>
        </row>
        <row r="3956">
          <cell r="J3956">
            <v>-109.53687000000001</v>
          </cell>
        </row>
        <row r="3957">
          <cell r="J3957">
            <v>-109.45599999999999</v>
          </cell>
        </row>
        <row r="3958">
          <cell r="J3958">
            <v>-109.37533000000002</v>
          </cell>
        </row>
        <row r="3959">
          <cell r="J3959">
            <v>-109.29425999999999</v>
          </cell>
        </row>
        <row r="3960">
          <cell r="J3960">
            <v>-109.21348999999999</v>
          </cell>
        </row>
        <row r="3961">
          <cell r="J3961">
            <v>-109.13262</v>
          </cell>
        </row>
        <row r="3962">
          <cell r="J3962">
            <v>-109.05185</v>
          </cell>
        </row>
        <row r="3963">
          <cell r="J3963">
            <v>-108.97078999999999</v>
          </cell>
        </row>
        <row r="3964">
          <cell r="J3964">
            <v>-108.89000999999999</v>
          </cell>
        </row>
        <row r="3965">
          <cell r="J3965">
            <v>-108.80915</v>
          </cell>
        </row>
        <row r="3966">
          <cell r="J3966">
            <v>-108.72828</v>
          </cell>
        </row>
        <row r="3967">
          <cell r="J3967">
            <v>-108.64740999999999</v>
          </cell>
        </row>
        <row r="3968">
          <cell r="J3968">
            <v>-108.56665000000001</v>
          </cell>
        </row>
        <row r="3969">
          <cell r="J3969">
            <v>-108.48578999999999</v>
          </cell>
        </row>
        <row r="3970">
          <cell r="J3970">
            <v>-108.40482000000002</v>
          </cell>
        </row>
        <row r="3971">
          <cell r="J3971">
            <v>-108.32396</v>
          </cell>
        </row>
        <row r="3972">
          <cell r="J3972">
            <v>-108.24318999999998</v>
          </cell>
        </row>
        <row r="3973">
          <cell r="J3973">
            <v>-108.16233</v>
          </cell>
        </row>
        <row r="3974">
          <cell r="J3974">
            <v>-108.08137000000001</v>
          </cell>
        </row>
        <row r="3975">
          <cell r="J3975">
            <v>-108.00051000000002</v>
          </cell>
        </row>
        <row r="3976">
          <cell r="J3976">
            <v>-107.91965</v>
          </cell>
        </row>
        <row r="3977">
          <cell r="J3977">
            <v>-107.83888999999999</v>
          </cell>
        </row>
        <row r="3978">
          <cell r="J3978">
            <v>-107.75793</v>
          </cell>
        </row>
        <row r="3979">
          <cell r="J3979">
            <v>-107.67707000000001</v>
          </cell>
        </row>
        <row r="3980">
          <cell r="J3980">
            <v>-107.59621999999999</v>
          </cell>
        </row>
        <row r="3981">
          <cell r="J3981">
            <v>-107.51536</v>
          </cell>
        </row>
        <row r="3982">
          <cell r="J3982">
            <v>-107.43440000000001</v>
          </cell>
        </row>
        <row r="3983">
          <cell r="J3983">
            <v>-107.35365</v>
          </cell>
        </row>
        <row r="3984">
          <cell r="J3984">
            <v>-107.27279</v>
          </cell>
        </row>
        <row r="3985">
          <cell r="J3985">
            <v>-107.19193000000001</v>
          </cell>
        </row>
        <row r="3986">
          <cell r="J3986">
            <v>-107.11108000000002</v>
          </cell>
        </row>
        <row r="3987">
          <cell r="J3987">
            <v>-107.03013</v>
          </cell>
        </row>
        <row r="3988">
          <cell r="J3988">
            <v>-106.94927999999999</v>
          </cell>
        </row>
        <row r="3989">
          <cell r="J3989">
            <v>-106.86852</v>
          </cell>
        </row>
        <row r="3990">
          <cell r="J3990">
            <v>-106.78757</v>
          </cell>
        </row>
        <row r="3991">
          <cell r="J3991">
            <v>-106.70671999999999</v>
          </cell>
        </row>
        <row r="3992">
          <cell r="J3992">
            <v>-106.62587000000001</v>
          </cell>
        </row>
        <row r="3993">
          <cell r="J3993">
            <v>-106.54512999999999</v>
          </cell>
        </row>
        <row r="3994">
          <cell r="J3994">
            <v>-106.46417</v>
          </cell>
        </row>
        <row r="3995">
          <cell r="J3995">
            <v>-106.38332</v>
          </cell>
        </row>
        <row r="3996">
          <cell r="J3996">
            <v>-106.30238</v>
          </cell>
        </row>
        <row r="3997">
          <cell r="J3997">
            <v>-106.22161999999999</v>
          </cell>
        </row>
        <row r="3998">
          <cell r="J3998">
            <v>-106.14078000000001</v>
          </cell>
        </row>
        <row r="3999">
          <cell r="J3999">
            <v>-106.05984000000001</v>
          </cell>
        </row>
        <row r="4000">
          <cell r="J4000">
            <v>-105.97899000000001</v>
          </cell>
        </row>
        <row r="4001">
          <cell r="J4001">
            <v>-105.89804999999998</v>
          </cell>
        </row>
        <row r="4002">
          <cell r="J4002">
            <v>-105.81739999999999</v>
          </cell>
        </row>
        <row r="4003">
          <cell r="J4003">
            <v>-105.73635000000002</v>
          </cell>
        </row>
        <row r="4004">
          <cell r="J4004">
            <v>-105.65550999999999</v>
          </cell>
        </row>
        <row r="4005">
          <cell r="J4005">
            <v>-105.57467</v>
          </cell>
        </row>
        <row r="4006">
          <cell r="J4006">
            <v>-105.49373</v>
          </cell>
        </row>
        <row r="4007">
          <cell r="J4007">
            <v>-105.41298999999999</v>
          </cell>
        </row>
        <row r="4008">
          <cell r="J4008">
            <v>-105.33205</v>
          </cell>
        </row>
        <row r="4009">
          <cell r="J4009">
            <v>-105.25130999999999</v>
          </cell>
        </row>
        <row r="4010">
          <cell r="J4010">
            <v>-105.17037000000001</v>
          </cell>
        </row>
        <row r="4011">
          <cell r="J4011">
            <v>-105.08953</v>
          </cell>
        </row>
        <row r="4012">
          <cell r="J4012">
            <v>-105.00859</v>
          </cell>
        </row>
        <row r="4013">
          <cell r="J4013">
            <v>-104.92776000000001</v>
          </cell>
        </row>
        <row r="4014">
          <cell r="J4014">
            <v>-104.84692000000001</v>
          </cell>
        </row>
        <row r="4015">
          <cell r="J4015">
            <v>-104.76597999999998</v>
          </cell>
        </row>
        <row r="4016">
          <cell r="J4016">
            <v>-104.68513999999999</v>
          </cell>
        </row>
        <row r="4017">
          <cell r="J4017">
            <v>-104.60420999999999</v>
          </cell>
        </row>
        <row r="4018">
          <cell r="J4018">
            <v>-104.52328</v>
          </cell>
        </row>
        <row r="4019">
          <cell r="J4019">
            <v>-104.44254000000001</v>
          </cell>
        </row>
        <row r="4020">
          <cell r="J4020">
            <v>-104.36161</v>
          </cell>
        </row>
        <row r="4021">
          <cell r="J4021">
            <v>-104.28088</v>
          </cell>
        </row>
        <row r="4022">
          <cell r="J4022">
            <v>-104.20004</v>
          </cell>
        </row>
        <row r="4023">
          <cell r="J4023">
            <v>-104.11911999999998</v>
          </cell>
        </row>
        <row r="4024">
          <cell r="J4024">
            <v>-104.03828</v>
          </cell>
        </row>
        <row r="4025">
          <cell r="J4025">
            <v>-103.95735000000001</v>
          </cell>
        </row>
        <row r="4026">
          <cell r="J4026">
            <v>-103.87651999999999</v>
          </cell>
        </row>
        <row r="4027">
          <cell r="J4027">
            <v>-103.79570000000001</v>
          </cell>
        </row>
        <row r="4028">
          <cell r="J4028">
            <v>-103.71477000000002</v>
          </cell>
        </row>
        <row r="4029">
          <cell r="J4029">
            <v>-103.63394</v>
          </cell>
        </row>
        <row r="4030">
          <cell r="J4030">
            <v>-103.55300999999999</v>
          </cell>
        </row>
        <row r="4031">
          <cell r="J4031">
            <v>-103.47209000000001</v>
          </cell>
        </row>
        <row r="4032">
          <cell r="J4032">
            <v>-103.39127000000001</v>
          </cell>
        </row>
        <row r="4033">
          <cell r="J4033">
            <v>-103.31043000000001</v>
          </cell>
        </row>
        <row r="4034">
          <cell r="J4034">
            <v>-103.22960999999999</v>
          </cell>
        </row>
        <row r="4035">
          <cell r="J4035">
            <v>-103.14878999999999</v>
          </cell>
        </row>
        <row r="4036">
          <cell r="J4036">
            <v>-103.06786000000001</v>
          </cell>
        </row>
        <row r="4037">
          <cell r="J4037">
            <v>-102.98694</v>
          </cell>
        </row>
        <row r="4038">
          <cell r="J4038">
            <v>-102.90621999999999</v>
          </cell>
        </row>
        <row r="4039">
          <cell r="J4039">
            <v>-102.8253</v>
          </cell>
        </row>
        <row r="4040">
          <cell r="J4040">
            <v>-102.74437999999998</v>
          </cell>
        </row>
        <row r="4041">
          <cell r="J4041">
            <v>-102.66346</v>
          </cell>
        </row>
        <row r="4042">
          <cell r="J4042">
            <v>-102.58264</v>
          </cell>
        </row>
        <row r="4043">
          <cell r="J4043">
            <v>-102.50182</v>
          </cell>
        </row>
        <row r="4044">
          <cell r="J4044">
            <v>-102.42101</v>
          </cell>
        </row>
        <row r="4045">
          <cell r="J4045">
            <v>-102.34019000000001</v>
          </cell>
        </row>
        <row r="4046">
          <cell r="J4046">
            <v>-102.25927</v>
          </cell>
        </row>
        <row r="4047">
          <cell r="J4047">
            <v>-102.17845</v>
          </cell>
        </row>
        <row r="4048">
          <cell r="J4048">
            <v>-102.09743999999999</v>
          </cell>
        </row>
        <row r="4049">
          <cell r="J4049">
            <v>-102.01662000000002</v>
          </cell>
        </row>
        <row r="4050">
          <cell r="J4050">
            <v>-101.93581</v>
          </cell>
        </row>
        <row r="4051">
          <cell r="J4051">
            <v>-101.85489</v>
          </cell>
        </row>
        <row r="4052">
          <cell r="J4052">
            <v>-101.77407000000001</v>
          </cell>
        </row>
        <row r="4053">
          <cell r="J4053">
            <v>-101.69316999999999</v>
          </cell>
        </row>
        <row r="4054">
          <cell r="J4054">
            <v>-101.61225999999999</v>
          </cell>
        </row>
        <row r="4055">
          <cell r="J4055">
            <v>-101.53154000000001</v>
          </cell>
        </row>
        <row r="4056">
          <cell r="J4056">
            <v>-101.45063</v>
          </cell>
        </row>
        <row r="4057">
          <cell r="J4057">
            <v>-101.36971999999999</v>
          </cell>
        </row>
        <row r="4058">
          <cell r="J4058">
            <v>-101.28890999999999</v>
          </cell>
        </row>
        <row r="4059">
          <cell r="J4059">
            <v>-101.208</v>
          </cell>
        </row>
        <row r="4060">
          <cell r="J4060">
            <v>-101.12730000000001</v>
          </cell>
        </row>
        <row r="4061">
          <cell r="J4061">
            <v>-101.04628</v>
          </cell>
        </row>
        <row r="4062">
          <cell r="J4062">
            <v>-100.96538</v>
          </cell>
        </row>
        <row r="4063">
          <cell r="J4063">
            <v>-100.88457</v>
          </cell>
        </row>
        <row r="4064">
          <cell r="J4064">
            <v>-100.80366999999998</v>
          </cell>
        </row>
        <row r="4065">
          <cell r="J4065">
            <v>-100.72286</v>
          </cell>
        </row>
        <row r="4066">
          <cell r="J4066">
            <v>-100.64196</v>
          </cell>
        </row>
        <row r="4067">
          <cell r="J4067">
            <v>-100.56104999999999</v>
          </cell>
        </row>
        <row r="4068">
          <cell r="J4068">
            <v>-100.48025</v>
          </cell>
        </row>
        <row r="4069">
          <cell r="J4069">
            <v>-100.39935</v>
          </cell>
        </row>
        <row r="4070">
          <cell r="J4070">
            <v>-100.31844000000001</v>
          </cell>
        </row>
        <row r="4071">
          <cell r="J4071">
            <v>-100.23754000000001</v>
          </cell>
        </row>
        <row r="4072">
          <cell r="J4072">
            <v>-100.15684</v>
          </cell>
        </row>
        <row r="4073">
          <cell r="J4073">
            <v>-100.07584</v>
          </cell>
        </row>
        <row r="4074">
          <cell r="J4074">
            <v>-99.995040000000003</v>
          </cell>
        </row>
        <row r="4075">
          <cell r="J4075">
            <v>-99.91404</v>
          </cell>
        </row>
        <row r="4076">
          <cell r="J4076">
            <v>-99.833339999999993</v>
          </cell>
        </row>
        <row r="4077">
          <cell r="J4077">
            <v>-99.752449999999996</v>
          </cell>
        </row>
        <row r="4078">
          <cell r="J4078">
            <v>-99.671549999999996</v>
          </cell>
        </row>
        <row r="4079">
          <cell r="J4079">
            <v>-99.590759999999989</v>
          </cell>
        </row>
        <row r="4080">
          <cell r="J4080">
            <v>-99.50985</v>
          </cell>
        </row>
        <row r="4081">
          <cell r="J4081">
            <v>-99.429059999999993</v>
          </cell>
        </row>
        <row r="4082">
          <cell r="J4082">
            <v>-99.348160000000007</v>
          </cell>
        </row>
        <row r="4083">
          <cell r="J4083">
            <v>-99.267370000000014</v>
          </cell>
        </row>
        <row r="4084">
          <cell r="J4084">
            <v>-99.186370000000011</v>
          </cell>
        </row>
        <row r="4085">
          <cell r="J4085">
            <v>-99.105689999999996</v>
          </cell>
        </row>
        <row r="4086">
          <cell r="J4086">
            <v>-99.024699999999996</v>
          </cell>
        </row>
        <row r="4087">
          <cell r="J4087">
            <v>-98.943899999999999</v>
          </cell>
        </row>
        <row r="4088">
          <cell r="J4088">
            <v>-98.862909999999999</v>
          </cell>
        </row>
        <row r="4089">
          <cell r="J4089">
            <v>-98.782020000000003</v>
          </cell>
        </row>
        <row r="4090">
          <cell r="J4090">
            <v>-98.701229999999995</v>
          </cell>
        </row>
        <row r="4091">
          <cell r="J4091">
            <v>-98.620339999999999</v>
          </cell>
        </row>
        <row r="4092">
          <cell r="J4092">
            <v>-98.539450000000002</v>
          </cell>
        </row>
        <row r="4093">
          <cell r="J4093">
            <v>-98.458559999999991</v>
          </cell>
        </row>
        <row r="4094">
          <cell r="J4094">
            <v>-98.377669999999995</v>
          </cell>
        </row>
        <row r="4095">
          <cell r="J4095">
            <v>-98.296889999999991</v>
          </cell>
        </row>
        <row r="4096">
          <cell r="J4096">
            <v>-98.216000000000008</v>
          </cell>
        </row>
        <row r="4097">
          <cell r="J4097">
            <v>-98.135210000000001</v>
          </cell>
        </row>
        <row r="4098">
          <cell r="J4098">
            <v>-98.054330000000007</v>
          </cell>
        </row>
        <row r="4099">
          <cell r="J4099">
            <v>-97.973349999999996</v>
          </cell>
        </row>
        <row r="4100">
          <cell r="J4100">
            <v>-97.892569999999992</v>
          </cell>
        </row>
        <row r="4101">
          <cell r="J4101">
            <v>-97.811779999999999</v>
          </cell>
        </row>
        <row r="4102">
          <cell r="J4102">
            <v>-97.730899999999991</v>
          </cell>
        </row>
        <row r="4103">
          <cell r="J4103">
            <v>-97.650010000000009</v>
          </cell>
        </row>
        <row r="4104">
          <cell r="J4104">
            <v>-97.569140000000019</v>
          </cell>
        </row>
        <row r="4105">
          <cell r="J4105">
            <v>-97.488250000000008</v>
          </cell>
        </row>
        <row r="4106">
          <cell r="J4106">
            <v>-97.407370000000014</v>
          </cell>
        </row>
        <row r="4107">
          <cell r="J4107">
            <v>-97.326499999999996</v>
          </cell>
        </row>
        <row r="4108">
          <cell r="J4108">
            <v>-97.245809999999992</v>
          </cell>
        </row>
        <row r="4109">
          <cell r="J4109">
            <v>-97.164839999999998</v>
          </cell>
        </row>
        <row r="4110">
          <cell r="J4110">
            <v>-97.08395999999999</v>
          </cell>
        </row>
        <row r="4111">
          <cell r="J4111">
            <v>-97.003189999999989</v>
          </cell>
        </row>
        <row r="4112">
          <cell r="J4112">
            <v>-96.922300000000007</v>
          </cell>
        </row>
        <row r="4113">
          <cell r="J4113">
            <v>-96.841229999999996</v>
          </cell>
        </row>
        <row r="4114">
          <cell r="J4114">
            <v>-96.760460000000009</v>
          </cell>
        </row>
        <row r="4115">
          <cell r="J4115">
            <v>-96.679680000000005</v>
          </cell>
        </row>
        <row r="4116">
          <cell r="J4116">
            <v>-96.59881</v>
          </cell>
        </row>
        <row r="4117">
          <cell r="J4117">
            <v>-96.517839999999993</v>
          </cell>
        </row>
        <row r="4118">
          <cell r="J4118">
            <v>-96.437069999999991</v>
          </cell>
        </row>
        <row r="4119">
          <cell r="J4119">
            <v>-96.356200000000001</v>
          </cell>
        </row>
        <row r="4120">
          <cell r="J4120">
            <v>-96.275319999999994</v>
          </cell>
        </row>
        <row r="4121">
          <cell r="J4121">
            <v>-96.194449999999989</v>
          </cell>
        </row>
        <row r="4122">
          <cell r="J4122">
            <v>-96.113580000000013</v>
          </cell>
        </row>
        <row r="4123">
          <cell r="J4123">
            <v>-96.032710000000009</v>
          </cell>
        </row>
        <row r="4124">
          <cell r="J4124">
            <v>-95.951840000000004</v>
          </cell>
        </row>
        <row r="4125">
          <cell r="J4125">
            <v>-95.87097</v>
          </cell>
        </row>
        <row r="4126">
          <cell r="J4126">
            <v>-95.790099999999995</v>
          </cell>
        </row>
        <row r="4127">
          <cell r="J4127">
            <v>-95.709339999999997</v>
          </cell>
        </row>
        <row r="4128">
          <cell r="J4128">
            <v>-95.62848000000001</v>
          </cell>
        </row>
        <row r="4129">
          <cell r="J4129">
            <v>-95.547509999999988</v>
          </cell>
        </row>
        <row r="4130">
          <cell r="J4130">
            <v>-95.466640000000012</v>
          </cell>
        </row>
        <row r="4131">
          <cell r="J4131">
            <v>-95.385770000000008</v>
          </cell>
        </row>
        <row r="4132">
          <cell r="J4132">
            <v>-95.304919999999981</v>
          </cell>
        </row>
        <row r="4133">
          <cell r="J4133">
            <v>-95.224150000000009</v>
          </cell>
        </row>
        <row r="4134">
          <cell r="J4134">
            <v>-95.143180000000001</v>
          </cell>
        </row>
        <row r="4135">
          <cell r="J4135">
            <v>-95.062330000000003</v>
          </cell>
        </row>
        <row r="4136">
          <cell r="J4136">
            <v>-94.981459999999998</v>
          </cell>
        </row>
        <row r="4137">
          <cell r="J4137">
            <v>-94.900710000000004</v>
          </cell>
        </row>
        <row r="4138">
          <cell r="J4138">
            <v>-94.819839999999999</v>
          </cell>
        </row>
        <row r="4139">
          <cell r="J4139">
            <v>-94.738990000000001</v>
          </cell>
        </row>
        <row r="4140">
          <cell r="J4140">
            <v>-94.658119999999997</v>
          </cell>
        </row>
        <row r="4141">
          <cell r="J4141">
            <v>-94.57717000000001</v>
          </cell>
        </row>
        <row r="4142">
          <cell r="J4142">
            <v>-94.496210000000005</v>
          </cell>
        </row>
        <row r="4143">
          <cell r="J4143">
            <v>-94.415449999999993</v>
          </cell>
        </row>
        <row r="4144">
          <cell r="J4144">
            <v>-94.334600000000009</v>
          </cell>
        </row>
        <row r="4145">
          <cell r="J4145">
            <v>-94.253739999999993</v>
          </cell>
        </row>
        <row r="4146">
          <cell r="J4146">
            <v>-94.172879999999992</v>
          </cell>
        </row>
        <row r="4147">
          <cell r="J4147">
            <v>-94.092029999999994</v>
          </cell>
        </row>
        <row r="4148">
          <cell r="J4148">
            <v>-94.011179999999996</v>
          </cell>
        </row>
        <row r="4149">
          <cell r="J4149">
            <v>-93.930220000000006</v>
          </cell>
        </row>
        <row r="4150">
          <cell r="J4150">
            <v>-93.849369999999993</v>
          </cell>
        </row>
        <row r="4151">
          <cell r="J4151">
            <v>-93.768519999999995</v>
          </cell>
        </row>
        <row r="4152">
          <cell r="J4152">
            <v>-93.687669999999997</v>
          </cell>
        </row>
        <row r="4153">
          <cell r="J4153">
            <v>-93.606819999999999</v>
          </cell>
        </row>
        <row r="4154">
          <cell r="J4154">
            <v>-93.526070000000004</v>
          </cell>
        </row>
        <row r="4155">
          <cell r="J4155">
            <v>-93.44511</v>
          </cell>
        </row>
        <row r="4156">
          <cell r="J4156">
            <v>-93.364260000000002</v>
          </cell>
        </row>
        <row r="4157">
          <cell r="J4157">
            <v>-93.283410000000003</v>
          </cell>
        </row>
        <row r="4158">
          <cell r="J4158">
            <v>-93.202470000000005</v>
          </cell>
        </row>
        <row r="4159">
          <cell r="J4159">
            <v>-93.121620000000007</v>
          </cell>
        </row>
        <row r="4160">
          <cell r="J4160">
            <v>-93.040779999999998</v>
          </cell>
        </row>
        <row r="4161">
          <cell r="J4161">
            <v>-92.959830000000011</v>
          </cell>
        </row>
        <row r="4162">
          <cell r="J4162">
            <v>-92.878989999999988</v>
          </cell>
        </row>
        <row r="4163">
          <cell r="J4163">
            <v>-92.798140000000004</v>
          </cell>
        </row>
        <row r="4164">
          <cell r="J4164">
            <v>-92.717300000000009</v>
          </cell>
        </row>
        <row r="4165">
          <cell r="J4165">
            <v>-92.636449999999996</v>
          </cell>
        </row>
        <row r="4166">
          <cell r="J4166">
            <v>-92.555609999999987</v>
          </cell>
        </row>
        <row r="4167">
          <cell r="J4167">
            <v>-92.474769999999992</v>
          </cell>
        </row>
        <row r="4168">
          <cell r="J4168">
            <v>-92.393830000000008</v>
          </cell>
        </row>
        <row r="4169">
          <cell r="J4169">
            <v>-92.31298000000001</v>
          </cell>
        </row>
        <row r="4170">
          <cell r="J4170">
            <v>-92.23214999999999</v>
          </cell>
        </row>
        <row r="4171">
          <cell r="J4171">
            <v>-92.151210000000006</v>
          </cell>
        </row>
        <row r="4172">
          <cell r="J4172">
            <v>-92.070459999999997</v>
          </cell>
        </row>
        <row r="4173">
          <cell r="J4173">
            <v>-91.989630000000005</v>
          </cell>
        </row>
        <row r="4174">
          <cell r="J4174">
            <v>-91.908689999999993</v>
          </cell>
        </row>
        <row r="4175">
          <cell r="J4175">
            <v>-91.827760000000012</v>
          </cell>
        </row>
        <row r="4176">
          <cell r="J4176">
            <v>-91.74691</v>
          </cell>
        </row>
        <row r="4177">
          <cell r="J4177">
            <v>-91.666179999999997</v>
          </cell>
        </row>
        <row r="4178">
          <cell r="J4178">
            <v>-91.585340000000002</v>
          </cell>
        </row>
        <row r="4179">
          <cell r="J4179">
            <v>-91.504409999999993</v>
          </cell>
        </row>
        <row r="4180">
          <cell r="J4180">
            <v>-91.423469999999995</v>
          </cell>
        </row>
        <row r="4181">
          <cell r="J4181">
            <v>-91.342540000000014</v>
          </cell>
        </row>
        <row r="4182">
          <cell r="J4182">
            <v>-91.261810000000011</v>
          </cell>
        </row>
        <row r="4183">
          <cell r="J4183">
            <v>-91.180869999999999</v>
          </cell>
        </row>
        <row r="4184">
          <cell r="J4184">
            <v>-91.099939999999989</v>
          </cell>
        </row>
        <row r="4185">
          <cell r="J4185">
            <v>-91.019120000000001</v>
          </cell>
        </row>
        <row r="4186">
          <cell r="J4186">
            <v>-90.938290000000009</v>
          </cell>
        </row>
        <row r="4187">
          <cell r="J4187">
            <v>-90.85745</v>
          </cell>
        </row>
        <row r="4188">
          <cell r="J4188">
            <v>-90.776520000000005</v>
          </cell>
        </row>
        <row r="4189">
          <cell r="J4189">
            <v>-90.695799999999991</v>
          </cell>
        </row>
        <row r="4190">
          <cell r="J4190">
            <v>-90.61487000000001</v>
          </cell>
        </row>
        <row r="4191">
          <cell r="J4191">
            <v>-90.534040000000005</v>
          </cell>
        </row>
        <row r="4192">
          <cell r="J4192">
            <v>-90.453119999999998</v>
          </cell>
        </row>
        <row r="4193">
          <cell r="J4193">
            <v>-90.372289999999992</v>
          </cell>
        </row>
        <row r="4194">
          <cell r="J4194">
            <v>-90.291370000000001</v>
          </cell>
        </row>
        <row r="4195">
          <cell r="J4195">
            <v>-90.210539999999995</v>
          </cell>
        </row>
        <row r="4196">
          <cell r="J4196">
            <v>-90.129619999999989</v>
          </cell>
        </row>
        <row r="4197">
          <cell r="J4197">
            <v>-90.048789999999997</v>
          </cell>
        </row>
        <row r="4198">
          <cell r="J4198">
            <v>-89.967870000000005</v>
          </cell>
        </row>
        <row r="4199">
          <cell r="J4199">
            <v>-89.887150000000005</v>
          </cell>
        </row>
        <row r="4200">
          <cell r="J4200">
            <v>-89.806219999999996</v>
          </cell>
        </row>
        <row r="4201">
          <cell r="J4201">
            <v>-89.725399999999993</v>
          </cell>
        </row>
        <row r="4202">
          <cell r="J4202">
            <v>-89.644579999999991</v>
          </cell>
        </row>
        <row r="4203">
          <cell r="J4203">
            <v>-89.563460000000006</v>
          </cell>
        </row>
        <row r="4204">
          <cell r="J4204">
            <v>-89.482739999999993</v>
          </cell>
        </row>
        <row r="4205">
          <cell r="J4205">
            <v>-89.401920000000004</v>
          </cell>
        </row>
        <row r="4206">
          <cell r="J4206">
            <v>-89.321100000000001</v>
          </cell>
        </row>
        <row r="4207">
          <cell r="J4207">
            <v>-89.240189999999998</v>
          </cell>
        </row>
        <row r="4208">
          <cell r="J4208">
            <v>-89.159270000000006</v>
          </cell>
        </row>
        <row r="4209">
          <cell r="J4209">
            <v>-89.078550000000007</v>
          </cell>
        </row>
        <row r="4210">
          <cell r="J4210">
            <v>-88.997440000000012</v>
          </cell>
        </row>
        <row r="4211">
          <cell r="J4211">
            <v>-88.916719999999998</v>
          </cell>
        </row>
        <row r="4212">
          <cell r="J4212">
            <v>-88.835810000000009</v>
          </cell>
        </row>
        <row r="4213">
          <cell r="J4213">
            <v>-88.754990000000006</v>
          </cell>
        </row>
        <row r="4214">
          <cell r="J4214">
            <v>-88.674090000000007</v>
          </cell>
        </row>
        <row r="4215">
          <cell r="J4215">
            <v>-88.593370000000007</v>
          </cell>
        </row>
        <row r="4216">
          <cell r="J4216">
            <v>-88.512460000000004</v>
          </cell>
        </row>
        <row r="4217">
          <cell r="J4217">
            <v>-88.431540000000012</v>
          </cell>
        </row>
        <row r="4218">
          <cell r="J4218">
            <v>-88.350639999999999</v>
          </cell>
        </row>
        <row r="4219">
          <cell r="J4219">
            <v>-88.269920000000013</v>
          </cell>
        </row>
        <row r="4220">
          <cell r="J4220">
            <v>-88.188910000000007</v>
          </cell>
        </row>
        <row r="4221">
          <cell r="J4221">
            <v>-88.108109999999996</v>
          </cell>
        </row>
        <row r="4222">
          <cell r="J4222">
            <v>-88.027299999999997</v>
          </cell>
        </row>
        <row r="4223">
          <cell r="J4223">
            <v>-87.946290000000005</v>
          </cell>
        </row>
        <row r="4224">
          <cell r="J4224">
            <v>-87.865480000000005</v>
          </cell>
        </row>
        <row r="4225">
          <cell r="J4225">
            <v>-87.784680000000009</v>
          </cell>
        </row>
        <row r="4226">
          <cell r="J4226">
            <v>-87.703770000000006</v>
          </cell>
        </row>
        <row r="4227">
          <cell r="J4227">
            <v>-87.622970000000009</v>
          </cell>
        </row>
        <row r="4228">
          <cell r="J4228">
            <v>-87.541960000000003</v>
          </cell>
        </row>
        <row r="4229">
          <cell r="J4229">
            <v>-87.461159999999992</v>
          </cell>
        </row>
        <row r="4230">
          <cell r="J4230">
            <v>-87.38024999999999</v>
          </cell>
        </row>
        <row r="4231">
          <cell r="J4231">
            <v>-87.299350000000004</v>
          </cell>
        </row>
        <row r="4232">
          <cell r="J4232">
            <v>-87.218649999999997</v>
          </cell>
        </row>
        <row r="4233">
          <cell r="J4233">
            <v>-87.137649999999994</v>
          </cell>
        </row>
        <row r="4234">
          <cell r="J4234">
            <v>-87.056749999999994</v>
          </cell>
        </row>
        <row r="4235">
          <cell r="J4235">
            <v>-86.975950000000012</v>
          </cell>
        </row>
        <row r="4236">
          <cell r="J4236">
            <v>-86.895139999999998</v>
          </cell>
        </row>
        <row r="4237">
          <cell r="J4237">
            <v>-86.814239999999998</v>
          </cell>
        </row>
        <row r="4238">
          <cell r="J4238">
            <v>-86.733360000000005</v>
          </cell>
        </row>
        <row r="4239">
          <cell r="J4239">
            <v>-86.652559999999994</v>
          </cell>
        </row>
        <row r="4240">
          <cell r="J4240">
            <v>-86.571660000000008</v>
          </cell>
        </row>
        <row r="4241">
          <cell r="J4241">
            <v>-86.490859999999998</v>
          </cell>
        </row>
        <row r="4242">
          <cell r="J4242">
            <v>-86.409859999999995</v>
          </cell>
        </row>
        <row r="4243">
          <cell r="J4243">
            <v>-86.329070000000002</v>
          </cell>
        </row>
        <row r="4244">
          <cell r="J4244">
            <v>-86.248170000000002</v>
          </cell>
        </row>
        <row r="4245">
          <cell r="J4245">
            <v>-86.167380000000009</v>
          </cell>
        </row>
        <row r="4246">
          <cell r="J4246">
            <v>-86.086489999999998</v>
          </cell>
        </row>
        <row r="4247">
          <cell r="J4247">
            <v>-86.005590000000012</v>
          </cell>
        </row>
        <row r="4248">
          <cell r="J4248">
            <v>-85.924700000000001</v>
          </cell>
        </row>
        <row r="4249">
          <cell r="J4249">
            <v>-85.843909999999994</v>
          </cell>
        </row>
        <row r="4250">
          <cell r="J4250">
            <v>-85.762919999999994</v>
          </cell>
        </row>
        <row r="4251">
          <cell r="J4251">
            <v>-85.682130000000001</v>
          </cell>
        </row>
        <row r="4252">
          <cell r="J4252">
            <v>-85.601340000000008</v>
          </cell>
        </row>
        <row r="4253">
          <cell r="J4253">
            <v>-85.520449999999997</v>
          </cell>
        </row>
        <row r="4254">
          <cell r="J4254">
            <v>-85.439459999999997</v>
          </cell>
        </row>
        <row r="4255">
          <cell r="J4255">
            <v>-85.358670000000004</v>
          </cell>
        </row>
        <row r="4256">
          <cell r="J4256">
            <v>-85.277890000000014</v>
          </cell>
        </row>
        <row r="4257">
          <cell r="J4257">
            <v>-85.197000000000003</v>
          </cell>
        </row>
        <row r="4258">
          <cell r="J4258">
            <v>-85.116010000000003</v>
          </cell>
        </row>
        <row r="4259">
          <cell r="J4259">
            <v>-85.035229999999999</v>
          </cell>
        </row>
        <row r="4260">
          <cell r="J4260">
            <v>-84.954340000000002</v>
          </cell>
        </row>
        <row r="4261">
          <cell r="J4261">
            <v>-84.873460000000009</v>
          </cell>
        </row>
        <row r="4262">
          <cell r="J4262">
            <v>-84.792580000000001</v>
          </cell>
        </row>
        <row r="4263">
          <cell r="J4263">
            <v>-84.711799999999997</v>
          </cell>
        </row>
        <row r="4264">
          <cell r="J4264">
            <v>-84.631020000000007</v>
          </cell>
        </row>
        <row r="4265">
          <cell r="J4265">
            <v>-84.550029999999992</v>
          </cell>
        </row>
        <row r="4266">
          <cell r="J4266">
            <v>-84.469250000000002</v>
          </cell>
        </row>
        <row r="4267">
          <cell r="J4267">
            <v>-84.388370000000009</v>
          </cell>
        </row>
        <row r="4268">
          <cell r="J4268">
            <v>-84.307489999999987</v>
          </cell>
        </row>
        <row r="4269">
          <cell r="J4269">
            <v>-84.226510000000005</v>
          </cell>
        </row>
        <row r="4270">
          <cell r="J4270">
            <v>-84.14573</v>
          </cell>
        </row>
        <row r="4271">
          <cell r="J4271">
            <v>-84.064750000000004</v>
          </cell>
        </row>
        <row r="4272">
          <cell r="J4272">
            <v>-83.983969999999999</v>
          </cell>
        </row>
        <row r="4273">
          <cell r="J4273">
            <v>-83.903199999999998</v>
          </cell>
        </row>
        <row r="4274">
          <cell r="J4274">
            <v>-83.822220000000016</v>
          </cell>
        </row>
        <row r="4275">
          <cell r="J4275">
            <v>-83.741440000000011</v>
          </cell>
        </row>
        <row r="4276">
          <cell r="J4276">
            <v>-83.660579999999996</v>
          </cell>
        </row>
        <row r="4277">
          <cell r="J4277">
            <v>-83.579599999999999</v>
          </cell>
        </row>
        <row r="4278">
          <cell r="J4278">
            <v>-83.498720000000006</v>
          </cell>
        </row>
        <row r="4279">
          <cell r="J4279">
            <v>-83.417950000000005</v>
          </cell>
        </row>
        <row r="4280">
          <cell r="J4280">
            <v>-83.336979999999997</v>
          </cell>
        </row>
        <row r="4281">
          <cell r="J4281">
            <v>-83.256209999999996</v>
          </cell>
        </row>
        <row r="4282">
          <cell r="J4282">
            <v>-83.175339999999991</v>
          </cell>
        </row>
        <row r="4283">
          <cell r="J4283">
            <v>-83.094459999999998</v>
          </cell>
        </row>
        <row r="4284">
          <cell r="J4284">
            <v>-83.013599999999997</v>
          </cell>
        </row>
        <row r="4285">
          <cell r="J4285">
            <v>-82.932829999999996</v>
          </cell>
        </row>
        <row r="4286">
          <cell r="J4286">
            <v>-82.851859999999988</v>
          </cell>
        </row>
        <row r="4287">
          <cell r="J4287">
            <v>-82.771090000000001</v>
          </cell>
        </row>
        <row r="4288">
          <cell r="J4288">
            <v>-82.69023</v>
          </cell>
        </row>
        <row r="4289">
          <cell r="J4289">
            <v>-82.609260000000006</v>
          </cell>
        </row>
        <row r="4290">
          <cell r="J4290">
            <v>-82.528390000000002</v>
          </cell>
        </row>
        <row r="4291">
          <cell r="J4291">
            <v>-82.447620000000001</v>
          </cell>
        </row>
        <row r="4292">
          <cell r="J4292">
            <v>-82.366659999999996</v>
          </cell>
        </row>
        <row r="4293">
          <cell r="J4293">
            <v>-82.285890000000009</v>
          </cell>
        </row>
        <row r="4294">
          <cell r="J4294">
            <v>-82.20492999999999</v>
          </cell>
        </row>
        <row r="4295">
          <cell r="J4295">
            <v>-82.124169999999992</v>
          </cell>
        </row>
        <row r="4296">
          <cell r="J4296">
            <v>-82.043199999999999</v>
          </cell>
        </row>
        <row r="4297">
          <cell r="J4297">
            <v>-81.962339999999998</v>
          </cell>
        </row>
        <row r="4298">
          <cell r="J4298">
            <v>-81.881489999999999</v>
          </cell>
        </row>
        <row r="4299">
          <cell r="J4299">
            <v>-81.800619999999995</v>
          </cell>
        </row>
        <row r="4300">
          <cell r="J4300">
            <v>-81.719760000000008</v>
          </cell>
        </row>
        <row r="4301">
          <cell r="J4301">
            <v>-81.638900000000007</v>
          </cell>
        </row>
        <row r="4302">
          <cell r="J4302">
            <v>-81.557950000000005</v>
          </cell>
        </row>
        <row r="4303">
          <cell r="J4303">
            <v>-81.477190000000007</v>
          </cell>
        </row>
        <row r="4304">
          <cell r="J4304">
            <v>-81.396330000000006</v>
          </cell>
        </row>
        <row r="4305">
          <cell r="J4305">
            <v>-81.315579999999997</v>
          </cell>
        </row>
        <row r="4306">
          <cell r="J4306">
            <v>-81.234620000000007</v>
          </cell>
        </row>
        <row r="4307">
          <cell r="J4307">
            <v>-81.153769999999994</v>
          </cell>
        </row>
        <row r="4308">
          <cell r="J4308">
            <v>-81.072910000000007</v>
          </cell>
        </row>
        <row r="4309">
          <cell r="J4309">
            <v>-80.992059999999995</v>
          </cell>
        </row>
        <row r="4310">
          <cell r="J4310">
            <v>-80.911100000000005</v>
          </cell>
        </row>
        <row r="4311">
          <cell r="J4311">
            <v>-80.830349999999996</v>
          </cell>
        </row>
        <row r="4312">
          <cell r="J4312">
            <v>-80.749489999999994</v>
          </cell>
        </row>
        <row r="4313">
          <cell r="J4313">
            <v>-80.668540000000007</v>
          </cell>
        </row>
        <row r="4314">
          <cell r="J4314">
            <v>-80.587690000000009</v>
          </cell>
        </row>
        <row r="4315">
          <cell r="J4315">
            <v>-80.506830000000008</v>
          </cell>
        </row>
        <row r="4316">
          <cell r="J4316">
            <v>-80.42589000000001</v>
          </cell>
        </row>
        <row r="4317">
          <cell r="J4317">
            <v>-80.345039999999997</v>
          </cell>
        </row>
        <row r="4318">
          <cell r="J4318">
            <v>-80.264289999999988</v>
          </cell>
        </row>
        <row r="4319">
          <cell r="J4319">
            <v>-80.183340000000001</v>
          </cell>
        </row>
        <row r="4320">
          <cell r="J4320">
            <v>-80.102599999999995</v>
          </cell>
        </row>
        <row r="4321">
          <cell r="J4321">
            <v>-80.021649999999994</v>
          </cell>
        </row>
        <row r="4322">
          <cell r="J4322">
            <v>-79.940699999999993</v>
          </cell>
        </row>
        <row r="4323">
          <cell r="J4323">
            <v>-79.859960000000001</v>
          </cell>
        </row>
        <row r="4324">
          <cell r="J4324">
            <v>-79.779110000000003</v>
          </cell>
        </row>
        <row r="4325">
          <cell r="J4325">
            <v>-79.698170000000005</v>
          </cell>
        </row>
        <row r="4326">
          <cell r="J4326">
            <v>-79.617319999999992</v>
          </cell>
        </row>
        <row r="4327">
          <cell r="J4327">
            <v>-79.536480000000012</v>
          </cell>
        </row>
        <row r="4328">
          <cell r="J4328">
            <v>-79.455629999999999</v>
          </cell>
        </row>
        <row r="4329">
          <cell r="J4329">
            <v>-79.374700000000004</v>
          </cell>
        </row>
        <row r="4330">
          <cell r="J4330">
            <v>-79.293850000000006</v>
          </cell>
        </row>
        <row r="4331">
          <cell r="J4331">
            <v>-79.213009999999997</v>
          </cell>
        </row>
        <row r="4332">
          <cell r="J4332">
            <v>-79.132170000000002</v>
          </cell>
        </row>
        <row r="4333">
          <cell r="J4333">
            <v>-79.051230000000004</v>
          </cell>
        </row>
        <row r="4334">
          <cell r="J4334">
            <v>-78.970389999999995</v>
          </cell>
        </row>
        <row r="4335">
          <cell r="J4335">
            <v>-78.889560000000003</v>
          </cell>
        </row>
        <row r="4336">
          <cell r="J4336">
            <v>-78.808610000000002</v>
          </cell>
        </row>
        <row r="4337">
          <cell r="J4337">
            <v>-78.72778000000001</v>
          </cell>
        </row>
        <row r="4338">
          <cell r="J4338">
            <v>-78.646940000000001</v>
          </cell>
        </row>
        <row r="4339">
          <cell r="J4339">
            <v>-78.566010000000006</v>
          </cell>
        </row>
        <row r="4340">
          <cell r="J4340">
            <v>-78.485169999999997</v>
          </cell>
        </row>
        <row r="4341">
          <cell r="J4341">
            <v>-78.404340000000005</v>
          </cell>
        </row>
        <row r="4342">
          <cell r="J4342">
            <v>-78.323499999999996</v>
          </cell>
        </row>
        <row r="4343">
          <cell r="J4343">
            <v>-78.242670000000004</v>
          </cell>
        </row>
        <row r="4344">
          <cell r="J4344">
            <v>-78.161730000000006</v>
          </cell>
        </row>
        <row r="4345">
          <cell r="J4345">
            <v>-78.080900000000014</v>
          </cell>
        </row>
        <row r="4346">
          <cell r="J4346">
            <v>-78.000069999999994</v>
          </cell>
        </row>
        <row r="4347">
          <cell r="J4347">
            <v>-77.919139999999999</v>
          </cell>
        </row>
        <row r="4348">
          <cell r="J4348">
            <v>-77.838309999999993</v>
          </cell>
        </row>
        <row r="4349">
          <cell r="J4349">
            <v>-77.757390000000001</v>
          </cell>
        </row>
        <row r="4350">
          <cell r="J4350">
            <v>-77.676659999999998</v>
          </cell>
        </row>
        <row r="4351">
          <cell r="J4351">
            <v>-77.595729000000006</v>
          </cell>
        </row>
        <row r="4352">
          <cell r="J4352">
            <v>-77.514899999999997</v>
          </cell>
        </row>
        <row r="4353">
          <cell r="J4353">
            <v>-77.434072</v>
          </cell>
        </row>
        <row r="4354">
          <cell r="J4354">
            <v>-77.353145000000012</v>
          </cell>
        </row>
        <row r="4355">
          <cell r="J4355">
            <v>-77.272216999999998</v>
          </cell>
        </row>
        <row r="4356">
          <cell r="J4356">
            <v>-77.191389999999998</v>
          </cell>
        </row>
        <row r="4357">
          <cell r="J4357">
            <v>-77.11046300000001</v>
          </cell>
        </row>
        <row r="4358">
          <cell r="J4358">
            <v>-77.029646000000014</v>
          </cell>
        </row>
        <row r="4359">
          <cell r="J4359">
            <v>-76.948819999999998</v>
          </cell>
        </row>
        <row r="4360">
          <cell r="J4360">
            <v>-76.867893999999993</v>
          </cell>
        </row>
        <row r="4361">
          <cell r="J4361">
            <v>-76.787078000000008</v>
          </cell>
        </row>
        <row r="4362">
          <cell r="J4362">
            <v>-76.706252000000006</v>
          </cell>
        </row>
        <row r="4363">
          <cell r="J4363">
            <v>-76.625236999999998</v>
          </cell>
        </row>
        <row r="4364">
          <cell r="J4364">
            <v>-76.544511999999997</v>
          </cell>
        </row>
        <row r="4365">
          <cell r="J4365">
            <v>-76.463596999999993</v>
          </cell>
        </row>
        <row r="4366">
          <cell r="J4366">
            <v>-76.382773</v>
          </cell>
        </row>
        <row r="4367">
          <cell r="J4367">
            <v>-76.301758000000007</v>
          </cell>
        </row>
        <row r="4368">
          <cell r="J4368">
            <v>-76.221134000000006</v>
          </cell>
        </row>
        <row r="4369">
          <cell r="J4369">
            <v>-76.140220999999997</v>
          </cell>
        </row>
        <row r="4370">
          <cell r="J4370">
            <v>-76.059207000000001</v>
          </cell>
        </row>
        <row r="4371">
          <cell r="J4371">
            <v>-75.978483999999995</v>
          </cell>
        </row>
        <row r="4372">
          <cell r="J4372">
            <v>-75.897570999999999</v>
          </cell>
        </row>
        <row r="4373">
          <cell r="J4373">
            <v>-75.816758000000007</v>
          </cell>
        </row>
        <row r="4374">
          <cell r="J4374">
            <v>-75.735846000000009</v>
          </cell>
        </row>
        <row r="4375">
          <cell r="J4375">
            <v>-75.654923999999994</v>
          </cell>
        </row>
        <row r="4376">
          <cell r="J4376">
            <v>-75.574212000000003</v>
          </cell>
        </row>
        <row r="4377">
          <cell r="J4377">
            <v>-75.493200000000002</v>
          </cell>
        </row>
        <row r="4378">
          <cell r="J4378">
            <v>-75.412488999999994</v>
          </cell>
        </row>
        <row r="4379">
          <cell r="J4379">
            <v>-75.331478000000004</v>
          </cell>
        </row>
        <row r="4380">
          <cell r="J4380">
            <v>-75.250567000000004</v>
          </cell>
        </row>
        <row r="4381">
          <cell r="J4381">
            <v>-75.169856999999993</v>
          </cell>
        </row>
        <row r="4382">
          <cell r="J4382">
            <v>-75.088945999999993</v>
          </cell>
        </row>
        <row r="4383">
          <cell r="J4383">
            <v>-75.008046000000007</v>
          </cell>
        </row>
        <row r="4384">
          <cell r="J4384">
            <v>-74.927236999999991</v>
          </cell>
        </row>
        <row r="4385">
          <cell r="J4385">
            <v>-74.846327000000002</v>
          </cell>
        </row>
        <row r="4386">
          <cell r="J4386">
            <v>-74.765518</v>
          </cell>
        </row>
        <row r="4387">
          <cell r="J4387">
            <v>-74.684618999999998</v>
          </cell>
        </row>
        <row r="4388">
          <cell r="J4388">
            <v>-74.603709999999992</v>
          </cell>
        </row>
        <row r="4389">
          <cell r="J4389">
            <v>-74.522902000000002</v>
          </cell>
        </row>
        <row r="4390">
          <cell r="J4390">
            <v>-74.442003999999997</v>
          </cell>
        </row>
        <row r="4391">
          <cell r="J4391">
            <v>-74.361095999999989</v>
          </cell>
        </row>
        <row r="4392">
          <cell r="J4392">
            <v>-74.280388000000002</v>
          </cell>
        </row>
        <row r="4393">
          <cell r="J4393">
            <v>-74.199490999999995</v>
          </cell>
        </row>
        <row r="4394">
          <cell r="J4394">
            <v>-74.118493999999998</v>
          </cell>
        </row>
        <row r="4395">
          <cell r="J4395">
            <v>-74.037687000000005</v>
          </cell>
        </row>
        <row r="4396">
          <cell r="J4396">
            <v>-73.956890000000001</v>
          </cell>
        </row>
        <row r="4397">
          <cell r="J4397">
            <v>-73.875983999999988</v>
          </cell>
        </row>
        <row r="4398">
          <cell r="J4398">
            <v>-73.795087999999993</v>
          </cell>
        </row>
        <row r="4399">
          <cell r="J4399">
            <v>-73.714191999999997</v>
          </cell>
        </row>
        <row r="4400">
          <cell r="J4400">
            <v>-73.633386999999999</v>
          </cell>
        </row>
        <row r="4401">
          <cell r="J4401">
            <v>-73.552592000000004</v>
          </cell>
        </row>
        <row r="4402">
          <cell r="J4402">
            <v>-73.471597000000003</v>
          </cell>
        </row>
        <row r="4403">
          <cell r="J4403">
            <v>-73.390702000000005</v>
          </cell>
        </row>
        <row r="4404">
          <cell r="J4404">
            <v>-73.310007000000013</v>
          </cell>
        </row>
        <row r="4405">
          <cell r="J4405">
            <v>-73.229112999999998</v>
          </cell>
        </row>
        <row r="4406">
          <cell r="J4406">
            <v>-73.148219400000002</v>
          </cell>
        </row>
        <row r="4407">
          <cell r="J4407">
            <v>-73.067325800000006</v>
          </cell>
        </row>
        <row r="4408">
          <cell r="J4408">
            <v>-72.986532400000002</v>
          </cell>
        </row>
        <row r="4409">
          <cell r="J4409">
            <v>-72.905639300000004</v>
          </cell>
        </row>
        <row r="4410">
          <cell r="J4410">
            <v>-72.824746500000003</v>
          </cell>
        </row>
        <row r="4411">
          <cell r="J4411">
            <v>-72.743853900000005</v>
          </cell>
        </row>
        <row r="4412">
          <cell r="J4412">
            <v>-72.662961639999992</v>
          </cell>
        </row>
        <row r="4413">
          <cell r="J4413">
            <v>-72.582069600000011</v>
          </cell>
        </row>
        <row r="4414">
          <cell r="J4414">
            <v>-72.501277799999997</v>
          </cell>
        </row>
        <row r="4415">
          <cell r="J4415">
            <v>-72.420396299999993</v>
          </cell>
        </row>
        <row r="4416">
          <cell r="J4416">
            <v>-72.339505099999997</v>
          </cell>
        </row>
        <row r="4417">
          <cell r="J4417">
            <v>-72.258614199999997</v>
          </cell>
        </row>
        <row r="4418">
          <cell r="J4418">
            <v>-72.177933500000009</v>
          </cell>
        </row>
        <row r="4419">
          <cell r="J4419">
            <v>-72.09694300000001</v>
          </cell>
        </row>
        <row r="4420">
          <cell r="J4420">
            <v>-72.016063000000003</v>
          </cell>
        </row>
        <row r="4421">
          <cell r="J4421">
            <v>-71.935072999999988</v>
          </cell>
        </row>
        <row r="4422">
          <cell r="J4422">
            <v>-71.854292999999998</v>
          </cell>
        </row>
        <row r="4423">
          <cell r="J4423">
            <v>-71.773504000000003</v>
          </cell>
        </row>
        <row r="4424">
          <cell r="J4424">
            <v>-71.692624999999992</v>
          </cell>
        </row>
        <row r="4425">
          <cell r="J4425">
            <v>-71.61163599999999</v>
          </cell>
        </row>
        <row r="4426">
          <cell r="J4426">
            <v>-71.530856999999997</v>
          </cell>
        </row>
        <row r="4427">
          <cell r="J4427">
            <v>-71.449978999999999</v>
          </cell>
        </row>
        <row r="4428">
          <cell r="J4428">
            <v>-71.369191000000001</v>
          </cell>
        </row>
        <row r="4429">
          <cell r="J4429">
            <v>-71.288313000000002</v>
          </cell>
        </row>
        <row r="4430">
          <cell r="J4430">
            <v>-71.207436000000001</v>
          </cell>
        </row>
        <row r="4431">
          <cell r="J4431">
            <v>-71.126559</v>
          </cell>
        </row>
        <row r="4432">
          <cell r="J4432">
            <v>-71.045681999999999</v>
          </cell>
        </row>
        <row r="4433">
          <cell r="J4433">
            <v>-70.964804999999998</v>
          </cell>
        </row>
        <row r="4434">
          <cell r="J4434">
            <v>-70.884028000000001</v>
          </cell>
        </row>
        <row r="4435">
          <cell r="J4435">
            <v>-70.803151999999997</v>
          </cell>
        </row>
        <row r="4436">
          <cell r="J4436">
            <v>-70.722275999999994</v>
          </cell>
        </row>
        <row r="4437">
          <cell r="J4437">
            <v>-70.641300999999999</v>
          </cell>
        </row>
        <row r="4438">
          <cell r="J4438">
            <v>-70.560524999999998</v>
          </cell>
        </row>
        <row r="4439">
          <cell r="J4439">
            <v>-70.479649999999992</v>
          </cell>
        </row>
        <row r="4440">
          <cell r="J4440">
            <v>-70.398775000000001</v>
          </cell>
        </row>
        <row r="4441">
          <cell r="J4441">
            <v>-70.317901000000006</v>
          </cell>
        </row>
        <row r="4442">
          <cell r="J4442">
            <v>-70.237026</v>
          </cell>
        </row>
        <row r="4443">
          <cell r="J4443">
            <v>-70.156261999999998</v>
          </cell>
        </row>
        <row r="4444">
          <cell r="J4444">
            <v>-70.075288999999998</v>
          </cell>
        </row>
        <row r="4445">
          <cell r="J4445">
            <v>-69.994414999999989</v>
          </cell>
        </row>
        <row r="4446">
          <cell r="J4446">
            <v>-69.913551999999996</v>
          </cell>
        </row>
        <row r="4447">
          <cell r="J4447">
            <v>-69.832678999999999</v>
          </cell>
        </row>
        <row r="4448">
          <cell r="J4448">
            <v>-69.752005999999994</v>
          </cell>
        </row>
        <row r="4449">
          <cell r="J4449">
            <v>-69.671043999999995</v>
          </cell>
        </row>
        <row r="4450">
          <cell r="J4450">
            <v>-69.590171999999995</v>
          </cell>
        </row>
        <row r="4451">
          <cell r="J4451">
            <v>-69.509309999999999</v>
          </cell>
        </row>
        <row r="4452">
          <cell r="J4452">
            <v>-69.428342999999998</v>
          </cell>
        </row>
        <row r="4453">
          <cell r="J4453">
            <v>-69.347477999999995</v>
          </cell>
        </row>
        <row r="4454">
          <cell r="J4454">
            <v>-69.266613000000007</v>
          </cell>
        </row>
        <row r="4455">
          <cell r="J4455">
            <v>-69.185849999999988</v>
          </cell>
        </row>
        <row r="4456">
          <cell r="J4456">
            <v>-69.104985999999997</v>
          </cell>
        </row>
        <row r="4457">
          <cell r="J4457">
            <v>-69.024123000000003</v>
          </cell>
        </row>
        <row r="4458">
          <cell r="J4458">
            <v>-68.943261000000007</v>
          </cell>
        </row>
        <row r="4459">
          <cell r="J4459">
            <v>-68.862299000000007</v>
          </cell>
        </row>
        <row r="4460">
          <cell r="J4460">
            <v>-68.781537999999998</v>
          </cell>
        </row>
        <row r="4461">
          <cell r="J4461">
            <v>-68.700678000000011</v>
          </cell>
        </row>
        <row r="4462">
          <cell r="J4462">
            <v>-68.619817999999995</v>
          </cell>
        </row>
        <row r="4463">
          <cell r="J4463">
            <v>-68.538859000000002</v>
          </cell>
        </row>
        <row r="4464">
          <cell r="J4464">
            <v>-68.45800100000001</v>
          </cell>
        </row>
        <row r="4465">
          <cell r="J4465">
            <v>-68.377043</v>
          </cell>
        </row>
        <row r="4466">
          <cell r="J4466">
            <v>-68.296285999999995</v>
          </cell>
        </row>
        <row r="4467">
          <cell r="J4467">
            <v>-68.215529000000004</v>
          </cell>
        </row>
        <row r="4468">
          <cell r="J4468">
            <v>-68.134672999999992</v>
          </cell>
        </row>
        <row r="4469">
          <cell r="J4469">
            <v>-68.053718000000003</v>
          </cell>
        </row>
        <row r="4470">
          <cell r="J4470">
            <v>-67.972863000000004</v>
          </cell>
        </row>
        <row r="4471">
          <cell r="J4471">
            <v>-67.892009000000002</v>
          </cell>
        </row>
        <row r="4472">
          <cell r="J4472">
            <v>-67.81105500000001</v>
          </cell>
        </row>
        <row r="4473">
          <cell r="J4473">
            <v>-67.730202999999989</v>
          </cell>
        </row>
        <row r="4474">
          <cell r="J4474">
            <v>-67.649350999999996</v>
          </cell>
        </row>
        <row r="4475">
          <cell r="J4475">
            <v>-67.568595000000002</v>
          </cell>
        </row>
        <row r="4476">
          <cell r="J4476">
            <v>-67.487649000000005</v>
          </cell>
        </row>
        <row r="4477">
          <cell r="J4477">
            <v>-67.406694000000002</v>
          </cell>
        </row>
        <row r="4478">
          <cell r="J4478">
            <v>-67.325949000000008</v>
          </cell>
        </row>
        <row r="4479">
          <cell r="J4479">
            <v>-67.244994000000005</v>
          </cell>
        </row>
        <row r="4480">
          <cell r="J4480">
            <v>-67.164050000000003</v>
          </cell>
        </row>
        <row r="4481">
          <cell r="J4481">
            <v>-67.083305999999993</v>
          </cell>
        </row>
        <row r="4482">
          <cell r="J4482">
            <v>-67.002452000000005</v>
          </cell>
        </row>
        <row r="4483">
          <cell r="J4483">
            <v>-66.921609000000004</v>
          </cell>
        </row>
        <row r="4484">
          <cell r="J4484">
            <v>-66.840866000000005</v>
          </cell>
        </row>
        <row r="4485">
          <cell r="J4485">
            <v>-66.759912999999997</v>
          </cell>
        </row>
        <row r="4486">
          <cell r="J4486">
            <v>-66.679070999999993</v>
          </cell>
        </row>
        <row r="4487">
          <cell r="J4487">
            <v>-66.598229000000003</v>
          </cell>
        </row>
        <row r="4488">
          <cell r="J4488">
            <v>-66.517287999999994</v>
          </cell>
        </row>
        <row r="4489">
          <cell r="J4489">
            <v>-66.436436</v>
          </cell>
        </row>
        <row r="4490">
          <cell r="J4490">
            <v>-66.355596000000006</v>
          </cell>
        </row>
        <row r="4491">
          <cell r="J4491">
            <v>-66.274654999999996</v>
          </cell>
        </row>
        <row r="4492">
          <cell r="J4492">
            <v>-66.193815000000001</v>
          </cell>
        </row>
        <row r="4493">
          <cell r="J4493">
            <v>-66.112975000000006</v>
          </cell>
        </row>
        <row r="4494">
          <cell r="J4494">
            <v>-66.032136000000008</v>
          </cell>
        </row>
        <row r="4495">
          <cell r="J4495">
            <v>-65.951197000000008</v>
          </cell>
        </row>
        <row r="4496">
          <cell r="J4496">
            <v>-65.870258000000007</v>
          </cell>
        </row>
        <row r="4497">
          <cell r="J4497">
            <v>-65.789519999999996</v>
          </cell>
        </row>
        <row r="4498">
          <cell r="J4498">
            <v>-65.708581999999993</v>
          </cell>
        </row>
        <row r="4499">
          <cell r="J4499">
            <v>-65.627744000000007</v>
          </cell>
        </row>
        <row r="4500">
          <cell r="J4500">
            <v>-65.546907000000004</v>
          </cell>
        </row>
        <row r="4501">
          <cell r="J4501">
            <v>-65.466070000000002</v>
          </cell>
        </row>
        <row r="4502">
          <cell r="J4502">
            <v>-65.385232999999999</v>
          </cell>
        </row>
        <row r="4503">
          <cell r="J4503">
            <v>-65.304406999999998</v>
          </cell>
        </row>
        <row r="4504">
          <cell r="J4504">
            <v>-65.223470999999989</v>
          </cell>
        </row>
        <row r="4505">
          <cell r="J4505">
            <v>-65.142634999999999</v>
          </cell>
        </row>
        <row r="4506">
          <cell r="J4506">
            <v>-65.061700000000002</v>
          </cell>
        </row>
        <row r="4507">
          <cell r="J4507">
            <v>-64.980875000000012</v>
          </cell>
        </row>
        <row r="4508">
          <cell r="J4508">
            <v>-64.900041000000002</v>
          </cell>
        </row>
        <row r="4509">
          <cell r="J4509">
            <v>-64.819206800000003</v>
          </cell>
        </row>
        <row r="4510">
          <cell r="J4510">
            <v>-64.73828309999999</v>
          </cell>
        </row>
        <row r="4511">
          <cell r="J4511">
            <v>-64.657449600000007</v>
          </cell>
        </row>
        <row r="4512">
          <cell r="J4512">
            <v>-64.576526599999994</v>
          </cell>
        </row>
        <row r="4513">
          <cell r="J4513">
            <v>-64.495693899999992</v>
          </cell>
        </row>
        <row r="4514">
          <cell r="J4514">
            <v>-64.414761499999997</v>
          </cell>
        </row>
        <row r="4515">
          <cell r="J4515">
            <v>-64.333939520000001</v>
          </cell>
        </row>
        <row r="4516">
          <cell r="J4516">
            <v>-64.253117869999997</v>
          </cell>
        </row>
        <row r="4517">
          <cell r="J4517">
            <v>-64.172186600000003</v>
          </cell>
        </row>
        <row r="4518">
          <cell r="J4518">
            <v>-64.091465600000006</v>
          </cell>
        </row>
        <row r="4519">
          <cell r="J4519">
            <v>-64.010535000000004</v>
          </cell>
        </row>
        <row r="4520">
          <cell r="J4520">
            <v>-63.929714799999999</v>
          </cell>
        </row>
        <row r="4521">
          <cell r="J4521">
            <v>-63.848894899999998</v>
          </cell>
        </row>
        <row r="4522">
          <cell r="J4522">
            <v>-63.767865</v>
          </cell>
        </row>
        <row r="4523">
          <cell r="J4523">
            <v>-63.687045999999995</v>
          </cell>
        </row>
        <row r="4524">
          <cell r="J4524">
            <v>-63.606127000000001</v>
          </cell>
        </row>
        <row r="4525">
          <cell r="J4525">
            <v>-63.525309</v>
          </cell>
        </row>
        <row r="4526">
          <cell r="J4526">
            <v>-63.444480999999996</v>
          </cell>
        </row>
        <row r="4527">
          <cell r="J4527">
            <v>-63.363562999999999</v>
          </cell>
        </row>
        <row r="4528">
          <cell r="J4528">
            <v>-63.282746000000003</v>
          </cell>
        </row>
        <row r="4529">
          <cell r="J4529">
            <v>-63.201929</v>
          </cell>
        </row>
        <row r="4530">
          <cell r="J4530">
            <v>-63.121012000000007</v>
          </cell>
        </row>
        <row r="4531">
          <cell r="J4531">
            <v>-63.040096000000005</v>
          </cell>
        </row>
        <row r="4532">
          <cell r="J4532">
            <v>-62.959279999999993</v>
          </cell>
        </row>
        <row r="4533">
          <cell r="J4533">
            <v>-62.878364000000005</v>
          </cell>
        </row>
        <row r="4534">
          <cell r="J4534">
            <v>-62.797449</v>
          </cell>
        </row>
        <row r="4535">
          <cell r="J4535">
            <v>-62.716633999999999</v>
          </cell>
        </row>
        <row r="4536">
          <cell r="J4536">
            <v>-62.635719000000009</v>
          </cell>
        </row>
        <row r="4537">
          <cell r="J4537">
            <v>-62.554804999999995</v>
          </cell>
        </row>
        <row r="4538">
          <cell r="J4538">
            <v>-62.473991000000005</v>
          </cell>
        </row>
        <row r="4539">
          <cell r="J4539">
            <v>-62.393176999999994</v>
          </cell>
        </row>
        <row r="4540">
          <cell r="J4540">
            <v>-62.312264000000006</v>
          </cell>
        </row>
        <row r="4541">
          <cell r="J4541">
            <v>-62.231460999999996</v>
          </cell>
        </row>
        <row r="4542">
          <cell r="J4542">
            <v>-62.150648999999994</v>
          </cell>
        </row>
        <row r="4543">
          <cell r="J4543">
            <v>-62.069817</v>
          </cell>
        </row>
        <row r="4544">
          <cell r="J4544">
            <v>-61.988794999999996</v>
          </cell>
        </row>
        <row r="4545">
          <cell r="J4545">
            <v>-61.907983999999999</v>
          </cell>
        </row>
        <row r="4546">
          <cell r="J4546">
            <v>-61.827162999999999</v>
          </cell>
        </row>
        <row r="4547">
          <cell r="J4547">
            <v>-61.746341999999999</v>
          </cell>
        </row>
        <row r="4548">
          <cell r="J4548">
            <v>-61.665331999999992</v>
          </cell>
        </row>
        <row r="4549">
          <cell r="J4549">
            <v>-61.584511999999997</v>
          </cell>
        </row>
        <row r="4550">
          <cell r="J4550">
            <v>-61.503602000000001</v>
          </cell>
        </row>
        <row r="4551">
          <cell r="J4551">
            <v>-61.422782999999995</v>
          </cell>
        </row>
        <row r="4552">
          <cell r="J4552">
            <v>-61.341974</v>
          </cell>
        </row>
        <row r="4553">
          <cell r="J4553">
            <v>-61.261155000000002</v>
          </cell>
        </row>
        <row r="4554">
          <cell r="J4554">
            <v>-61.180147000000005</v>
          </cell>
        </row>
        <row r="4555">
          <cell r="J4555">
            <v>-61.099328999999997</v>
          </cell>
        </row>
        <row r="4556">
          <cell r="J4556">
            <v>-61.018422000000001</v>
          </cell>
        </row>
        <row r="4557">
          <cell r="J4557">
            <v>-60.937603999999993</v>
          </cell>
        </row>
        <row r="4558">
          <cell r="J4558">
            <v>-60.856698000000002</v>
          </cell>
        </row>
        <row r="4559">
          <cell r="J4559">
            <v>-60.775880999999998</v>
          </cell>
        </row>
        <row r="4560">
          <cell r="J4560">
            <v>-60.695075000000003</v>
          </cell>
        </row>
        <row r="4561">
          <cell r="J4561">
            <v>-60.614159000000001</v>
          </cell>
        </row>
        <row r="4562">
          <cell r="J4562">
            <v>-60.533253999999999</v>
          </cell>
        </row>
        <row r="4563">
          <cell r="J4563">
            <v>-60.452339000000002</v>
          </cell>
        </row>
        <row r="4564">
          <cell r="J4564">
            <v>-60.371533999999997</v>
          </cell>
        </row>
        <row r="4565">
          <cell r="J4565">
            <v>-60.290619999999997</v>
          </cell>
        </row>
        <row r="4566">
          <cell r="J4566">
            <v>-60.209806</v>
          </cell>
        </row>
        <row r="4567">
          <cell r="J4567">
            <v>-60.129002</v>
          </cell>
        </row>
        <row r="4568">
          <cell r="J4568">
            <v>-60.048089000000004</v>
          </cell>
        </row>
        <row r="4569">
          <cell r="J4569">
            <v>-59.967285999999994</v>
          </cell>
        </row>
        <row r="4570">
          <cell r="J4570">
            <v>-59.886372999999992</v>
          </cell>
        </row>
        <row r="4571">
          <cell r="J4571">
            <v>-59.805470999999997</v>
          </cell>
        </row>
        <row r="4572">
          <cell r="J4572">
            <v>-59.724658999999996</v>
          </cell>
        </row>
        <row r="4573">
          <cell r="J4573">
            <v>-59.643858000000002</v>
          </cell>
        </row>
        <row r="4574">
          <cell r="J4574">
            <v>-59.562946999999994</v>
          </cell>
        </row>
        <row r="4575">
          <cell r="J4575">
            <v>-59.482135999999997</v>
          </cell>
        </row>
        <row r="4576">
          <cell r="J4576">
            <v>-59.401235</v>
          </cell>
        </row>
        <row r="4577">
          <cell r="J4577">
            <v>-59.320335</v>
          </cell>
        </row>
        <row r="4578">
          <cell r="J4578">
            <v>-59.239525999999998</v>
          </cell>
        </row>
        <row r="4579">
          <cell r="J4579">
            <v>-59.158616000000002</v>
          </cell>
        </row>
        <row r="4580">
          <cell r="J4580">
            <v>-59.077820000000003</v>
          </cell>
        </row>
        <row r="4581">
          <cell r="J4581">
            <v>-58.99682</v>
          </cell>
        </row>
        <row r="4582">
          <cell r="J4582">
            <v>-58.91601</v>
          </cell>
        </row>
        <row r="4583">
          <cell r="J4583">
            <v>-58.835099999999997</v>
          </cell>
        </row>
        <row r="4584">
          <cell r="J4584">
            <v>-58.754289999999997</v>
          </cell>
        </row>
        <row r="4585">
          <cell r="J4585">
            <v>-58.673500000000004</v>
          </cell>
        </row>
        <row r="4586">
          <cell r="J4586">
            <v>-58.592489999999998</v>
          </cell>
        </row>
        <row r="4587">
          <cell r="J4587">
            <v>-58.511689999999994</v>
          </cell>
        </row>
        <row r="4588">
          <cell r="J4588">
            <v>-58.430790000000002</v>
          </cell>
        </row>
        <row r="4589">
          <cell r="J4589">
            <v>-58.349989999999991</v>
          </cell>
        </row>
        <row r="4590">
          <cell r="J4590">
            <v>-58.269090000000006</v>
          </cell>
        </row>
        <row r="4591">
          <cell r="J4591">
            <v>-58.188190000000006</v>
          </cell>
        </row>
        <row r="4592">
          <cell r="J4592">
            <v>-58.107289999999992</v>
          </cell>
        </row>
        <row r="4593">
          <cell r="J4593">
            <v>-58.026389999999999</v>
          </cell>
        </row>
        <row r="4594">
          <cell r="J4594">
            <v>-57.945679999999996</v>
          </cell>
        </row>
        <row r="4595">
          <cell r="J4595">
            <v>-57.864780000000003</v>
          </cell>
        </row>
        <row r="4596">
          <cell r="J4596">
            <v>-57.78389</v>
          </cell>
        </row>
        <row r="4597">
          <cell r="J4597">
            <v>-57.70299</v>
          </cell>
        </row>
        <row r="4598">
          <cell r="J4598">
            <v>-57.62218</v>
          </cell>
        </row>
        <row r="4599">
          <cell r="J4599">
            <v>-57.541290000000004</v>
          </cell>
        </row>
        <row r="4600">
          <cell r="J4600">
            <v>-57.460400000000007</v>
          </cell>
        </row>
        <row r="4601">
          <cell r="J4601">
            <v>-57.379590000000007</v>
          </cell>
        </row>
        <row r="4602">
          <cell r="J4602">
            <v>-57.298699999999997</v>
          </cell>
        </row>
        <row r="4603">
          <cell r="J4603">
            <v>-57.2179</v>
          </cell>
        </row>
        <row r="4604">
          <cell r="J4604">
            <v>-57.13691</v>
          </cell>
        </row>
        <row r="4605">
          <cell r="J4605">
            <v>-57.056010000000001</v>
          </cell>
        </row>
        <row r="4606">
          <cell r="J4606">
            <v>-56.97522</v>
          </cell>
        </row>
        <row r="4607">
          <cell r="J4607">
            <v>-56.894419999999997</v>
          </cell>
        </row>
        <row r="4608">
          <cell r="J4608">
            <v>-56.813429999999997</v>
          </cell>
        </row>
        <row r="4609">
          <cell r="J4609">
            <v>-56.73263</v>
          </cell>
        </row>
        <row r="4610">
          <cell r="J4610">
            <v>-56.651730000000001</v>
          </cell>
        </row>
        <row r="4611">
          <cell r="J4611">
            <v>-56.570909999999998</v>
          </cell>
        </row>
        <row r="4612">
          <cell r="J4612">
            <v>-56.490079999999999</v>
          </cell>
        </row>
        <row r="4613">
          <cell r="J4613">
            <v>-56.40916</v>
          </cell>
        </row>
        <row r="4614">
          <cell r="J4614">
            <v>-56.328250000000004</v>
          </cell>
        </row>
        <row r="4615">
          <cell r="J4615">
            <v>-56.247519999999994</v>
          </cell>
        </row>
        <row r="4616">
          <cell r="J4616">
            <v>-56.166610000000006</v>
          </cell>
        </row>
        <row r="4617">
          <cell r="J4617">
            <v>-56.08569</v>
          </cell>
        </row>
        <row r="4618">
          <cell r="J4618">
            <v>-56.004770000000001</v>
          </cell>
        </row>
        <row r="4619">
          <cell r="J4619">
            <v>-55.924040000000005</v>
          </cell>
        </row>
        <row r="4620">
          <cell r="J4620">
            <v>-55.843130000000002</v>
          </cell>
        </row>
        <row r="4621">
          <cell r="J4621">
            <v>-55.7622</v>
          </cell>
        </row>
        <row r="4622">
          <cell r="J4622">
            <v>-55.681399999999996</v>
          </cell>
        </row>
        <row r="4623">
          <cell r="J4623">
            <v>-55.600580000000008</v>
          </cell>
        </row>
        <row r="4624">
          <cell r="J4624">
            <v>-55.519649999999999</v>
          </cell>
        </row>
        <row r="4625">
          <cell r="J4625">
            <v>-55.438739999999996</v>
          </cell>
        </row>
        <row r="4626">
          <cell r="J4626">
            <v>-55.357910000000004</v>
          </cell>
        </row>
        <row r="4627">
          <cell r="J4627">
            <v>-55.277000000000001</v>
          </cell>
        </row>
        <row r="4628">
          <cell r="J4628">
            <v>-55.196280000000002</v>
          </cell>
        </row>
        <row r="4629">
          <cell r="J4629">
            <v>-55.115369999999999</v>
          </cell>
        </row>
        <row r="4630">
          <cell r="J4630">
            <v>-55.034450000000007</v>
          </cell>
        </row>
        <row r="4631">
          <cell r="J4631">
            <v>-54.953620000000001</v>
          </cell>
        </row>
        <row r="4632">
          <cell r="J4632">
            <v>-54.872699999999995</v>
          </cell>
        </row>
        <row r="4633">
          <cell r="J4633">
            <v>-54.791780000000003</v>
          </cell>
        </row>
        <row r="4634">
          <cell r="J4634">
            <v>-54.711069999999992</v>
          </cell>
        </row>
        <row r="4635">
          <cell r="J4635">
            <v>-54.630140000000004</v>
          </cell>
        </row>
        <row r="4636">
          <cell r="J4636">
            <v>-54.549340000000001</v>
          </cell>
        </row>
        <row r="4637">
          <cell r="J4637">
            <v>-54.468429999999998</v>
          </cell>
        </row>
        <row r="4638">
          <cell r="J4638">
            <v>-54.387500000000003</v>
          </cell>
        </row>
        <row r="4639">
          <cell r="J4639">
            <v>-54.30668</v>
          </cell>
        </row>
        <row r="4640">
          <cell r="J4640">
            <v>-54.225760000000001</v>
          </cell>
        </row>
        <row r="4641">
          <cell r="J4641">
            <v>-54.144940000000005</v>
          </cell>
        </row>
        <row r="4642">
          <cell r="J4642">
            <v>-54.064030000000002</v>
          </cell>
        </row>
        <row r="4643">
          <cell r="J4643">
            <v>-53.983220000000003</v>
          </cell>
        </row>
        <row r="4644">
          <cell r="J4644">
            <v>-53.902390000000011</v>
          </cell>
        </row>
        <row r="4645">
          <cell r="J4645">
            <v>-53.821579999999997</v>
          </cell>
        </row>
        <row r="4646">
          <cell r="J4646">
            <v>-53.740669999999994</v>
          </cell>
        </row>
        <row r="4647">
          <cell r="J4647">
            <v>-53.659849999999992</v>
          </cell>
        </row>
        <row r="4648">
          <cell r="J4648">
            <v>-53.57893</v>
          </cell>
        </row>
        <row r="4649">
          <cell r="J4649">
            <v>-53.498020000000004</v>
          </cell>
        </row>
        <row r="4650">
          <cell r="J4650">
            <v>-53.417190000000005</v>
          </cell>
        </row>
        <row r="4651">
          <cell r="J4651">
            <v>-53.336380000000005</v>
          </cell>
        </row>
        <row r="4652">
          <cell r="J4652">
            <v>-53.255459999999999</v>
          </cell>
        </row>
        <row r="4653">
          <cell r="J4653">
            <v>-53.174650000000007</v>
          </cell>
        </row>
        <row r="4654">
          <cell r="J4654">
            <v>-53.093730000000008</v>
          </cell>
        </row>
        <row r="4655">
          <cell r="J4655">
            <v>-53.012920000000001</v>
          </cell>
        </row>
        <row r="4656">
          <cell r="J4656">
            <v>-52.931999999999995</v>
          </cell>
        </row>
        <row r="4657">
          <cell r="J4657">
            <v>-52.851190000000003</v>
          </cell>
        </row>
        <row r="4658">
          <cell r="J4658">
            <v>-52.770169999999993</v>
          </cell>
        </row>
        <row r="4659">
          <cell r="J4659">
            <v>-52.689359999999994</v>
          </cell>
        </row>
        <row r="4660">
          <cell r="J4660">
            <v>-52.608450000000005</v>
          </cell>
        </row>
        <row r="4661">
          <cell r="J4661">
            <v>-52.527630000000002</v>
          </cell>
        </row>
        <row r="4662">
          <cell r="J4662">
            <v>-52.446809999999999</v>
          </cell>
        </row>
        <row r="4663">
          <cell r="J4663">
            <v>-52.36589</v>
          </cell>
        </row>
        <row r="4664">
          <cell r="J4664">
            <v>-52.285070000000005</v>
          </cell>
        </row>
        <row r="4665">
          <cell r="J4665">
            <v>-52.204170000000005</v>
          </cell>
        </row>
        <row r="4666">
          <cell r="J4666">
            <v>-52.123350000000002</v>
          </cell>
        </row>
        <row r="4667">
          <cell r="J4667">
            <v>-52.042540000000002</v>
          </cell>
        </row>
        <row r="4668">
          <cell r="J4668">
            <v>-51.961529999999996</v>
          </cell>
        </row>
        <row r="4669">
          <cell r="J4669">
            <v>-51.880710000000001</v>
          </cell>
        </row>
        <row r="4670">
          <cell r="J4670">
            <v>-51.799900000000001</v>
          </cell>
        </row>
        <row r="4671">
          <cell r="J4671">
            <v>-51.718969999999999</v>
          </cell>
        </row>
        <row r="4672">
          <cell r="J4672">
            <v>-51.638170000000002</v>
          </cell>
        </row>
        <row r="4673">
          <cell r="J4673">
            <v>-51.557259999999999</v>
          </cell>
        </row>
        <row r="4674">
          <cell r="J4674">
            <v>-51.47634</v>
          </cell>
        </row>
        <row r="4675">
          <cell r="J4675">
            <v>-51.395519999999998</v>
          </cell>
        </row>
        <row r="4676">
          <cell r="J4676">
            <v>-51.314710000000005</v>
          </cell>
        </row>
        <row r="4677">
          <cell r="J4677">
            <v>-51.233800000000002</v>
          </cell>
        </row>
        <row r="4678">
          <cell r="J4678">
            <v>-51.152990000000003</v>
          </cell>
        </row>
        <row r="4679">
          <cell r="J4679">
            <v>-51.07208</v>
          </cell>
        </row>
        <row r="4680">
          <cell r="J4680">
            <v>-50.991160000000001</v>
          </cell>
        </row>
        <row r="4681">
          <cell r="J4681">
            <v>-50.910339999999998</v>
          </cell>
        </row>
        <row r="4682">
          <cell r="J4682">
            <v>-50.829529999999998</v>
          </cell>
        </row>
        <row r="4683">
          <cell r="J4683">
            <v>-50.748609999999999</v>
          </cell>
        </row>
        <row r="4684">
          <cell r="J4684">
            <v>-50.667700000000004</v>
          </cell>
        </row>
        <row r="4685">
          <cell r="J4685">
            <v>-50.5869</v>
          </cell>
        </row>
        <row r="4686">
          <cell r="J4686">
            <v>-50.506079999999997</v>
          </cell>
        </row>
        <row r="4687">
          <cell r="J4687">
            <v>-50.425169999999994</v>
          </cell>
        </row>
        <row r="4688">
          <cell r="J4688">
            <v>-50.344250000000002</v>
          </cell>
        </row>
        <row r="4689">
          <cell r="J4689">
            <v>-50.263440000000003</v>
          </cell>
        </row>
        <row r="4690">
          <cell r="J4690">
            <v>-50.182519999999997</v>
          </cell>
        </row>
        <row r="4691">
          <cell r="J4691">
            <v>-50.10172</v>
          </cell>
        </row>
        <row r="4692">
          <cell r="J4692">
            <v>-50.020800000000001</v>
          </cell>
        </row>
        <row r="4693">
          <cell r="J4693">
            <v>-49.939899999999994</v>
          </cell>
        </row>
        <row r="4694">
          <cell r="J4694">
            <v>-49.859079999999999</v>
          </cell>
        </row>
        <row r="4695">
          <cell r="J4695">
            <v>-49.778279999999995</v>
          </cell>
        </row>
        <row r="4696">
          <cell r="J4696">
            <v>-49.697369999999999</v>
          </cell>
        </row>
        <row r="4697">
          <cell r="J4697">
            <v>-49.616549999999997</v>
          </cell>
        </row>
        <row r="4698">
          <cell r="J4698">
            <v>-49.535629999999998</v>
          </cell>
        </row>
        <row r="4699">
          <cell r="J4699">
            <v>-49.454729999999998</v>
          </cell>
        </row>
        <row r="4700">
          <cell r="J4700">
            <v>-49.373909999999995</v>
          </cell>
        </row>
        <row r="4701">
          <cell r="J4701">
            <v>-49.292999999999992</v>
          </cell>
        </row>
        <row r="4702">
          <cell r="J4702">
            <v>-49.21220000000001</v>
          </cell>
        </row>
        <row r="4703">
          <cell r="J4703">
            <v>-49.131389999999996</v>
          </cell>
        </row>
        <row r="4704">
          <cell r="J4704">
            <v>-49.050470000000004</v>
          </cell>
        </row>
        <row r="4705">
          <cell r="J4705">
            <v>-48.969560000000001</v>
          </cell>
        </row>
        <row r="4706">
          <cell r="J4706">
            <v>-48.888649999999998</v>
          </cell>
        </row>
        <row r="4707">
          <cell r="J4707">
            <v>-48.807829999999996</v>
          </cell>
        </row>
        <row r="4708">
          <cell r="J4708">
            <v>-48.726930000000003</v>
          </cell>
        </row>
        <row r="4709">
          <cell r="J4709">
            <v>-48.646119999999996</v>
          </cell>
        </row>
        <row r="4710">
          <cell r="J4710">
            <v>-48.565299999999993</v>
          </cell>
        </row>
        <row r="4711">
          <cell r="J4711">
            <v>-48.484400000000001</v>
          </cell>
        </row>
        <row r="4712">
          <cell r="J4712">
            <v>-48.403580000000005</v>
          </cell>
        </row>
        <row r="4713">
          <cell r="J4713">
            <v>-48.322670000000002</v>
          </cell>
        </row>
        <row r="4714">
          <cell r="J4714">
            <v>-48.241860000000003</v>
          </cell>
        </row>
        <row r="4715">
          <cell r="J4715">
            <v>-48.16095</v>
          </cell>
        </row>
        <row r="4716">
          <cell r="J4716">
            <v>-48.080149999999996</v>
          </cell>
        </row>
        <row r="4717">
          <cell r="J4717">
            <v>-47.99924</v>
          </cell>
        </row>
        <row r="4718">
          <cell r="J4718">
            <v>-47.918329999999997</v>
          </cell>
        </row>
        <row r="4719">
          <cell r="J4719">
            <v>-47.837519999999998</v>
          </cell>
        </row>
        <row r="4720">
          <cell r="J4720">
            <v>-47.756599999999999</v>
          </cell>
        </row>
        <row r="4721">
          <cell r="J4721">
            <v>-47.675789999999999</v>
          </cell>
        </row>
        <row r="4722">
          <cell r="J4722">
            <v>-47.594889999999999</v>
          </cell>
        </row>
        <row r="4723">
          <cell r="J4723">
            <v>-47.514079999999993</v>
          </cell>
        </row>
        <row r="4724">
          <cell r="J4724">
            <v>-47.43318</v>
          </cell>
        </row>
        <row r="4725">
          <cell r="J4725">
            <v>-47.352270000000004</v>
          </cell>
        </row>
        <row r="4726">
          <cell r="J4726">
            <v>-47.271460000000005</v>
          </cell>
        </row>
        <row r="4727">
          <cell r="J4727">
            <v>-47.190539999999999</v>
          </cell>
        </row>
        <row r="4728">
          <cell r="J4728">
            <v>-47.109740000000002</v>
          </cell>
        </row>
        <row r="4729">
          <cell r="J4729">
            <v>-47.028819999999996</v>
          </cell>
        </row>
        <row r="4730">
          <cell r="J4730">
            <v>-46.947909999999993</v>
          </cell>
        </row>
        <row r="4731">
          <cell r="J4731">
            <v>-46.86712</v>
          </cell>
        </row>
        <row r="4732">
          <cell r="J4732">
            <v>-46.786200000000001</v>
          </cell>
        </row>
        <row r="4733">
          <cell r="J4733">
            <v>-46.705300000000008</v>
          </cell>
        </row>
        <row r="4734">
          <cell r="J4734">
            <v>-46.624490000000002</v>
          </cell>
        </row>
        <row r="4735">
          <cell r="J4735">
            <v>-46.543579999999992</v>
          </cell>
        </row>
        <row r="4736">
          <cell r="J4736">
            <v>-46.462680000000006</v>
          </cell>
        </row>
        <row r="4737">
          <cell r="J4737">
            <v>-46.381869999999999</v>
          </cell>
        </row>
        <row r="4738">
          <cell r="J4738">
            <v>-46.301069999999996</v>
          </cell>
        </row>
        <row r="4739">
          <cell r="J4739">
            <v>-46.22016</v>
          </cell>
        </row>
        <row r="4740">
          <cell r="J4740">
            <v>-46.139340000000004</v>
          </cell>
        </row>
        <row r="4741">
          <cell r="J4741">
            <v>-46.058439999999997</v>
          </cell>
        </row>
        <row r="4742">
          <cell r="J4742">
            <v>-45.977530000000002</v>
          </cell>
        </row>
        <row r="4743">
          <cell r="J4743">
            <v>-45.896630000000002</v>
          </cell>
        </row>
        <row r="4744">
          <cell r="J4744">
            <v>-45.815820000000002</v>
          </cell>
        </row>
        <row r="4745">
          <cell r="J4745">
            <v>-45.735010000000003</v>
          </cell>
        </row>
        <row r="4746">
          <cell r="J4746">
            <v>-45.654119999999999</v>
          </cell>
        </row>
        <row r="4747">
          <cell r="J4747">
            <v>-45.5732</v>
          </cell>
        </row>
        <row r="4748">
          <cell r="J4748">
            <v>-45.492400000000004</v>
          </cell>
        </row>
        <row r="4749">
          <cell r="J4749">
            <v>-45.411490000000001</v>
          </cell>
        </row>
        <row r="4750">
          <cell r="J4750">
            <v>-45.330690000000004</v>
          </cell>
        </row>
        <row r="4751">
          <cell r="J4751">
            <v>-45.249769999999998</v>
          </cell>
        </row>
        <row r="4752">
          <cell r="J4752">
            <v>-45.168869999999998</v>
          </cell>
        </row>
        <row r="4753">
          <cell r="J4753">
            <v>-45.088059999999999</v>
          </cell>
        </row>
        <row r="4754">
          <cell r="J4754">
            <v>-45.007159999999999</v>
          </cell>
        </row>
        <row r="4755">
          <cell r="J4755">
            <v>-44.926360000000003</v>
          </cell>
        </row>
        <row r="4756">
          <cell r="J4756">
            <v>-44.84545</v>
          </cell>
        </row>
        <row r="4757">
          <cell r="J4757">
            <v>-44.76455</v>
          </cell>
        </row>
        <row r="4758">
          <cell r="J4758">
            <v>-44.683639999999997</v>
          </cell>
        </row>
        <row r="4759">
          <cell r="J4759">
            <v>-44.602940000000004</v>
          </cell>
        </row>
        <row r="4760">
          <cell r="J4760">
            <v>-44.522030000000001</v>
          </cell>
        </row>
        <row r="4761">
          <cell r="J4761">
            <v>-44.441119999999998</v>
          </cell>
        </row>
        <row r="4762">
          <cell r="J4762">
            <v>-44.360219999999998</v>
          </cell>
        </row>
        <row r="4763">
          <cell r="J4763">
            <v>-44.279420000000002</v>
          </cell>
        </row>
        <row r="4764">
          <cell r="J4764">
            <v>-44.198500000000003</v>
          </cell>
        </row>
        <row r="4765">
          <cell r="J4765">
            <v>-44.117599999999996</v>
          </cell>
        </row>
        <row r="4766">
          <cell r="J4766">
            <v>-44.036790000000003</v>
          </cell>
        </row>
        <row r="4767">
          <cell r="J4767">
            <v>-43.9559</v>
          </cell>
        </row>
        <row r="4768">
          <cell r="J4768">
            <v>-43.874989999999997</v>
          </cell>
        </row>
        <row r="4769">
          <cell r="J4769">
            <v>-43.79419</v>
          </cell>
        </row>
        <row r="4770">
          <cell r="J4770">
            <v>-43.713369999999998</v>
          </cell>
        </row>
        <row r="4771">
          <cell r="J4771">
            <v>-43.632480000000001</v>
          </cell>
        </row>
        <row r="4772">
          <cell r="J4772">
            <v>-43.551670000000001</v>
          </cell>
        </row>
        <row r="4773">
          <cell r="J4773">
            <v>-43.470770000000002</v>
          </cell>
        </row>
        <row r="4774">
          <cell r="J4774">
            <v>-43.389870000000002</v>
          </cell>
        </row>
        <row r="4775">
          <cell r="J4775">
            <v>-43.309060000000002</v>
          </cell>
        </row>
        <row r="4776">
          <cell r="J4776">
            <v>-43.228160000000003</v>
          </cell>
        </row>
        <row r="4777">
          <cell r="J4777">
            <v>-43.147350000000003</v>
          </cell>
        </row>
        <row r="4778">
          <cell r="J4778">
            <v>-43.066450000000003</v>
          </cell>
        </row>
        <row r="4779">
          <cell r="J4779">
            <v>-42.985549999999996</v>
          </cell>
        </row>
        <row r="4780">
          <cell r="J4780">
            <v>-42.904750000000007</v>
          </cell>
        </row>
        <row r="4781">
          <cell r="J4781">
            <v>-42.823840000000004</v>
          </cell>
        </row>
        <row r="4782">
          <cell r="J4782">
            <v>-42.742940000000004</v>
          </cell>
        </row>
        <row r="4783">
          <cell r="J4783">
            <v>-42.662039999999998</v>
          </cell>
        </row>
        <row r="4784">
          <cell r="J4784">
            <v>-42.581130000000002</v>
          </cell>
        </row>
        <row r="4785">
          <cell r="J4785">
            <v>-42.500330000000005</v>
          </cell>
        </row>
        <row r="4786">
          <cell r="J4786">
            <v>-42.419430000000006</v>
          </cell>
        </row>
        <row r="4787">
          <cell r="J4787">
            <v>-42.338639999999998</v>
          </cell>
        </row>
        <row r="4788">
          <cell r="J4788">
            <v>-42.257719999999999</v>
          </cell>
        </row>
        <row r="4789">
          <cell r="J4789">
            <v>-42.176920000000003</v>
          </cell>
        </row>
        <row r="4790">
          <cell r="J4790">
            <v>-42.096020000000003</v>
          </cell>
        </row>
        <row r="4791">
          <cell r="J4791">
            <v>-42.015219999999999</v>
          </cell>
        </row>
        <row r="4792">
          <cell r="J4792">
            <v>-41.934310000000004</v>
          </cell>
        </row>
        <row r="4793">
          <cell r="J4793">
            <v>-41.85342</v>
          </cell>
        </row>
        <row r="4794">
          <cell r="J4794">
            <v>-41.77252</v>
          </cell>
        </row>
        <row r="4795">
          <cell r="J4795">
            <v>-41.691699999999997</v>
          </cell>
        </row>
        <row r="4796">
          <cell r="J4796">
            <v>-41.610799999999998</v>
          </cell>
        </row>
        <row r="4797">
          <cell r="J4797">
            <v>-41.53</v>
          </cell>
        </row>
        <row r="4798">
          <cell r="J4798">
            <v>-41.449110000000005</v>
          </cell>
        </row>
        <row r="4799">
          <cell r="J4799">
            <v>-41.368209999999998</v>
          </cell>
        </row>
        <row r="4800">
          <cell r="J4800">
            <v>-41.287309999999998</v>
          </cell>
        </row>
        <row r="4801">
          <cell r="J4801">
            <v>-41.206509999999994</v>
          </cell>
        </row>
        <row r="4802">
          <cell r="J4802">
            <v>-41.125610000000002</v>
          </cell>
        </row>
        <row r="4803">
          <cell r="J4803">
            <v>-41.044800000000002</v>
          </cell>
        </row>
        <row r="4804">
          <cell r="J4804">
            <v>-40.963890000000006</v>
          </cell>
        </row>
        <row r="4805">
          <cell r="J4805">
            <v>-40.882999999999996</v>
          </cell>
        </row>
        <row r="4806">
          <cell r="J4806">
            <v>-40.802199999999999</v>
          </cell>
        </row>
        <row r="4807">
          <cell r="J4807">
            <v>-40.721310000000003</v>
          </cell>
        </row>
        <row r="4808">
          <cell r="J4808">
            <v>-40.6404</v>
          </cell>
        </row>
        <row r="4809">
          <cell r="J4809">
            <v>-40.559609999999999</v>
          </cell>
        </row>
        <row r="4810">
          <cell r="J4810">
            <v>-40.47869</v>
          </cell>
        </row>
        <row r="4811">
          <cell r="J4811">
            <v>-40.397890000000004</v>
          </cell>
        </row>
        <row r="4812">
          <cell r="J4812">
            <v>-40.31691</v>
          </cell>
        </row>
        <row r="4813">
          <cell r="J4813">
            <v>-40.2361</v>
          </cell>
        </row>
        <row r="4814">
          <cell r="J4814">
            <v>-40.155299999999997</v>
          </cell>
        </row>
        <row r="4815">
          <cell r="J4815">
            <v>-40.074300000000001</v>
          </cell>
        </row>
        <row r="4816">
          <cell r="J4816">
            <v>-39.993510000000001</v>
          </cell>
        </row>
        <row r="4817">
          <cell r="J4817">
            <v>-39.912700000000001</v>
          </cell>
        </row>
        <row r="4818">
          <cell r="J4818">
            <v>-39.831710000000001</v>
          </cell>
        </row>
        <row r="4819">
          <cell r="J4819">
            <v>-39.750900000000001</v>
          </cell>
        </row>
        <row r="4820">
          <cell r="J4820">
            <v>-39.670110000000001</v>
          </cell>
        </row>
        <row r="4821">
          <cell r="J4821">
            <v>-39.589109999999998</v>
          </cell>
        </row>
        <row r="4822">
          <cell r="J4822">
            <v>-39.508310000000002</v>
          </cell>
        </row>
        <row r="4823">
          <cell r="J4823">
            <v>-39.427509999999998</v>
          </cell>
        </row>
        <row r="4824">
          <cell r="J4824">
            <v>-39.346609999999998</v>
          </cell>
        </row>
        <row r="4825">
          <cell r="J4825">
            <v>-39.265720000000002</v>
          </cell>
        </row>
        <row r="4826">
          <cell r="J4826">
            <v>-39.184809999999999</v>
          </cell>
        </row>
        <row r="4827">
          <cell r="J4827">
            <v>-39.104010000000002</v>
          </cell>
        </row>
        <row r="4828">
          <cell r="J4828">
            <v>-39.023219999999995</v>
          </cell>
        </row>
        <row r="4829">
          <cell r="J4829">
            <v>-38.942219999999999</v>
          </cell>
        </row>
        <row r="4830">
          <cell r="J4830">
            <v>-38.861419999999995</v>
          </cell>
        </row>
        <row r="4831">
          <cell r="J4831">
            <v>-38.780520000000003</v>
          </cell>
        </row>
        <row r="4832">
          <cell r="J4832">
            <v>-38.699719999999999</v>
          </cell>
        </row>
        <row r="4833">
          <cell r="J4833">
            <v>-38.61842</v>
          </cell>
        </row>
        <row r="4834">
          <cell r="J4834">
            <v>-38.537000000000006</v>
          </cell>
        </row>
        <row r="4835">
          <cell r="J4835">
            <v>-38.455660000000002</v>
          </cell>
        </row>
        <row r="4836">
          <cell r="J4836">
            <v>-38.374130000000001</v>
          </cell>
        </row>
        <row r="4837">
          <cell r="J4837">
            <v>-38.29278</v>
          </cell>
        </row>
        <row r="4838">
          <cell r="J4838">
            <v>-38.211349999999996</v>
          </cell>
        </row>
        <row r="4839">
          <cell r="J4839">
            <v>-38.130029999999998</v>
          </cell>
        </row>
        <row r="4840">
          <cell r="J4840">
            <v>-38.048490000000001</v>
          </cell>
        </row>
        <row r="4841">
          <cell r="J4841">
            <v>-37.967150000000004</v>
          </cell>
        </row>
        <row r="4842">
          <cell r="J4842">
            <v>-37.885709999999996</v>
          </cell>
        </row>
        <row r="4843">
          <cell r="J4843">
            <v>-37.804369999999999</v>
          </cell>
        </row>
        <row r="4844">
          <cell r="J4844">
            <v>-37.722840000000005</v>
          </cell>
        </row>
        <row r="4845">
          <cell r="J4845">
            <v>-37.641509999999997</v>
          </cell>
        </row>
        <row r="4846">
          <cell r="J4846">
            <v>-37.560079999999999</v>
          </cell>
        </row>
        <row r="4847">
          <cell r="J4847">
            <v>-37.478639999999999</v>
          </cell>
        </row>
        <row r="4848">
          <cell r="J4848">
            <v>-37.397210000000001</v>
          </cell>
        </row>
        <row r="4849">
          <cell r="J4849">
            <v>-37.315779999999997</v>
          </cell>
        </row>
        <row r="4850">
          <cell r="J4850">
            <v>-37.234440000000006</v>
          </cell>
        </row>
        <row r="4851">
          <cell r="J4851">
            <v>-37.153009999999995</v>
          </cell>
        </row>
        <row r="4852">
          <cell r="J4852">
            <v>-37.071570000000001</v>
          </cell>
        </row>
        <row r="4853">
          <cell r="J4853">
            <v>-36.99024</v>
          </cell>
        </row>
        <row r="4854">
          <cell r="J4854">
            <v>-36.908709999999999</v>
          </cell>
        </row>
        <row r="4855">
          <cell r="J4855">
            <v>-36.827269999999999</v>
          </cell>
        </row>
        <row r="4856">
          <cell r="J4856">
            <v>-36.745939999999997</v>
          </cell>
        </row>
        <row r="4857">
          <cell r="J4857">
            <v>-36.66451</v>
          </cell>
        </row>
        <row r="4858">
          <cell r="J4858">
            <v>-36.583079999999995</v>
          </cell>
        </row>
        <row r="4859">
          <cell r="J4859">
            <v>-36.501739999999998</v>
          </cell>
        </row>
        <row r="4860">
          <cell r="J4860">
            <v>-36.420310000000001</v>
          </cell>
        </row>
        <row r="4861">
          <cell r="J4861">
            <v>-36.33887</v>
          </cell>
        </row>
        <row r="4862">
          <cell r="J4862">
            <v>-36.257439999999995</v>
          </cell>
        </row>
        <row r="4863">
          <cell r="J4863">
            <v>-36.176110000000001</v>
          </cell>
        </row>
        <row r="4864">
          <cell r="J4864">
            <v>-36.094580000000001</v>
          </cell>
        </row>
        <row r="4865">
          <cell r="J4865">
            <v>-36.013149999999996</v>
          </cell>
        </row>
        <row r="4866">
          <cell r="J4866">
            <v>-35.931709999999995</v>
          </cell>
        </row>
        <row r="4867">
          <cell r="J4867">
            <v>-35.850389999999997</v>
          </cell>
        </row>
        <row r="4868">
          <cell r="J4868">
            <v>-35.768940000000001</v>
          </cell>
        </row>
        <row r="4869">
          <cell r="J4869">
            <v>-35.687519999999999</v>
          </cell>
        </row>
        <row r="4870">
          <cell r="J4870">
            <v>-35.606090000000002</v>
          </cell>
        </row>
        <row r="4871">
          <cell r="J4871">
            <v>-35.524650000000001</v>
          </cell>
        </row>
        <row r="4872">
          <cell r="J4872">
            <v>-35.44332</v>
          </cell>
        </row>
        <row r="4873">
          <cell r="J4873">
            <v>-35.361890000000002</v>
          </cell>
        </row>
        <row r="4874">
          <cell r="J4874">
            <v>-35.280460000000005</v>
          </cell>
        </row>
        <row r="4875">
          <cell r="J4875">
            <v>-35.199039999999997</v>
          </cell>
        </row>
        <row r="4876">
          <cell r="J4876">
            <v>-35.117599999999996</v>
          </cell>
        </row>
        <row r="4877">
          <cell r="J4877">
            <v>-35.036159999999995</v>
          </cell>
        </row>
        <row r="4878">
          <cell r="J4878">
            <v>-34.954830000000001</v>
          </cell>
        </row>
        <row r="4879">
          <cell r="J4879">
            <v>-34.873509999999996</v>
          </cell>
        </row>
        <row r="4880">
          <cell r="J4880">
            <v>-34.792070000000002</v>
          </cell>
        </row>
        <row r="4881">
          <cell r="J4881">
            <v>-34.710650000000001</v>
          </cell>
        </row>
        <row r="4882">
          <cell r="J4882">
            <v>-34.629199999999997</v>
          </cell>
        </row>
        <row r="4883">
          <cell r="J4883">
            <v>-34.547789999999999</v>
          </cell>
        </row>
        <row r="4884">
          <cell r="J4884">
            <v>-34.466349999999998</v>
          </cell>
        </row>
        <row r="4885">
          <cell r="J4885">
            <v>-34.384929999999997</v>
          </cell>
        </row>
        <row r="4886">
          <cell r="J4886">
            <v>-34.3035</v>
          </cell>
        </row>
        <row r="4887">
          <cell r="J4887">
            <v>-34.222059999999999</v>
          </cell>
        </row>
        <row r="4888">
          <cell r="J4888">
            <v>-34.140740000000001</v>
          </cell>
        </row>
        <row r="4889">
          <cell r="J4889">
            <v>-34.059309999999996</v>
          </cell>
        </row>
        <row r="4890">
          <cell r="J4890">
            <v>-33.977870000000003</v>
          </cell>
        </row>
        <row r="4891">
          <cell r="J4891">
            <v>-33.896439999999998</v>
          </cell>
        </row>
        <row r="4892">
          <cell r="J4892">
            <v>-33.815010000000001</v>
          </cell>
        </row>
        <row r="4893">
          <cell r="J4893">
            <v>-33.73359</v>
          </cell>
        </row>
        <row r="4894">
          <cell r="J4894">
            <v>-33.652259999999998</v>
          </cell>
        </row>
        <row r="4895">
          <cell r="J4895">
            <v>-33.570810000000002</v>
          </cell>
        </row>
        <row r="4896">
          <cell r="J4896">
            <v>-33.489400000000003</v>
          </cell>
        </row>
        <row r="4897">
          <cell r="J4897">
            <v>-33.407970000000006</v>
          </cell>
        </row>
        <row r="4898">
          <cell r="J4898">
            <v>-33.326630000000002</v>
          </cell>
        </row>
        <row r="4899">
          <cell r="J4899">
            <v>-33.24521</v>
          </cell>
        </row>
        <row r="4900">
          <cell r="J4900">
            <v>-33.163780000000003</v>
          </cell>
        </row>
        <row r="4901">
          <cell r="J4901">
            <v>-33.082350000000005</v>
          </cell>
        </row>
        <row r="4902">
          <cell r="J4902">
            <v>-33.000920000000001</v>
          </cell>
        </row>
        <row r="4903">
          <cell r="J4903">
            <v>-32.919499999999999</v>
          </cell>
        </row>
        <row r="4904">
          <cell r="J4904">
            <v>-32.838070000000002</v>
          </cell>
        </row>
        <row r="4905">
          <cell r="J4905">
            <v>-32.756639999999997</v>
          </cell>
        </row>
        <row r="4906">
          <cell r="J4906">
            <v>-32.675319999999999</v>
          </cell>
        </row>
        <row r="4907">
          <cell r="J4907">
            <v>-32.593879999999999</v>
          </cell>
        </row>
        <row r="4908">
          <cell r="J4908">
            <v>-32.512459999999997</v>
          </cell>
        </row>
        <row r="4909">
          <cell r="J4909">
            <v>-32.43103</v>
          </cell>
        </row>
        <row r="4910">
          <cell r="J4910">
            <v>-32.349600000000002</v>
          </cell>
        </row>
        <row r="4911">
          <cell r="J4911">
            <v>-32.268169999999998</v>
          </cell>
        </row>
        <row r="4912">
          <cell r="J4912">
            <v>-32.186199999999999</v>
          </cell>
        </row>
        <row r="4913">
          <cell r="J4913">
            <v>-32.103850000000001</v>
          </cell>
        </row>
        <row r="4914">
          <cell r="J4914">
            <v>-32.021409999999996</v>
          </cell>
        </row>
        <row r="4915">
          <cell r="J4915">
            <v>-31.938860000000002</v>
          </cell>
        </row>
        <row r="4916">
          <cell r="J4916">
            <v>-31.856520000000003</v>
          </cell>
        </row>
        <row r="4917">
          <cell r="J4917">
            <v>-31.774060000000002</v>
          </cell>
        </row>
        <row r="4918">
          <cell r="J4918">
            <v>-31.69171</v>
          </cell>
        </row>
        <row r="4919">
          <cell r="J4919">
            <v>-31.609169999999999</v>
          </cell>
        </row>
        <row r="4920">
          <cell r="J4920">
            <v>-31.526710000000001</v>
          </cell>
        </row>
        <row r="4921">
          <cell r="J4921">
            <v>-31.44436</v>
          </cell>
        </row>
        <row r="4922">
          <cell r="J4922">
            <v>-31.361899999999999</v>
          </cell>
        </row>
        <row r="4923">
          <cell r="J4923">
            <v>-31.279359999999997</v>
          </cell>
        </row>
        <row r="4924">
          <cell r="J4924">
            <v>-31.197010000000002</v>
          </cell>
        </row>
        <row r="4925">
          <cell r="J4925">
            <v>-31.114550000000001</v>
          </cell>
        </row>
        <row r="4926">
          <cell r="J4926">
            <v>-31.03209</v>
          </cell>
        </row>
        <row r="4927">
          <cell r="J4927">
            <v>-30.949639999999999</v>
          </cell>
        </row>
        <row r="4928">
          <cell r="J4928">
            <v>-30.867180000000001</v>
          </cell>
        </row>
        <row r="4929">
          <cell r="J4929">
            <v>-30.78472</v>
          </cell>
        </row>
        <row r="4930">
          <cell r="J4930">
            <v>-30.702369999999998</v>
          </cell>
        </row>
        <row r="4931">
          <cell r="J4931">
            <v>-30.619899999999998</v>
          </cell>
        </row>
        <row r="4932">
          <cell r="J4932">
            <v>-30.53745</v>
          </cell>
        </row>
        <row r="4933">
          <cell r="J4933">
            <v>-30.455080000000002</v>
          </cell>
        </row>
        <row r="4934">
          <cell r="J4934">
            <v>-30.372630000000001</v>
          </cell>
        </row>
        <row r="4935">
          <cell r="J4935">
            <v>-30.290080000000003</v>
          </cell>
        </row>
        <row r="4936">
          <cell r="J4936">
            <v>-30.207709999999999</v>
          </cell>
        </row>
        <row r="4937">
          <cell r="J4937">
            <v>-30.125239999999998</v>
          </cell>
        </row>
        <row r="4938">
          <cell r="J4938">
            <v>-30.04278</v>
          </cell>
        </row>
        <row r="4939">
          <cell r="J4939">
            <v>-29.960419999999996</v>
          </cell>
        </row>
        <row r="4940">
          <cell r="J4940">
            <v>-29.877950000000002</v>
          </cell>
        </row>
        <row r="4941">
          <cell r="J4941">
            <v>-29.795490000000001</v>
          </cell>
        </row>
        <row r="4942">
          <cell r="J4942">
            <v>-29.71302</v>
          </cell>
        </row>
        <row r="4943">
          <cell r="J4943">
            <v>-29.630659999999999</v>
          </cell>
        </row>
        <row r="4944">
          <cell r="J4944">
            <v>-29.548179999999999</v>
          </cell>
        </row>
        <row r="4945">
          <cell r="J4945">
            <v>-29.465710000000001</v>
          </cell>
        </row>
        <row r="4946">
          <cell r="J4946">
            <v>-29.382620000000003</v>
          </cell>
        </row>
        <row r="4947">
          <cell r="J4947">
            <v>-29.299440000000001</v>
          </cell>
        </row>
        <row r="4948">
          <cell r="J4948">
            <v>-29.216249999999999</v>
          </cell>
        </row>
        <row r="4949">
          <cell r="J4949">
            <v>-29.133070000000004</v>
          </cell>
        </row>
        <row r="4950">
          <cell r="J4950">
            <v>-29.049900000000001</v>
          </cell>
        </row>
        <row r="4951">
          <cell r="J4951">
            <v>-28.966709999999999</v>
          </cell>
        </row>
        <row r="4952">
          <cell r="J4952">
            <v>-28.883520000000001</v>
          </cell>
        </row>
        <row r="4953">
          <cell r="J4953">
            <v>-28.800339999999995</v>
          </cell>
        </row>
        <row r="4954">
          <cell r="J4954">
            <v>-28.717150000000004</v>
          </cell>
        </row>
        <row r="4955">
          <cell r="J4955">
            <v>-28.633969999999998</v>
          </cell>
        </row>
        <row r="4956">
          <cell r="J4956">
            <v>-28.550879999999999</v>
          </cell>
        </row>
        <row r="4957">
          <cell r="J4957">
            <v>-28.467700000000001</v>
          </cell>
        </row>
        <row r="4958">
          <cell r="J4958">
            <v>-28.384499999999996</v>
          </cell>
        </row>
        <row r="4959">
          <cell r="J4959">
            <v>-28.30132</v>
          </cell>
        </row>
        <row r="4960">
          <cell r="J4960">
            <v>-28.218109999999999</v>
          </cell>
        </row>
        <row r="4961">
          <cell r="J4961">
            <v>-28.134920000000001</v>
          </cell>
        </row>
        <row r="4962">
          <cell r="J4962">
            <v>-28.051830000000002</v>
          </cell>
        </row>
        <row r="4963">
          <cell r="J4963">
            <v>-27.968639999999997</v>
          </cell>
        </row>
        <row r="4964">
          <cell r="J4964">
            <v>-27.885440000000003</v>
          </cell>
        </row>
        <row r="4965">
          <cell r="J4965">
            <v>-27.802229999999998</v>
          </cell>
        </row>
        <row r="4966">
          <cell r="J4966">
            <v>-27.719149999999999</v>
          </cell>
        </row>
        <row r="4967">
          <cell r="J4967">
            <v>-27.635950000000001</v>
          </cell>
        </row>
        <row r="4968">
          <cell r="J4968">
            <v>-27.55274</v>
          </cell>
        </row>
        <row r="4969">
          <cell r="J4969">
            <v>-27.469550000000002</v>
          </cell>
        </row>
        <row r="4970">
          <cell r="J4970">
            <v>-27.38644</v>
          </cell>
        </row>
        <row r="4971">
          <cell r="J4971">
            <v>-27.303260000000002</v>
          </cell>
        </row>
        <row r="4972">
          <cell r="J4972">
            <v>-27.220050000000001</v>
          </cell>
        </row>
        <row r="4973">
          <cell r="J4973">
            <v>-27.136939999999999</v>
          </cell>
        </row>
        <row r="4974">
          <cell r="J4974">
            <v>-27.053730000000002</v>
          </cell>
        </row>
        <row r="4975">
          <cell r="J4975">
            <v>-26.970529999999997</v>
          </cell>
        </row>
        <row r="4976">
          <cell r="J4976">
            <v>-26.887320000000003</v>
          </cell>
        </row>
        <row r="4977">
          <cell r="J4977">
            <v>-26.804109999999998</v>
          </cell>
        </row>
        <row r="4978">
          <cell r="J4978">
            <v>-26.721</v>
          </cell>
        </row>
        <row r="4979">
          <cell r="J4979">
            <v>-26.637799999999999</v>
          </cell>
        </row>
        <row r="4980">
          <cell r="J4980">
            <v>-26.554679999999998</v>
          </cell>
        </row>
        <row r="4981">
          <cell r="J4981">
            <v>-26.471480000000003</v>
          </cell>
        </row>
        <row r="4982">
          <cell r="J4982">
            <v>-26.388349999999999</v>
          </cell>
        </row>
        <row r="4983">
          <cell r="J4983">
            <v>-26.305150000000001</v>
          </cell>
        </row>
        <row r="4984">
          <cell r="J4984">
            <v>-26.22194</v>
          </cell>
        </row>
        <row r="4985">
          <cell r="J4985">
            <v>-26.138720000000003</v>
          </cell>
        </row>
        <row r="4986">
          <cell r="J4986">
            <v>-26.055609999999998</v>
          </cell>
        </row>
        <row r="4987">
          <cell r="J4987">
            <v>-25.972389999999997</v>
          </cell>
        </row>
        <row r="4988">
          <cell r="J4988">
            <v>-25.88927</v>
          </cell>
        </row>
        <row r="4989">
          <cell r="J4989">
            <v>-25.806059999999999</v>
          </cell>
        </row>
        <row r="4990">
          <cell r="J4990">
            <v>-25.722930000000002</v>
          </cell>
        </row>
        <row r="4991">
          <cell r="J4991">
            <v>-25.639710000000001</v>
          </cell>
        </row>
        <row r="4992">
          <cell r="J4992">
            <v>-25.556480000000001</v>
          </cell>
        </row>
        <row r="4993">
          <cell r="J4993">
            <v>-25.473370000000003</v>
          </cell>
        </row>
        <row r="4994">
          <cell r="J4994">
            <v>-25.390139999999999</v>
          </cell>
        </row>
        <row r="4995">
          <cell r="J4995">
            <v>-25.307010000000002</v>
          </cell>
        </row>
        <row r="4996">
          <cell r="J4996">
            <v>-25.2239</v>
          </cell>
        </row>
        <row r="4997">
          <cell r="J4997">
            <v>-25.140670000000004</v>
          </cell>
        </row>
        <row r="4998">
          <cell r="J4998">
            <v>-25.05743</v>
          </cell>
        </row>
        <row r="4999">
          <cell r="J4999">
            <v>-24.974310000000003</v>
          </cell>
        </row>
        <row r="5000">
          <cell r="J5000">
            <v>-24.891179999999999</v>
          </cell>
        </row>
        <row r="5001">
          <cell r="J5001">
            <v>-24.807960000000001</v>
          </cell>
        </row>
        <row r="5002">
          <cell r="J5002">
            <v>-24.724710000000002</v>
          </cell>
        </row>
        <row r="5003">
          <cell r="J5003">
            <v>-24.641590000000001</v>
          </cell>
        </row>
        <row r="5004">
          <cell r="J5004">
            <v>-24.558450000000001</v>
          </cell>
        </row>
        <row r="5005">
          <cell r="J5005">
            <v>-24.47522</v>
          </cell>
        </row>
        <row r="5006">
          <cell r="J5006">
            <v>-24.392090000000003</v>
          </cell>
        </row>
        <row r="5007">
          <cell r="J5007">
            <v>-24.30885</v>
          </cell>
        </row>
        <row r="5008">
          <cell r="J5008">
            <v>-24.225710000000003</v>
          </cell>
        </row>
        <row r="5009">
          <cell r="J5009">
            <v>-24.142579999999999</v>
          </cell>
        </row>
        <row r="5010">
          <cell r="J5010">
            <v>-24.059439999999995</v>
          </cell>
        </row>
        <row r="5011">
          <cell r="J5011">
            <v>-23.976199999999999</v>
          </cell>
        </row>
        <row r="5012">
          <cell r="J5012">
            <v>-23.892960000000002</v>
          </cell>
        </row>
        <row r="5013">
          <cell r="J5013">
            <v>-23.809820000000002</v>
          </cell>
        </row>
        <row r="5014">
          <cell r="J5014">
            <v>-23.726689999999998</v>
          </cell>
        </row>
        <row r="5015">
          <cell r="J5015">
            <v>-23.643430000000002</v>
          </cell>
        </row>
        <row r="5016">
          <cell r="J5016">
            <v>-23.560290000000002</v>
          </cell>
        </row>
        <row r="5017">
          <cell r="J5017">
            <v>-23.477140000000002</v>
          </cell>
        </row>
        <row r="5018">
          <cell r="J5018">
            <v>-23.393949999999997</v>
          </cell>
        </row>
        <row r="5019">
          <cell r="J5019">
            <v>-23.30959</v>
          </cell>
        </row>
        <row r="5020">
          <cell r="J5020">
            <v>-23.225330000000003</v>
          </cell>
        </row>
        <row r="5021">
          <cell r="J5021">
            <v>-23.140979999999999</v>
          </cell>
        </row>
        <row r="5022">
          <cell r="J5022">
            <v>-23.056699999999999</v>
          </cell>
        </row>
        <row r="5023">
          <cell r="J5023">
            <v>-22.972439999999999</v>
          </cell>
        </row>
        <row r="5024">
          <cell r="J5024">
            <v>-22.888069999999999</v>
          </cell>
        </row>
        <row r="5025">
          <cell r="J5025">
            <v>-22.803799999999999</v>
          </cell>
        </row>
        <row r="5026">
          <cell r="J5026">
            <v>-22.719530000000002</v>
          </cell>
        </row>
        <row r="5027">
          <cell r="J5027">
            <v>-22.635170000000002</v>
          </cell>
        </row>
        <row r="5028">
          <cell r="J5028">
            <v>-22.550899999999999</v>
          </cell>
        </row>
        <row r="5029">
          <cell r="J5029">
            <v>-22.466529999999999</v>
          </cell>
        </row>
        <row r="5030">
          <cell r="J5030">
            <v>-22.382259999999999</v>
          </cell>
        </row>
        <row r="5031">
          <cell r="J5031">
            <v>-22.297969999999999</v>
          </cell>
        </row>
        <row r="5032">
          <cell r="J5032">
            <v>-22.21369</v>
          </cell>
        </row>
        <row r="5033">
          <cell r="J5033">
            <v>-22.120609999999999</v>
          </cell>
        </row>
        <row r="5034">
          <cell r="J5034">
            <v>-22.021490000000004</v>
          </cell>
        </row>
        <row r="5035">
          <cell r="J5035">
            <v>-21.922560000000001</v>
          </cell>
        </row>
        <row r="5036">
          <cell r="J5036">
            <v>-21.823449999999998</v>
          </cell>
        </row>
        <row r="5037">
          <cell r="J5037">
            <v>-21.724420000000002</v>
          </cell>
        </row>
        <row r="5038">
          <cell r="J5038">
            <v>-21.625399999999999</v>
          </cell>
        </row>
        <row r="5039">
          <cell r="J5039">
            <v>-21.52636</v>
          </cell>
        </row>
        <row r="5040">
          <cell r="J5040">
            <v>-21.427310000000002</v>
          </cell>
        </row>
        <row r="5041">
          <cell r="J5041">
            <v>-21.32836</v>
          </cell>
        </row>
        <row r="5042">
          <cell r="J5042">
            <v>-21.229320000000001</v>
          </cell>
        </row>
        <row r="5043">
          <cell r="J5043">
            <v>-21.130269999999999</v>
          </cell>
        </row>
        <row r="5044">
          <cell r="J5044">
            <v>-21.031310000000001</v>
          </cell>
        </row>
        <row r="5045">
          <cell r="J5045">
            <v>-20.932279999999999</v>
          </cell>
        </row>
        <row r="5046">
          <cell r="J5046">
            <v>-20.833209999999998</v>
          </cell>
        </row>
        <row r="5047">
          <cell r="J5047">
            <v>-20.734259999999999</v>
          </cell>
        </row>
        <row r="5048">
          <cell r="J5048">
            <v>-20.635210000000001</v>
          </cell>
        </row>
        <row r="5049">
          <cell r="J5049">
            <v>-20.536149999999999</v>
          </cell>
        </row>
        <row r="5050">
          <cell r="J5050">
            <v>-20.437100000000001</v>
          </cell>
        </row>
        <row r="5051">
          <cell r="J5051">
            <v>-20.338139999999999</v>
          </cell>
        </row>
        <row r="5052">
          <cell r="J5052">
            <v>-20.239080000000001</v>
          </cell>
        </row>
        <row r="5053">
          <cell r="J5053">
            <v>-20.14011</v>
          </cell>
        </row>
        <row r="5054">
          <cell r="J5054">
            <v>-20.040950000000002</v>
          </cell>
        </row>
        <row r="5055">
          <cell r="J5055">
            <v>-19.941990000000001</v>
          </cell>
        </row>
        <row r="5056">
          <cell r="J5056">
            <v>-19.843029999999999</v>
          </cell>
        </row>
        <row r="5057">
          <cell r="J5057">
            <v>-19.744070000000001</v>
          </cell>
        </row>
        <row r="5058">
          <cell r="J5058">
            <v>-19.6449</v>
          </cell>
        </row>
        <row r="5059">
          <cell r="J5059">
            <v>-19.545940000000002</v>
          </cell>
        </row>
        <row r="5060">
          <cell r="J5060">
            <v>-19.446870000000001</v>
          </cell>
        </row>
        <row r="5061">
          <cell r="J5061">
            <v>-19.347899999999999</v>
          </cell>
        </row>
        <row r="5062">
          <cell r="J5062">
            <v>-19.248919999999998</v>
          </cell>
        </row>
        <row r="5063">
          <cell r="J5063">
            <v>-19.149949999999997</v>
          </cell>
        </row>
        <row r="5064">
          <cell r="J5064">
            <v>-19.050789000000002</v>
          </cell>
        </row>
        <row r="5065">
          <cell r="J5065">
            <v>-18.951805999999998</v>
          </cell>
        </row>
        <row r="5066">
          <cell r="J5066">
            <v>-18.852733000000001</v>
          </cell>
        </row>
        <row r="5067">
          <cell r="J5067">
            <v>-18.753748000000002</v>
          </cell>
        </row>
        <row r="5068">
          <cell r="J5068">
            <v>-18.654772000000001</v>
          </cell>
        </row>
        <row r="5069">
          <cell r="J5069">
            <v>-18.555695000000004</v>
          </cell>
        </row>
        <row r="5070">
          <cell r="J5070">
            <v>-18.456716</v>
          </cell>
        </row>
        <row r="5071">
          <cell r="J5071">
            <v>-18.357646000000003</v>
          </cell>
        </row>
        <row r="5072">
          <cell r="J5072">
            <v>-18.258555000000001</v>
          </cell>
        </row>
        <row r="5073">
          <cell r="J5073">
            <v>-18.159572999999998</v>
          </cell>
        </row>
        <row r="5074">
          <cell r="J5074">
            <v>-18.060589</v>
          </cell>
        </row>
        <row r="5075">
          <cell r="J5075">
            <v>-17.961503999999998</v>
          </cell>
        </row>
        <row r="5076">
          <cell r="J5076">
            <v>-17.862518000000001</v>
          </cell>
        </row>
        <row r="5077">
          <cell r="J5077">
            <v>-17.763520999999997</v>
          </cell>
        </row>
        <row r="5078">
          <cell r="J5078">
            <v>-17.664542000000001</v>
          </cell>
        </row>
        <row r="5079">
          <cell r="J5079">
            <v>-17.565452000000001</v>
          </cell>
        </row>
        <row r="5080">
          <cell r="J5080">
            <v>-17.466460999999999</v>
          </cell>
        </row>
        <row r="5081">
          <cell r="J5081">
            <v>-17.367459000000004</v>
          </cell>
        </row>
        <row r="5082">
          <cell r="J5082">
            <v>-17.268464999999999</v>
          </cell>
        </row>
        <row r="5083">
          <cell r="J5083">
            <v>-17.16947</v>
          </cell>
        </row>
        <row r="5084">
          <cell r="J5084">
            <v>-17.070274000000001</v>
          </cell>
        </row>
        <row r="5085">
          <cell r="J5085">
            <v>-16.971287</v>
          </cell>
        </row>
        <row r="5086">
          <cell r="J5086">
            <v>-16.872278000000001</v>
          </cell>
        </row>
        <row r="5087">
          <cell r="J5087">
            <v>-16.773288000000001</v>
          </cell>
        </row>
        <row r="5088">
          <cell r="J5088">
            <v>-16.674277</v>
          </cell>
        </row>
        <row r="5089">
          <cell r="J5089">
            <v>-16.575274999999998</v>
          </cell>
        </row>
        <row r="5090">
          <cell r="J5090">
            <v>-16.476271000000001</v>
          </cell>
        </row>
        <row r="5091">
          <cell r="J5091">
            <v>-16.377165999999999</v>
          </cell>
        </row>
        <row r="5092">
          <cell r="J5092">
            <v>-16.278170000000003</v>
          </cell>
        </row>
        <row r="5093">
          <cell r="J5093">
            <v>-16.179163000000003</v>
          </cell>
        </row>
        <row r="5094">
          <cell r="J5094">
            <v>-16.080053999999997</v>
          </cell>
        </row>
        <row r="5095">
          <cell r="J5095">
            <v>-15.981134000000001</v>
          </cell>
        </row>
        <row r="5096">
          <cell r="J5096">
            <v>-15.882032999999996</v>
          </cell>
        </row>
        <row r="5097">
          <cell r="J5097">
            <v>-15.783021</v>
          </cell>
        </row>
        <row r="5098">
          <cell r="J5098">
            <v>-15.684006999999999</v>
          </cell>
        </row>
        <row r="5099">
          <cell r="J5099">
            <v>-15.585092000000001</v>
          </cell>
        </row>
        <row r="5100">
          <cell r="J5100">
            <v>-15.485975999999999</v>
          </cell>
        </row>
        <row r="5101">
          <cell r="J5101">
            <v>-15.386968999999999</v>
          </cell>
        </row>
        <row r="5102">
          <cell r="J5102">
            <v>-15.288039900000001</v>
          </cell>
        </row>
        <row r="5103">
          <cell r="J5103">
            <v>-15.18892</v>
          </cell>
        </row>
        <row r="5104">
          <cell r="J5104">
            <v>-15.089908900000001</v>
          </cell>
        </row>
        <row r="5105">
          <cell r="J5105">
            <v>-14.990886499999998</v>
          </cell>
        </row>
        <row r="5106">
          <cell r="J5106">
            <v>-14.891767810000001</v>
          </cell>
        </row>
        <row r="5107">
          <cell r="J5107">
            <v>-14.792839899999999</v>
          </cell>
        </row>
        <row r="5108">
          <cell r="J5108">
            <v>-14.693819799999996</v>
          </cell>
        </row>
        <row r="5109">
          <cell r="J5109">
            <v>-14.5947873</v>
          </cell>
        </row>
      </sheetData>
      <sheetData sheetId="1">
        <row r="4">
          <cell r="F4">
            <v>4.3278800000000003E-5</v>
          </cell>
        </row>
        <row r="5">
          <cell r="F5">
            <v>8.32788E-5</v>
          </cell>
        </row>
        <row r="6">
          <cell r="F6">
            <v>1.2327900000000001E-4</v>
          </cell>
        </row>
        <row r="7">
          <cell r="F7">
            <v>1.6327900000000001E-4</v>
          </cell>
        </row>
        <row r="8">
          <cell r="F8">
            <v>2.03279E-4</v>
          </cell>
        </row>
        <row r="9">
          <cell r="F9">
            <v>2.43279E-4</v>
          </cell>
        </row>
        <row r="10">
          <cell r="F10">
            <v>2.83279E-4</v>
          </cell>
        </row>
        <row r="11">
          <cell r="F11">
            <v>3.2327899999999999E-4</v>
          </cell>
        </row>
        <row r="12">
          <cell r="F12">
            <v>3.6327899999999999E-4</v>
          </cell>
        </row>
        <row r="13">
          <cell r="F13">
            <v>4.0327899999999999E-4</v>
          </cell>
        </row>
        <row r="14">
          <cell r="F14">
            <v>4.4327899999999998E-4</v>
          </cell>
        </row>
        <row r="15">
          <cell r="F15">
            <v>4.8327899999999998E-4</v>
          </cell>
        </row>
        <row r="16">
          <cell r="F16">
            <v>5.2327899999999998E-4</v>
          </cell>
        </row>
        <row r="17">
          <cell r="F17">
            <v>5.6327899999999997E-4</v>
          </cell>
        </row>
        <row r="18">
          <cell r="F18">
            <v>6.0327899999999997E-4</v>
          </cell>
        </row>
        <row r="19">
          <cell r="F19">
            <v>6.4327899999999996E-4</v>
          </cell>
        </row>
        <row r="20">
          <cell r="F20">
            <v>6.8327899999999996E-4</v>
          </cell>
        </row>
        <row r="21">
          <cell r="F21">
            <v>7.2327899999999996E-4</v>
          </cell>
        </row>
        <row r="22">
          <cell r="F22">
            <v>7.6327899999999995E-4</v>
          </cell>
        </row>
        <row r="23">
          <cell r="F23">
            <v>8.0327899999999995E-4</v>
          </cell>
        </row>
        <row r="24">
          <cell r="F24">
            <v>8.4327899999999995E-4</v>
          </cell>
        </row>
        <row r="25">
          <cell r="F25">
            <v>8.8327900000000005E-4</v>
          </cell>
        </row>
        <row r="26">
          <cell r="F26">
            <v>9.2327900000000005E-4</v>
          </cell>
        </row>
        <row r="27">
          <cell r="F27">
            <v>9.6327900000000004E-4</v>
          </cell>
        </row>
        <row r="28">
          <cell r="F28">
            <v>1.0032800000000001E-3</v>
          </cell>
        </row>
        <row r="29">
          <cell r="F29">
            <v>1.0432799999999999E-3</v>
          </cell>
        </row>
        <row r="30">
          <cell r="F30">
            <v>1.0832800000000001E-3</v>
          </cell>
        </row>
        <row r="31">
          <cell r="F31">
            <v>1.1232799999999999E-3</v>
          </cell>
        </row>
        <row r="32">
          <cell r="F32">
            <v>1.16328E-3</v>
          </cell>
        </row>
        <row r="33">
          <cell r="F33">
            <v>1.2032799999999999E-3</v>
          </cell>
        </row>
        <row r="34">
          <cell r="F34">
            <v>1.24328E-3</v>
          </cell>
        </row>
        <row r="35">
          <cell r="F35">
            <v>1.2832799999999999E-3</v>
          </cell>
        </row>
        <row r="36">
          <cell r="F36">
            <v>1.32328E-3</v>
          </cell>
        </row>
        <row r="37">
          <cell r="F37">
            <v>1.3632799999999999E-3</v>
          </cell>
        </row>
        <row r="38">
          <cell r="F38">
            <v>1.40328E-3</v>
          </cell>
        </row>
        <row r="39">
          <cell r="F39">
            <v>1.4432799999999999E-3</v>
          </cell>
        </row>
        <row r="40">
          <cell r="F40">
            <v>1.48328E-3</v>
          </cell>
        </row>
        <row r="41">
          <cell r="F41">
            <v>1.5232799999999999E-3</v>
          </cell>
        </row>
        <row r="42">
          <cell r="F42">
            <v>1.56328E-3</v>
          </cell>
        </row>
        <row r="43">
          <cell r="F43">
            <v>1.6032799999999999E-3</v>
          </cell>
        </row>
        <row r="44">
          <cell r="F44">
            <v>1.64328E-3</v>
          </cell>
        </row>
        <row r="45">
          <cell r="F45">
            <v>1.6832800000000001E-3</v>
          </cell>
        </row>
        <row r="46">
          <cell r="F46">
            <v>1.72328E-3</v>
          </cell>
        </row>
        <row r="47">
          <cell r="F47">
            <v>1.7632800000000001E-3</v>
          </cell>
        </row>
        <row r="48">
          <cell r="F48">
            <v>1.80328E-3</v>
          </cell>
        </row>
        <row r="49">
          <cell r="F49">
            <v>1.8432800000000001E-3</v>
          </cell>
        </row>
        <row r="50">
          <cell r="F50">
            <v>1.88328E-3</v>
          </cell>
        </row>
        <row r="51">
          <cell r="F51">
            <v>1.9232800000000001E-3</v>
          </cell>
        </row>
        <row r="52">
          <cell r="F52">
            <v>1.96328E-3</v>
          </cell>
        </row>
        <row r="53">
          <cell r="F53">
            <v>2.0032800000000001E-3</v>
          </cell>
        </row>
        <row r="54">
          <cell r="F54">
            <v>2.0432800000000002E-3</v>
          </cell>
        </row>
        <row r="55">
          <cell r="F55">
            <v>2.0832799999999999E-3</v>
          </cell>
        </row>
        <row r="56">
          <cell r="F56">
            <v>2.12328E-3</v>
          </cell>
        </row>
        <row r="57">
          <cell r="F57">
            <v>2.1632800000000001E-3</v>
          </cell>
        </row>
        <row r="58">
          <cell r="F58">
            <v>2.2032800000000002E-3</v>
          </cell>
        </row>
        <row r="59">
          <cell r="F59">
            <v>2.2432799999999998E-3</v>
          </cell>
        </row>
        <row r="60">
          <cell r="F60">
            <v>2.2832799999999999E-3</v>
          </cell>
        </row>
        <row r="61">
          <cell r="F61">
            <v>2.32328E-3</v>
          </cell>
        </row>
        <row r="62">
          <cell r="F62">
            <v>2.3632800000000002E-3</v>
          </cell>
        </row>
        <row r="63">
          <cell r="F63">
            <v>2.4032799999999998E-3</v>
          </cell>
        </row>
        <row r="64">
          <cell r="F64">
            <v>2.4432799999999999E-3</v>
          </cell>
        </row>
        <row r="65">
          <cell r="F65">
            <v>2.48328E-3</v>
          </cell>
        </row>
        <row r="66">
          <cell r="F66">
            <v>2.5232800000000001E-3</v>
          </cell>
        </row>
        <row r="67">
          <cell r="F67">
            <v>2.5632799999999998E-3</v>
          </cell>
        </row>
        <row r="68">
          <cell r="F68">
            <v>2.6032799999999999E-3</v>
          </cell>
        </row>
        <row r="69">
          <cell r="F69">
            <v>2.64328E-3</v>
          </cell>
        </row>
        <row r="70">
          <cell r="F70">
            <v>2.6832800000000001E-3</v>
          </cell>
        </row>
        <row r="71">
          <cell r="F71">
            <v>2.7232799999999998E-3</v>
          </cell>
        </row>
        <row r="72">
          <cell r="F72">
            <v>2.7632799999999999E-3</v>
          </cell>
        </row>
        <row r="73">
          <cell r="F73">
            <v>2.80328E-3</v>
          </cell>
        </row>
        <row r="74">
          <cell r="F74">
            <v>2.8432800000000001E-3</v>
          </cell>
        </row>
        <row r="75">
          <cell r="F75">
            <v>2.8832799999999998E-3</v>
          </cell>
        </row>
        <row r="76">
          <cell r="F76">
            <v>2.9232799999999999E-3</v>
          </cell>
        </row>
        <row r="77">
          <cell r="F77">
            <v>2.96328E-3</v>
          </cell>
        </row>
        <row r="78">
          <cell r="F78">
            <v>3.0032800000000001E-3</v>
          </cell>
        </row>
        <row r="79">
          <cell r="F79">
            <v>3.0432800000000002E-3</v>
          </cell>
        </row>
        <row r="80">
          <cell r="F80">
            <v>3.0832799999999999E-3</v>
          </cell>
        </row>
        <row r="81">
          <cell r="F81">
            <v>3.12328E-3</v>
          </cell>
        </row>
        <row r="82">
          <cell r="F82">
            <v>3.1632800000000001E-3</v>
          </cell>
        </row>
        <row r="83">
          <cell r="F83">
            <v>3.2032800000000002E-3</v>
          </cell>
        </row>
        <row r="84">
          <cell r="F84">
            <v>3.2432799999999999E-3</v>
          </cell>
        </row>
        <row r="85">
          <cell r="F85">
            <v>3.28328E-3</v>
          </cell>
        </row>
        <row r="86">
          <cell r="F86">
            <v>3.3232800000000001E-3</v>
          </cell>
        </row>
        <row r="87">
          <cell r="F87">
            <v>3.3632800000000002E-3</v>
          </cell>
        </row>
        <row r="88">
          <cell r="F88">
            <v>3.4032799999999998E-3</v>
          </cell>
        </row>
        <row r="89">
          <cell r="F89">
            <v>3.44328E-3</v>
          </cell>
        </row>
        <row r="90">
          <cell r="F90">
            <v>3.4832800000000001E-3</v>
          </cell>
        </row>
        <row r="91">
          <cell r="F91">
            <v>3.5232800000000002E-3</v>
          </cell>
        </row>
        <row r="92">
          <cell r="F92">
            <v>3.5632799999999998E-3</v>
          </cell>
        </row>
        <row r="93">
          <cell r="F93">
            <v>3.6032799999999999E-3</v>
          </cell>
        </row>
        <row r="94">
          <cell r="F94">
            <v>3.64328E-3</v>
          </cell>
        </row>
        <row r="95">
          <cell r="F95">
            <v>3.6832800000000001E-3</v>
          </cell>
        </row>
        <row r="96">
          <cell r="F96">
            <v>3.7232799999999998E-3</v>
          </cell>
        </row>
        <row r="97">
          <cell r="F97">
            <v>3.7632799999999999E-3</v>
          </cell>
        </row>
        <row r="98">
          <cell r="F98">
            <v>3.80328E-3</v>
          </cell>
        </row>
        <row r="99">
          <cell r="F99">
            <v>3.8432800000000001E-3</v>
          </cell>
        </row>
        <row r="100">
          <cell r="F100">
            <v>3.8832799999999998E-3</v>
          </cell>
        </row>
        <row r="101">
          <cell r="F101">
            <v>3.9232800000000003E-3</v>
          </cell>
        </row>
        <row r="102">
          <cell r="F102">
            <v>3.9632799999999996E-3</v>
          </cell>
        </row>
        <row r="103">
          <cell r="F103">
            <v>4.0032799999999997E-3</v>
          </cell>
        </row>
        <row r="104">
          <cell r="F104">
            <v>4.0432799999999998E-3</v>
          </cell>
        </row>
        <row r="105">
          <cell r="F105">
            <v>4.0832799999999999E-3</v>
          </cell>
        </row>
        <row r="106">
          <cell r="F106">
            <v>4.12328E-3</v>
          </cell>
        </row>
        <row r="107">
          <cell r="F107">
            <v>4.1632800000000001E-3</v>
          </cell>
        </row>
        <row r="108">
          <cell r="F108">
            <v>4.2032800000000002E-3</v>
          </cell>
        </row>
        <row r="109">
          <cell r="F109">
            <v>4.2432800000000003E-3</v>
          </cell>
        </row>
        <row r="110">
          <cell r="F110">
            <v>4.2832800000000004E-3</v>
          </cell>
        </row>
        <row r="111">
          <cell r="F111">
            <v>4.3232799999999997E-3</v>
          </cell>
        </row>
        <row r="112">
          <cell r="F112">
            <v>4.3632799999999998E-3</v>
          </cell>
        </row>
        <row r="113">
          <cell r="F113">
            <v>4.4032799999999999E-3</v>
          </cell>
        </row>
        <row r="114">
          <cell r="F114">
            <v>4.44328E-3</v>
          </cell>
        </row>
        <row r="115">
          <cell r="F115">
            <v>4.4832800000000001E-3</v>
          </cell>
        </row>
        <row r="116">
          <cell r="F116">
            <v>4.5232800000000002E-3</v>
          </cell>
        </row>
        <row r="117">
          <cell r="F117">
            <v>4.5632800000000003E-3</v>
          </cell>
        </row>
        <row r="118">
          <cell r="F118">
            <v>4.6032800000000004E-3</v>
          </cell>
        </row>
        <row r="119">
          <cell r="F119">
            <v>4.6432799999999996E-3</v>
          </cell>
        </row>
        <row r="120">
          <cell r="F120">
            <v>4.6832799999999997E-3</v>
          </cell>
        </row>
        <row r="121">
          <cell r="F121">
            <v>4.7232799999999998E-3</v>
          </cell>
        </row>
        <row r="122">
          <cell r="F122">
            <v>4.7632799999999999E-3</v>
          </cell>
        </row>
        <row r="123">
          <cell r="F123">
            <v>4.80328E-3</v>
          </cell>
        </row>
        <row r="124">
          <cell r="F124">
            <v>4.8432800000000002E-3</v>
          </cell>
        </row>
        <row r="125">
          <cell r="F125">
            <v>4.8832800000000003E-3</v>
          </cell>
        </row>
        <row r="126">
          <cell r="F126">
            <v>4.9232800000000004E-3</v>
          </cell>
        </row>
        <row r="127">
          <cell r="F127">
            <v>4.9632799999999996E-3</v>
          </cell>
        </row>
        <row r="128">
          <cell r="F128">
            <v>5.0032799999999997E-3</v>
          </cell>
        </row>
        <row r="129">
          <cell r="F129">
            <v>5.0432799999999998E-3</v>
          </cell>
        </row>
        <row r="130">
          <cell r="F130">
            <v>5.0832799999999999E-3</v>
          </cell>
        </row>
        <row r="131">
          <cell r="F131">
            <v>5.12328E-3</v>
          </cell>
        </row>
        <row r="132">
          <cell r="F132">
            <v>5.1632800000000001E-3</v>
          </cell>
        </row>
        <row r="133">
          <cell r="F133">
            <v>5.2032800000000002E-3</v>
          </cell>
        </row>
        <row r="134">
          <cell r="F134">
            <v>5.2432800000000003E-3</v>
          </cell>
        </row>
        <row r="135">
          <cell r="F135">
            <v>5.2832799999999996E-3</v>
          </cell>
        </row>
        <row r="136">
          <cell r="F136">
            <v>5.3232799999999997E-3</v>
          </cell>
        </row>
        <row r="137">
          <cell r="F137">
            <v>5.3632799999999998E-3</v>
          </cell>
        </row>
        <row r="138">
          <cell r="F138">
            <v>5.4032799999999999E-3</v>
          </cell>
        </row>
        <row r="139">
          <cell r="F139">
            <v>5.44328E-3</v>
          </cell>
        </row>
        <row r="140">
          <cell r="F140">
            <v>5.4832800000000001E-3</v>
          </cell>
        </row>
        <row r="141">
          <cell r="F141">
            <v>5.5232800000000002E-3</v>
          </cell>
        </row>
        <row r="142">
          <cell r="F142">
            <v>5.5632800000000003E-3</v>
          </cell>
        </row>
        <row r="143">
          <cell r="F143">
            <v>5.6032800000000004E-3</v>
          </cell>
        </row>
        <row r="144">
          <cell r="F144">
            <v>5.6432799999999997E-3</v>
          </cell>
        </row>
        <row r="145">
          <cell r="F145">
            <v>5.6832799999999998E-3</v>
          </cell>
        </row>
        <row r="146">
          <cell r="F146">
            <v>5.7232799999999999E-3</v>
          </cell>
        </row>
        <row r="147">
          <cell r="F147">
            <v>5.76328E-3</v>
          </cell>
        </row>
        <row r="148">
          <cell r="F148">
            <v>5.8032800000000001E-3</v>
          </cell>
        </row>
        <row r="149">
          <cell r="F149">
            <v>5.8432800000000002E-3</v>
          </cell>
        </row>
        <row r="150">
          <cell r="F150">
            <v>5.8832800000000003E-3</v>
          </cell>
        </row>
        <row r="151">
          <cell r="F151">
            <v>5.9232800000000004E-3</v>
          </cell>
        </row>
        <row r="152">
          <cell r="F152">
            <v>5.9632799999999996E-3</v>
          </cell>
        </row>
        <row r="153">
          <cell r="F153">
            <v>6.0032799999999997E-3</v>
          </cell>
        </row>
        <row r="154">
          <cell r="F154">
            <v>6.0432799999999998E-3</v>
          </cell>
        </row>
        <row r="155">
          <cell r="F155">
            <v>6.0832799999999999E-3</v>
          </cell>
        </row>
        <row r="156">
          <cell r="F156">
            <v>6.12328E-3</v>
          </cell>
        </row>
        <row r="157">
          <cell r="F157">
            <v>6.1632800000000001E-3</v>
          </cell>
        </row>
        <row r="158">
          <cell r="F158">
            <v>6.2032800000000003E-3</v>
          </cell>
        </row>
        <row r="159">
          <cell r="F159">
            <v>6.2432800000000004E-3</v>
          </cell>
        </row>
        <row r="160">
          <cell r="F160">
            <v>6.2832799999999996E-3</v>
          </cell>
        </row>
        <row r="161">
          <cell r="F161">
            <v>6.3232799999999997E-3</v>
          </cell>
        </row>
        <row r="162">
          <cell r="F162">
            <v>6.3632799999999998E-3</v>
          </cell>
        </row>
        <row r="163">
          <cell r="F163">
            <v>6.4032799999999999E-3</v>
          </cell>
        </row>
        <row r="164">
          <cell r="F164">
            <v>6.44328E-3</v>
          </cell>
        </row>
        <row r="165">
          <cell r="F165">
            <v>6.4832800000000001E-3</v>
          </cell>
        </row>
        <row r="166">
          <cell r="F166">
            <v>6.5232800000000002E-3</v>
          </cell>
        </row>
        <row r="167">
          <cell r="F167">
            <v>6.5632800000000003E-3</v>
          </cell>
        </row>
        <row r="168">
          <cell r="F168">
            <v>6.6032799999999996E-3</v>
          </cell>
        </row>
        <row r="169">
          <cell r="F169">
            <v>6.6432799999999997E-3</v>
          </cell>
        </row>
        <row r="170">
          <cell r="F170">
            <v>6.6832799999999998E-3</v>
          </cell>
        </row>
        <row r="171">
          <cell r="F171">
            <v>6.7232799999999999E-3</v>
          </cell>
        </row>
        <row r="172">
          <cell r="F172">
            <v>6.76328E-3</v>
          </cell>
        </row>
        <row r="173">
          <cell r="F173">
            <v>6.8032800000000001E-3</v>
          </cell>
        </row>
        <row r="174">
          <cell r="F174">
            <v>6.8432800000000002E-3</v>
          </cell>
        </row>
        <row r="175">
          <cell r="F175">
            <v>6.8832800000000003E-3</v>
          </cell>
        </row>
        <row r="176">
          <cell r="F176">
            <v>6.9232800000000004E-3</v>
          </cell>
        </row>
        <row r="177">
          <cell r="F177">
            <v>6.9632799999999996E-3</v>
          </cell>
        </row>
        <row r="178">
          <cell r="F178">
            <v>7.0032799999999997E-3</v>
          </cell>
        </row>
        <row r="179">
          <cell r="F179">
            <v>7.0432799999999999E-3</v>
          </cell>
        </row>
        <row r="180">
          <cell r="F180">
            <v>7.08328E-3</v>
          </cell>
        </row>
        <row r="181">
          <cell r="F181">
            <v>7.1232800000000001E-3</v>
          </cell>
        </row>
        <row r="182">
          <cell r="F182">
            <v>7.1632800000000002E-3</v>
          </cell>
        </row>
        <row r="183">
          <cell r="F183">
            <v>7.2032800000000003E-3</v>
          </cell>
        </row>
        <row r="184">
          <cell r="F184">
            <v>7.2432800000000004E-3</v>
          </cell>
        </row>
        <row r="185">
          <cell r="F185">
            <v>7.2832799999999996E-3</v>
          </cell>
        </row>
        <row r="186">
          <cell r="F186">
            <v>7.3232799999999997E-3</v>
          </cell>
        </row>
        <row r="187">
          <cell r="F187">
            <v>7.3632799999999998E-3</v>
          </cell>
        </row>
        <row r="188">
          <cell r="F188">
            <v>7.4032799999999999E-3</v>
          </cell>
        </row>
        <row r="189">
          <cell r="F189">
            <v>7.44328E-3</v>
          </cell>
        </row>
        <row r="190">
          <cell r="F190">
            <v>7.4832800000000001E-3</v>
          </cell>
        </row>
        <row r="191">
          <cell r="F191">
            <v>7.5232800000000002E-3</v>
          </cell>
        </row>
        <row r="192">
          <cell r="F192">
            <v>7.5632800000000003E-3</v>
          </cell>
        </row>
        <row r="193">
          <cell r="F193">
            <v>7.6032799999999996E-3</v>
          </cell>
        </row>
        <row r="194">
          <cell r="F194">
            <v>7.6432799999999997E-3</v>
          </cell>
        </row>
        <row r="195">
          <cell r="F195">
            <v>7.6832799999999998E-3</v>
          </cell>
        </row>
        <row r="196">
          <cell r="F196">
            <v>7.7232799999999999E-3</v>
          </cell>
        </row>
        <row r="197">
          <cell r="F197">
            <v>7.76328E-3</v>
          </cell>
        </row>
        <row r="198">
          <cell r="F198">
            <v>7.8032800000000001E-3</v>
          </cell>
        </row>
        <row r="199">
          <cell r="F199">
            <v>7.8432799999999993E-3</v>
          </cell>
        </row>
        <row r="200">
          <cell r="F200">
            <v>7.8832799999999995E-3</v>
          </cell>
        </row>
        <row r="201">
          <cell r="F201">
            <v>7.9232799999999996E-3</v>
          </cell>
        </row>
        <row r="202">
          <cell r="F202">
            <v>7.9632799999999997E-3</v>
          </cell>
        </row>
        <row r="203">
          <cell r="F203">
            <v>8.0032799999999998E-3</v>
          </cell>
        </row>
        <row r="204">
          <cell r="F204">
            <v>8.0432799999999999E-3</v>
          </cell>
        </row>
        <row r="205">
          <cell r="F205">
            <v>8.08328E-3</v>
          </cell>
        </row>
        <row r="206">
          <cell r="F206">
            <v>8.1232800000000001E-3</v>
          </cell>
        </row>
        <row r="207">
          <cell r="F207">
            <v>8.1632800000000002E-3</v>
          </cell>
        </row>
        <row r="208">
          <cell r="F208">
            <v>8.2032800000000003E-3</v>
          </cell>
        </row>
        <row r="209">
          <cell r="F209">
            <v>8.2432800000000004E-3</v>
          </cell>
        </row>
        <row r="210">
          <cell r="F210">
            <v>8.2832800000000005E-3</v>
          </cell>
        </row>
        <row r="211">
          <cell r="F211">
            <v>8.3232800000000006E-3</v>
          </cell>
        </row>
        <row r="212">
          <cell r="F212">
            <v>8.3632800000000007E-3</v>
          </cell>
        </row>
        <row r="213">
          <cell r="F213">
            <v>8.4032800000000008E-3</v>
          </cell>
        </row>
        <row r="214">
          <cell r="F214">
            <v>8.4432799999999992E-3</v>
          </cell>
        </row>
        <row r="215">
          <cell r="F215">
            <v>8.4832799999999993E-3</v>
          </cell>
        </row>
        <row r="216">
          <cell r="F216">
            <v>8.5232799999999994E-3</v>
          </cell>
        </row>
        <row r="217">
          <cell r="F217">
            <v>8.5632799999999995E-3</v>
          </cell>
        </row>
        <row r="218">
          <cell r="F218">
            <v>8.6032799999999996E-3</v>
          </cell>
        </row>
        <row r="219">
          <cell r="F219">
            <v>8.6432799999999997E-3</v>
          </cell>
        </row>
        <row r="220">
          <cell r="F220">
            <v>8.6832799999999998E-3</v>
          </cell>
        </row>
        <row r="221">
          <cell r="F221">
            <v>8.7232799999999999E-3</v>
          </cell>
        </row>
        <row r="222">
          <cell r="F222">
            <v>8.76328E-3</v>
          </cell>
        </row>
        <row r="223">
          <cell r="F223">
            <v>8.8032800000000001E-3</v>
          </cell>
        </row>
        <row r="224">
          <cell r="F224">
            <v>8.8432800000000002E-3</v>
          </cell>
        </row>
        <row r="225">
          <cell r="F225">
            <v>8.8832800000000003E-3</v>
          </cell>
        </row>
        <row r="226">
          <cell r="F226">
            <v>8.9232800000000004E-3</v>
          </cell>
        </row>
        <row r="227">
          <cell r="F227">
            <v>8.9632800000000006E-3</v>
          </cell>
        </row>
        <row r="228">
          <cell r="F228">
            <v>9.0032800000000007E-3</v>
          </cell>
        </row>
        <row r="229">
          <cell r="F229">
            <v>9.0432800000000008E-3</v>
          </cell>
        </row>
        <row r="230">
          <cell r="F230">
            <v>9.0832799999999991E-3</v>
          </cell>
        </row>
        <row r="231">
          <cell r="F231">
            <v>9.1232799999999992E-3</v>
          </cell>
        </row>
        <row r="232">
          <cell r="F232">
            <v>9.1632799999999993E-3</v>
          </cell>
        </row>
        <row r="233">
          <cell r="F233">
            <v>9.2032799999999994E-3</v>
          </cell>
        </row>
        <row r="234">
          <cell r="F234">
            <v>9.2432799999999996E-3</v>
          </cell>
        </row>
        <row r="235">
          <cell r="F235">
            <v>9.2832799999999997E-3</v>
          </cell>
        </row>
        <row r="236">
          <cell r="F236">
            <v>9.3232799999999998E-3</v>
          </cell>
        </row>
        <row r="237">
          <cell r="F237">
            <v>9.3632799999999999E-3</v>
          </cell>
        </row>
        <row r="238">
          <cell r="F238">
            <v>9.40328E-3</v>
          </cell>
        </row>
        <row r="239">
          <cell r="F239">
            <v>9.4432800000000001E-3</v>
          </cell>
        </row>
        <row r="240">
          <cell r="F240">
            <v>9.4832800000000002E-3</v>
          </cell>
        </row>
        <row r="241">
          <cell r="F241">
            <v>9.5232800000000003E-3</v>
          </cell>
        </row>
        <row r="242">
          <cell r="F242">
            <v>9.5632800000000004E-3</v>
          </cell>
        </row>
        <row r="243">
          <cell r="F243">
            <v>9.6032800000000005E-3</v>
          </cell>
        </row>
        <row r="244">
          <cell r="F244">
            <v>9.6432800000000006E-3</v>
          </cell>
        </row>
        <row r="245">
          <cell r="F245">
            <v>9.6832800000000007E-3</v>
          </cell>
        </row>
        <row r="246">
          <cell r="F246">
            <v>9.7232800000000008E-3</v>
          </cell>
        </row>
        <row r="247">
          <cell r="F247">
            <v>9.7632799999999992E-3</v>
          </cell>
        </row>
        <row r="248">
          <cell r="F248">
            <v>9.8032799999999993E-3</v>
          </cell>
        </row>
        <row r="249">
          <cell r="F249">
            <v>9.8432799999999994E-3</v>
          </cell>
        </row>
        <row r="250">
          <cell r="F250">
            <v>9.8832799999999995E-3</v>
          </cell>
        </row>
        <row r="251">
          <cell r="F251">
            <v>9.9232799999999996E-3</v>
          </cell>
        </row>
        <row r="252">
          <cell r="F252">
            <v>9.9632799999999997E-3</v>
          </cell>
        </row>
        <row r="253">
          <cell r="F253">
            <v>1.00033E-2</v>
          </cell>
        </row>
        <row r="254">
          <cell r="F254">
            <v>1.00433E-2</v>
          </cell>
        </row>
        <row r="255">
          <cell r="F255">
            <v>1.00833E-2</v>
          </cell>
        </row>
        <row r="256">
          <cell r="F256">
            <v>1.01233E-2</v>
          </cell>
        </row>
        <row r="257">
          <cell r="F257">
            <v>1.01633E-2</v>
          </cell>
        </row>
        <row r="258">
          <cell r="F258">
            <v>1.02033E-2</v>
          </cell>
        </row>
        <row r="259">
          <cell r="F259">
            <v>1.02433E-2</v>
          </cell>
        </row>
        <row r="260">
          <cell r="F260">
            <v>1.02833E-2</v>
          </cell>
        </row>
        <row r="261">
          <cell r="F261">
            <v>1.0323300000000001E-2</v>
          </cell>
        </row>
        <row r="262">
          <cell r="F262">
            <v>1.0363300000000001E-2</v>
          </cell>
        </row>
        <row r="263">
          <cell r="F263">
            <v>1.0403300000000001E-2</v>
          </cell>
        </row>
        <row r="264">
          <cell r="F264">
            <v>1.0443300000000001E-2</v>
          </cell>
        </row>
        <row r="265">
          <cell r="F265">
            <v>1.0483299999999999E-2</v>
          </cell>
        </row>
        <row r="266">
          <cell r="F266">
            <v>1.0523299999999999E-2</v>
          </cell>
        </row>
        <row r="267">
          <cell r="F267">
            <v>1.0563299999999999E-2</v>
          </cell>
        </row>
        <row r="268">
          <cell r="F268">
            <v>1.06033E-2</v>
          </cell>
        </row>
        <row r="269">
          <cell r="F269">
            <v>1.06433E-2</v>
          </cell>
        </row>
        <row r="270">
          <cell r="F270">
            <v>1.06833E-2</v>
          </cell>
        </row>
        <row r="271">
          <cell r="F271">
            <v>1.07233E-2</v>
          </cell>
        </row>
        <row r="272">
          <cell r="F272">
            <v>1.07633E-2</v>
          </cell>
        </row>
        <row r="273">
          <cell r="F273">
            <v>1.08033E-2</v>
          </cell>
        </row>
        <row r="274">
          <cell r="F274">
            <v>1.08433E-2</v>
          </cell>
        </row>
        <row r="275">
          <cell r="F275">
            <v>1.08833E-2</v>
          </cell>
        </row>
        <row r="276">
          <cell r="F276">
            <v>1.09233E-2</v>
          </cell>
        </row>
        <row r="277">
          <cell r="F277">
            <v>1.09633E-2</v>
          </cell>
        </row>
        <row r="278">
          <cell r="F278">
            <v>1.1003300000000001E-2</v>
          </cell>
        </row>
        <row r="279">
          <cell r="F279">
            <v>1.1043300000000001E-2</v>
          </cell>
        </row>
        <row r="280">
          <cell r="F280">
            <v>1.1083300000000001E-2</v>
          </cell>
        </row>
        <row r="281">
          <cell r="F281">
            <v>1.1123299999999999E-2</v>
          </cell>
        </row>
        <row r="282">
          <cell r="F282">
            <v>1.1163299999999999E-2</v>
          </cell>
        </row>
        <row r="283">
          <cell r="F283">
            <v>1.1203299999999999E-2</v>
          </cell>
        </row>
        <row r="284">
          <cell r="F284">
            <v>1.1243299999999999E-2</v>
          </cell>
        </row>
        <row r="285">
          <cell r="F285">
            <v>1.12833E-2</v>
          </cell>
        </row>
        <row r="286">
          <cell r="F286">
            <v>1.13233E-2</v>
          </cell>
        </row>
        <row r="287">
          <cell r="F287">
            <v>1.13633E-2</v>
          </cell>
        </row>
        <row r="288">
          <cell r="F288">
            <v>1.14033E-2</v>
          </cell>
        </row>
        <row r="289">
          <cell r="F289">
            <v>1.14433E-2</v>
          </cell>
        </row>
        <row r="290">
          <cell r="F290">
            <v>1.14833E-2</v>
          </cell>
        </row>
        <row r="291">
          <cell r="F291">
            <v>1.15233E-2</v>
          </cell>
        </row>
        <row r="292">
          <cell r="F292">
            <v>1.15633E-2</v>
          </cell>
        </row>
        <row r="293">
          <cell r="F293">
            <v>1.16033E-2</v>
          </cell>
        </row>
        <row r="294">
          <cell r="F294">
            <v>1.1643300000000001E-2</v>
          </cell>
        </row>
        <row r="295">
          <cell r="F295">
            <v>1.1683300000000001E-2</v>
          </cell>
        </row>
        <row r="296">
          <cell r="F296">
            <v>1.1723300000000001E-2</v>
          </cell>
        </row>
        <row r="297">
          <cell r="F297">
            <v>1.1763300000000001E-2</v>
          </cell>
        </row>
        <row r="298">
          <cell r="F298">
            <v>1.1803299999999999E-2</v>
          </cell>
        </row>
        <row r="299">
          <cell r="F299">
            <v>1.1843299999999999E-2</v>
          </cell>
        </row>
        <row r="300">
          <cell r="F300">
            <v>1.1883299999999999E-2</v>
          </cell>
        </row>
        <row r="301">
          <cell r="F301">
            <v>1.19233E-2</v>
          </cell>
        </row>
        <row r="302">
          <cell r="F302">
            <v>1.19633E-2</v>
          </cell>
        </row>
        <row r="303">
          <cell r="F303">
            <v>1.20033E-2</v>
          </cell>
        </row>
        <row r="304">
          <cell r="F304">
            <v>1.20433E-2</v>
          </cell>
        </row>
        <row r="305">
          <cell r="F305">
            <v>1.20833E-2</v>
          </cell>
        </row>
        <row r="306">
          <cell r="F306">
            <v>1.21233E-2</v>
          </cell>
        </row>
        <row r="307">
          <cell r="F307">
            <v>1.21633E-2</v>
          </cell>
        </row>
        <row r="308">
          <cell r="F308">
            <v>1.22033E-2</v>
          </cell>
        </row>
        <row r="309">
          <cell r="F309">
            <v>1.22433E-2</v>
          </cell>
        </row>
        <row r="310">
          <cell r="F310">
            <v>1.22833E-2</v>
          </cell>
        </row>
        <row r="311">
          <cell r="F311">
            <v>1.2323300000000001E-2</v>
          </cell>
        </row>
        <row r="312">
          <cell r="F312">
            <v>1.2363300000000001E-2</v>
          </cell>
        </row>
        <row r="313">
          <cell r="F313">
            <v>1.2403300000000001E-2</v>
          </cell>
        </row>
        <row r="314">
          <cell r="F314">
            <v>1.2443299999999999E-2</v>
          </cell>
        </row>
        <row r="315">
          <cell r="F315">
            <v>1.2483299999999999E-2</v>
          </cell>
        </row>
        <row r="316">
          <cell r="F316">
            <v>1.2523299999999999E-2</v>
          </cell>
        </row>
        <row r="317">
          <cell r="F317">
            <v>1.2563299999999999E-2</v>
          </cell>
        </row>
        <row r="318">
          <cell r="F318">
            <v>1.26033E-2</v>
          </cell>
        </row>
        <row r="319">
          <cell r="F319">
            <v>1.26433E-2</v>
          </cell>
        </row>
        <row r="320">
          <cell r="F320">
            <v>1.26833E-2</v>
          </cell>
        </row>
        <row r="321">
          <cell r="F321">
            <v>1.27233E-2</v>
          </cell>
        </row>
        <row r="322">
          <cell r="F322">
            <v>1.27633E-2</v>
          </cell>
        </row>
        <row r="323">
          <cell r="F323">
            <v>1.28033E-2</v>
          </cell>
        </row>
        <row r="324">
          <cell r="F324">
            <v>1.28433E-2</v>
          </cell>
        </row>
        <row r="325">
          <cell r="F325">
            <v>1.28833E-2</v>
          </cell>
        </row>
        <row r="326">
          <cell r="F326">
            <v>1.29233E-2</v>
          </cell>
        </row>
        <row r="327">
          <cell r="F327">
            <v>1.2963300000000001E-2</v>
          </cell>
        </row>
        <row r="328">
          <cell r="F328">
            <v>1.3003300000000001E-2</v>
          </cell>
        </row>
        <row r="329">
          <cell r="F329">
            <v>1.3043300000000001E-2</v>
          </cell>
        </row>
        <row r="330">
          <cell r="F330">
            <v>1.3083300000000001E-2</v>
          </cell>
        </row>
        <row r="331">
          <cell r="F331">
            <v>1.3123299999999999E-2</v>
          </cell>
        </row>
        <row r="332">
          <cell r="F332">
            <v>1.3163299999999999E-2</v>
          </cell>
        </row>
        <row r="333">
          <cell r="F333">
            <v>1.3203299999999999E-2</v>
          </cell>
        </row>
        <row r="334">
          <cell r="F334">
            <v>1.32433E-2</v>
          </cell>
        </row>
        <row r="335">
          <cell r="F335">
            <v>1.32833E-2</v>
          </cell>
        </row>
        <row r="336">
          <cell r="F336">
            <v>1.33233E-2</v>
          </cell>
        </row>
        <row r="337">
          <cell r="F337">
            <v>1.33633E-2</v>
          </cell>
        </row>
        <row r="338">
          <cell r="F338">
            <v>1.34033E-2</v>
          </cell>
        </row>
        <row r="339">
          <cell r="F339">
            <v>1.34433E-2</v>
          </cell>
        </row>
        <row r="340">
          <cell r="F340">
            <v>1.34833E-2</v>
          </cell>
        </row>
        <row r="341">
          <cell r="F341">
            <v>1.35233E-2</v>
          </cell>
        </row>
        <row r="342">
          <cell r="F342">
            <v>1.35633E-2</v>
          </cell>
        </row>
        <row r="343">
          <cell r="F343">
            <v>1.36033E-2</v>
          </cell>
        </row>
        <row r="344">
          <cell r="F344">
            <v>1.3643300000000001E-2</v>
          </cell>
        </row>
        <row r="345">
          <cell r="F345">
            <v>1.3683300000000001E-2</v>
          </cell>
        </row>
        <row r="346">
          <cell r="F346">
            <v>1.3723300000000001E-2</v>
          </cell>
        </row>
        <row r="347">
          <cell r="F347">
            <v>1.3763299999999999E-2</v>
          </cell>
        </row>
        <row r="348">
          <cell r="F348">
            <v>1.3803299999999999E-2</v>
          </cell>
        </row>
        <row r="349">
          <cell r="F349">
            <v>1.3843299999999999E-2</v>
          </cell>
        </row>
        <row r="350">
          <cell r="F350">
            <v>1.3883299999999999E-2</v>
          </cell>
        </row>
        <row r="351">
          <cell r="F351">
            <v>1.39233E-2</v>
          </cell>
        </row>
        <row r="352">
          <cell r="F352">
            <v>1.39633E-2</v>
          </cell>
        </row>
        <row r="353">
          <cell r="F353">
            <v>1.40033E-2</v>
          </cell>
        </row>
        <row r="354">
          <cell r="F354">
            <v>1.40433E-2</v>
          </cell>
        </row>
        <row r="355">
          <cell r="F355">
            <v>1.40833E-2</v>
          </cell>
        </row>
        <row r="356">
          <cell r="F356">
            <v>1.41233E-2</v>
          </cell>
        </row>
        <row r="357">
          <cell r="F357">
            <v>1.41633E-2</v>
          </cell>
        </row>
        <row r="358">
          <cell r="F358">
            <v>1.42033E-2</v>
          </cell>
        </row>
        <row r="359">
          <cell r="F359">
            <v>1.42433E-2</v>
          </cell>
        </row>
        <row r="360">
          <cell r="F360">
            <v>1.4283300000000001E-2</v>
          </cell>
        </row>
        <row r="361">
          <cell r="F361">
            <v>1.4323300000000001E-2</v>
          </cell>
        </row>
        <row r="362">
          <cell r="F362">
            <v>1.4363300000000001E-2</v>
          </cell>
        </row>
        <row r="363">
          <cell r="F363">
            <v>1.4403300000000001E-2</v>
          </cell>
        </row>
        <row r="364">
          <cell r="F364">
            <v>1.4443299999999999E-2</v>
          </cell>
        </row>
        <row r="365">
          <cell r="F365">
            <v>1.4483299999999999E-2</v>
          </cell>
        </row>
        <row r="366">
          <cell r="F366">
            <v>1.4523299999999999E-2</v>
          </cell>
        </row>
        <row r="367">
          <cell r="F367">
            <v>1.45633E-2</v>
          </cell>
        </row>
        <row r="368">
          <cell r="F368">
            <v>1.46033E-2</v>
          </cell>
        </row>
        <row r="369">
          <cell r="F369">
            <v>1.46433E-2</v>
          </cell>
        </row>
        <row r="370">
          <cell r="F370">
            <v>1.46833E-2</v>
          </cell>
        </row>
        <row r="371">
          <cell r="F371">
            <v>1.47233E-2</v>
          </cell>
        </row>
        <row r="372">
          <cell r="F372">
            <v>1.47633E-2</v>
          </cell>
        </row>
        <row r="373">
          <cell r="F373">
            <v>1.48033E-2</v>
          </cell>
        </row>
        <row r="374">
          <cell r="F374">
            <v>1.48433E-2</v>
          </cell>
        </row>
        <row r="375">
          <cell r="F375">
            <v>1.48833E-2</v>
          </cell>
        </row>
        <row r="376">
          <cell r="F376">
            <v>1.49233E-2</v>
          </cell>
        </row>
        <row r="377">
          <cell r="F377">
            <v>1.4963300000000001E-2</v>
          </cell>
        </row>
        <row r="378">
          <cell r="F378">
            <v>1.5003300000000001E-2</v>
          </cell>
        </row>
        <row r="379">
          <cell r="F379">
            <v>1.5043300000000001E-2</v>
          </cell>
        </row>
        <row r="380">
          <cell r="F380">
            <v>1.5083299999999999E-2</v>
          </cell>
        </row>
        <row r="381">
          <cell r="F381">
            <v>1.5123299999999999E-2</v>
          </cell>
        </row>
        <row r="382">
          <cell r="F382">
            <v>1.5163299999999999E-2</v>
          </cell>
        </row>
        <row r="383">
          <cell r="F383">
            <v>1.5203299999999999E-2</v>
          </cell>
        </row>
        <row r="384">
          <cell r="F384">
            <v>1.52433E-2</v>
          </cell>
        </row>
        <row r="385">
          <cell r="F385">
            <v>1.52833E-2</v>
          </cell>
        </row>
        <row r="386">
          <cell r="F386">
            <v>1.53233E-2</v>
          </cell>
        </row>
        <row r="387">
          <cell r="F387">
            <v>1.53633E-2</v>
          </cell>
        </row>
        <row r="388">
          <cell r="F388">
            <v>1.54033E-2</v>
          </cell>
        </row>
        <row r="389">
          <cell r="F389">
            <v>1.54433E-2</v>
          </cell>
        </row>
        <row r="390">
          <cell r="F390">
            <v>1.54833E-2</v>
          </cell>
        </row>
        <row r="391">
          <cell r="F391">
            <v>1.55233E-2</v>
          </cell>
        </row>
        <row r="392">
          <cell r="F392">
            <v>1.55633E-2</v>
          </cell>
        </row>
        <row r="393">
          <cell r="F393">
            <v>1.5603300000000001E-2</v>
          </cell>
        </row>
        <row r="394">
          <cell r="F394">
            <v>1.5643299999999999E-2</v>
          </cell>
        </row>
        <row r="395">
          <cell r="F395">
            <v>1.5683300000000001E-2</v>
          </cell>
        </row>
        <row r="396">
          <cell r="F396">
            <v>1.5723299999999999E-2</v>
          </cell>
        </row>
        <row r="397">
          <cell r="F397">
            <v>1.5763300000000001E-2</v>
          </cell>
        </row>
        <row r="398">
          <cell r="F398">
            <v>1.5803299999999999E-2</v>
          </cell>
        </row>
        <row r="399">
          <cell r="F399">
            <v>1.5843300000000001E-2</v>
          </cell>
        </row>
        <row r="400">
          <cell r="F400">
            <v>1.58833E-2</v>
          </cell>
        </row>
        <row r="401">
          <cell r="F401">
            <v>1.5923300000000001E-2</v>
          </cell>
        </row>
        <row r="402">
          <cell r="F402">
            <v>1.59633E-2</v>
          </cell>
        </row>
        <row r="403">
          <cell r="F403">
            <v>1.6003300000000002E-2</v>
          </cell>
        </row>
        <row r="404">
          <cell r="F404">
            <v>1.60433E-2</v>
          </cell>
        </row>
        <row r="405">
          <cell r="F405">
            <v>1.6083299999999998E-2</v>
          </cell>
        </row>
        <row r="406">
          <cell r="F406">
            <v>1.61233E-2</v>
          </cell>
        </row>
        <row r="407">
          <cell r="F407">
            <v>1.6163299999999999E-2</v>
          </cell>
        </row>
        <row r="408">
          <cell r="F408">
            <v>1.62033E-2</v>
          </cell>
        </row>
        <row r="409">
          <cell r="F409">
            <v>1.6243299999999999E-2</v>
          </cell>
        </row>
        <row r="410">
          <cell r="F410">
            <v>1.6283300000000001E-2</v>
          </cell>
        </row>
        <row r="411">
          <cell r="F411">
            <v>1.6323299999999999E-2</v>
          </cell>
        </row>
        <row r="412">
          <cell r="F412">
            <v>1.6363300000000001E-2</v>
          </cell>
        </row>
        <row r="413">
          <cell r="F413">
            <v>1.6403299999999999E-2</v>
          </cell>
        </row>
        <row r="414">
          <cell r="F414">
            <v>1.6443300000000001E-2</v>
          </cell>
        </row>
        <row r="415">
          <cell r="F415">
            <v>1.6483299999999999E-2</v>
          </cell>
        </row>
        <row r="416">
          <cell r="F416">
            <v>1.6523300000000001E-2</v>
          </cell>
        </row>
        <row r="417">
          <cell r="F417">
            <v>1.65633E-2</v>
          </cell>
        </row>
        <row r="418">
          <cell r="F418">
            <v>1.6603300000000001E-2</v>
          </cell>
        </row>
        <row r="419">
          <cell r="F419">
            <v>1.66433E-2</v>
          </cell>
        </row>
        <row r="420">
          <cell r="F420">
            <v>1.6683300000000002E-2</v>
          </cell>
        </row>
        <row r="421">
          <cell r="F421">
            <v>1.67233E-2</v>
          </cell>
        </row>
        <row r="422">
          <cell r="F422">
            <v>1.6763299999999998E-2</v>
          </cell>
        </row>
        <row r="423">
          <cell r="F423">
            <v>1.68033E-2</v>
          </cell>
        </row>
        <row r="424">
          <cell r="F424">
            <v>1.6843299999999999E-2</v>
          </cell>
        </row>
        <row r="425">
          <cell r="F425">
            <v>1.68833E-2</v>
          </cell>
        </row>
        <row r="426">
          <cell r="F426">
            <v>1.6923299999999999E-2</v>
          </cell>
        </row>
        <row r="427">
          <cell r="F427">
            <v>1.6963300000000001E-2</v>
          </cell>
        </row>
        <row r="428">
          <cell r="F428">
            <v>1.7003299999999999E-2</v>
          </cell>
        </row>
        <row r="429">
          <cell r="F429">
            <v>1.7043300000000001E-2</v>
          </cell>
        </row>
        <row r="430">
          <cell r="F430">
            <v>1.7083299999999999E-2</v>
          </cell>
        </row>
        <row r="431">
          <cell r="F431">
            <v>1.7123300000000001E-2</v>
          </cell>
        </row>
        <row r="432">
          <cell r="F432">
            <v>1.7163299999999999E-2</v>
          </cell>
        </row>
        <row r="433">
          <cell r="F433">
            <v>1.7203300000000001E-2</v>
          </cell>
        </row>
        <row r="434">
          <cell r="F434">
            <v>1.72433E-2</v>
          </cell>
        </row>
        <row r="435">
          <cell r="F435">
            <v>1.7283300000000001E-2</v>
          </cell>
        </row>
        <row r="436">
          <cell r="F436">
            <v>1.73233E-2</v>
          </cell>
        </row>
        <row r="437">
          <cell r="F437">
            <v>1.7363300000000002E-2</v>
          </cell>
        </row>
        <row r="438">
          <cell r="F438">
            <v>1.74033E-2</v>
          </cell>
        </row>
        <row r="439">
          <cell r="F439">
            <v>1.7443299999999998E-2</v>
          </cell>
        </row>
        <row r="440">
          <cell r="F440">
            <v>1.74833E-2</v>
          </cell>
        </row>
        <row r="441">
          <cell r="F441">
            <v>1.7523299999999999E-2</v>
          </cell>
        </row>
        <row r="442">
          <cell r="F442">
            <v>1.75633E-2</v>
          </cell>
        </row>
        <row r="443">
          <cell r="F443">
            <v>1.7603299999999999E-2</v>
          </cell>
        </row>
        <row r="444">
          <cell r="F444">
            <v>1.7643300000000001E-2</v>
          </cell>
        </row>
        <row r="445">
          <cell r="F445">
            <v>1.7683299999999999E-2</v>
          </cell>
        </row>
        <row r="446">
          <cell r="F446">
            <v>1.7723300000000001E-2</v>
          </cell>
        </row>
        <row r="447">
          <cell r="F447">
            <v>1.7763299999999999E-2</v>
          </cell>
        </row>
        <row r="448">
          <cell r="F448">
            <v>1.7803300000000001E-2</v>
          </cell>
        </row>
        <row r="449">
          <cell r="F449">
            <v>1.7843299999999999E-2</v>
          </cell>
        </row>
        <row r="450">
          <cell r="F450">
            <v>1.7883300000000001E-2</v>
          </cell>
        </row>
        <row r="451">
          <cell r="F451">
            <v>1.79233E-2</v>
          </cell>
        </row>
        <row r="452">
          <cell r="F452">
            <v>1.7963300000000001E-2</v>
          </cell>
        </row>
        <row r="453">
          <cell r="F453">
            <v>1.80033E-2</v>
          </cell>
        </row>
        <row r="454">
          <cell r="F454">
            <v>1.8043300000000002E-2</v>
          </cell>
        </row>
        <row r="455">
          <cell r="F455">
            <v>1.80833E-2</v>
          </cell>
        </row>
        <row r="456">
          <cell r="F456">
            <v>1.8123299999999998E-2</v>
          </cell>
        </row>
        <row r="457">
          <cell r="F457">
            <v>1.81633E-2</v>
          </cell>
        </row>
        <row r="458">
          <cell r="F458">
            <v>1.8203299999999999E-2</v>
          </cell>
        </row>
        <row r="459">
          <cell r="F459">
            <v>1.82433E-2</v>
          </cell>
        </row>
        <row r="460">
          <cell r="F460">
            <v>1.8283299999999999E-2</v>
          </cell>
        </row>
        <row r="461">
          <cell r="F461">
            <v>1.8323300000000001E-2</v>
          </cell>
        </row>
        <row r="462">
          <cell r="F462">
            <v>1.8363299999999999E-2</v>
          </cell>
        </row>
        <row r="463">
          <cell r="F463">
            <v>1.8403300000000001E-2</v>
          </cell>
        </row>
        <row r="464">
          <cell r="F464">
            <v>1.8443299999999999E-2</v>
          </cell>
        </row>
        <row r="465">
          <cell r="F465">
            <v>1.8483300000000001E-2</v>
          </cell>
        </row>
        <row r="466">
          <cell r="F466">
            <v>1.8523299999999999E-2</v>
          </cell>
        </row>
        <row r="467">
          <cell r="F467">
            <v>1.8563300000000001E-2</v>
          </cell>
        </row>
        <row r="468">
          <cell r="F468">
            <v>1.86033E-2</v>
          </cell>
        </row>
        <row r="469">
          <cell r="F469">
            <v>1.8643300000000002E-2</v>
          </cell>
        </row>
        <row r="470">
          <cell r="F470">
            <v>1.86833E-2</v>
          </cell>
        </row>
        <row r="471">
          <cell r="F471">
            <v>1.8723299999999998E-2</v>
          </cell>
        </row>
        <row r="472">
          <cell r="F472">
            <v>1.87633E-2</v>
          </cell>
        </row>
        <row r="473">
          <cell r="F473">
            <v>1.8803299999999998E-2</v>
          </cell>
        </row>
        <row r="474">
          <cell r="F474">
            <v>1.88433E-2</v>
          </cell>
        </row>
        <row r="475">
          <cell r="F475">
            <v>1.8883299999999999E-2</v>
          </cell>
        </row>
        <row r="476">
          <cell r="F476">
            <v>1.8923300000000001E-2</v>
          </cell>
        </row>
        <row r="477">
          <cell r="F477">
            <v>1.8963299999999999E-2</v>
          </cell>
        </row>
        <row r="478">
          <cell r="F478">
            <v>1.9003300000000001E-2</v>
          </cell>
        </row>
        <row r="479">
          <cell r="F479">
            <v>1.9043299999999999E-2</v>
          </cell>
        </row>
        <row r="480">
          <cell r="F480">
            <v>1.9083300000000001E-2</v>
          </cell>
        </row>
        <row r="481">
          <cell r="F481">
            <v>1.9123299999999999E-2</v>
          </cell>
        </row>
        <row r="482">
          <cell r="F482">
            <v>1.9163300000000001E-2</v>
          </cell>
        </row>
        <row r="483">
          <cell r="F483">
            <v>1.92033E-2</v>
          </cell>
        </row>
        <row r="484">
          <cell r="F484">
            <v>1.9243300000000001E-2</v>
          </cell>
        </row>
        <row r="485">
          <cell r="F485">
            <v>1.92833E-2</v>
          </cell>
        </row>
        <row r="486">
          <cell r="F486">
            <v>1.9323300000000002E-2</v>
          </cell>
        </row>
        <row r="487">
          <cell r="F487">
            <v>1.93633E-2</v>
          </cell>
        </row>
        <row r="488">
          <cell r="F488">
            <v>1.9403299999999998E-2</v>
          </cell>
        </row>
        <row r="489">
          <cell r="F489">
            <v>1.94433E-2</v>
          </cell>
        </row>
        <row r="490">
          <cell r="F490">
            <v>1.9483299999999999E-2</v>
          </cell>
        </row>
        <row r="491">
          <cell r="F491">
            <v>1.95233E-2</v>
          </cell>
        </row>
        <row r="492">
          <cell r="F492">
            <v>1.9563299999999999E-2</v>
          </cell>
        </row>
        <row r="493">
          <cell r="F493">
            <v>1.9603300000000001E-2</v>
          </cell>
        </row>
        <row r="494">
          <cell r="F494">
            <v>1.9643299999999999E-2</v>
          </cell>
        </row>
        <row r="495">
          <cell r="F495">
            <v>1.9683300000000001E-2</v>
          </cell>
        </row>
        <row r="496">
          <cell r="F496">
            <v>1.9723299999999999E-2</v>
          </cell>
        </row>
        <row r="497">
          <cell r="F497">
            <v>1.9763300000000001E-2</v>
          </cell>
        </row>
        <row r="498">
          <cell r="F498">
            <v>1.9803299999999999E-2</v>
          </cell>
        </row>
        <row r="499">
          <cell r="F499">
            <v>1.9843300000000001E-2</v>
          </cell>
        </row>
        <row r="500">
          <cell r="F500">
            <v>1.98833E-2</v>
          </cell>
        </row>
        <row r="501">
          <cell r="F501">
            <v>1.9923300000000001E-2</v>
          </cell>
        </row>
        <row r="502">
          <cell r="F502">
            <v>1.99633E-2</v>
          </cell>
        </row>
        <row r="503">
          <cell r="F503">
            <v>2.0003300000000002E-2</v>
          </cell>
        </row>
        <row r="504">
          <cell r="F504">
            <v>2.00433E-2</v>
          </cell>
        </row>
        <row r="505">
          <cell r="F505">
            <v>2.0083299999999998E-2</v>
          </cell>
        </row>
        <row r="506">
          <cell r="F506">
            <v>2.01233E-2</v>
          </cell>
        </row>
        <row r="507">
          <cell r="F507">
            <v>2.0163299999999999E-2</v>
          </cell>
        </row>
        <row r="508">
          <cell r="F508">
            <v>2.02033E-2</v>
          </cell>
        </row>
        <row r="509">
          <cell r="F509">
            <v>2.0243299999999999E-2</v>
          </cell>
        </row>
        <row r="510">
          <cell r="F510">
            <v>2.0283300000000001E-2</v>
          </cell>
        </row>
        <row r="511">
          <cell r="F511">
            <v>2.0323299999999999E-2</v>
          </cell>
        </row>
        <row r="512">
          <cell r="F512">
            <v>2.0363300000000001E-2</v>
          </cell>
        </row>
        <row r="513">
          <cell r="F513">
            <v>2.0403299999999999E-2</v>
          </cell>
        </row>
        <row r="514">
          <cell r="F514">
            <v>2.0443300000000001E-2</v>
          </cell>
        </row>
        <row r="515">
          <cell r="F515">
            <v>2.0483299999999999E-2</v>
          </cell>
        </row>
        <row r="516">
          <cell r="F516">
            <v>2.0523300000000001E-2</v>
          </cell>
        </row>
        <row r="517">
          <cell r="F517">
            <v>2.05633E-2</v>
          </cell>
        </row>
        <row r="518">
          <cell r="F518">
            <v>2.0603300000000001E-2</v>
          </cell>
        </row>
        <row r="519">
          <cell r="F519">
            <v>2.06433E-2</v>
          </cell>
        </row>
        <row r="520">
          <cell r="F520">
            <v>2.0683300000000002E-2</v>
          </cell>
        </row>
        <row r="521">
          <cell r="F521">
            <v>2.07233E-2</v>
          </cell>
        </row>
        <row r="522">
          <cell r="F522">
            <v>2.0763299999999998E-2</v>
          </cell>
        </row>
        <row r="523">
          <cell r="F523">
            <v>2.08033E-2</v>
          </cell>
        </row>
        <row r="524">
          <cell r="F524">
            <v>2.0843299999999999E-2</v>
          </cell>
        </row>
        <row r="525">
          <cell r="F525">
            <v>2.08833E-2</v>
          </cell>
        </row>
        <row r="526">
          <cell r="F526">
            <v>2.0923299999999999E-2</v>
          </cell>
        </row>
        <row r="527">
          <cell r="F527">
            <v>2.0963300000000001E-2</v>
          </cell>
        </row>
        <row r="528">
          <cell r="F528">
            <v>2.1003299999999999E-2</v>
          </cell>
        </row>
        <row r="529">
          <cell r="F529">
            <v>2.1043300000000001E-2</v>
          </cell>
        </row>
        <row r="530">
          <cell r="F530">
            <v>2.1083299999999999E-2</v>
          </cell>
        </row>
        <row r="531">
          <cell r="F531">
            <v>2.1123300000000001E-2</v>
          </cell>
        </row>
        <row r="532">
          <cell r="F532">
            <v>2.1163299999999999E-2</v>
          </cell>
        </row>
        <row r="533">
          <cell r="F533">
            <v>2.1203300000000001E-2</v>
          </cell>
        </row>
        <row r="534">
          <cell r="F534">
            <v>2.12433E-2</v>
          </cell>
        </row>
        <row r="535">
          <cell r="F535">
            <v>2.1283300000000002E-2</v>
          </cell>
        </row>
        <row r="536">
          <cell r="F536">
            <v>2.13233E-2</v>
          </cell>
        </row>
        <row r="537">
          <cell r="F537">
            <v>2.1363300000000002E-2</v>
          </cell>
        </row>
        <row r="538">
          <cell r="F538">
            <v>2.14033E-2</v>
          </cell>
        </row>
        <row r="539">
          <cell r="F539">
            <v>2.1443299999999998E-2</v>
          </cell>
        </row>
        <row r="540">
          <cell r="F540">
            <v>2.14833E-2</v>
          </cell>
        </row>
        <row r="541">
          <cell r="F541">
            <v>2.1523299999999999E-2</v>
          </cell>
        </row>
        <row r="542">
          <cell r="F542">
            <v>2.1563300000000001E-2</v>
          </cell>
        </row>
        <row r="543">
          <cell r="F543">
            <v>2.1603299999999999E-2</v>
          </cell>
        </row>
        <row r="544">
          <cell r="F544">
            <v>2.1643300000000001E-2</v>
          </cell>
        </row>
        <row r="545">
          <cell r="F545">
            <v>2.1683299999999999E-2</v>
          </cell>
        </row>
        <row r="546">
          <cell r="F546">
            <v>2.1723300000000001E-2</v>
          </cell>
        </row>
        <row r="547">
          <cell r="F547">
            <v>2.1763299999999999E-2</v>
          </cell>
        </row>
        <row r="548">
          <cell r="F548">
            <v>2.1803300000000001E-2</v>
          </cell>
        </row>
        <row r="549">
          <cell r="F549">
            <v>2.18433E-2</v>
          </cell>
        </row>
        <row r="550">
          <cell r="F550">
            <v>2.1883300000000001E-2</v>
          </cell>
        </row>
        <row r="551">
          <cell r="F551">
            <v>2.19233E-2</v>
          </cell>
        </row>
        <row r="552">
          <cell r="F552">
            <v>2.1963300000000002E-2</v>
          </cell>
        </row>
        <row r="553">
          <cell r="F553">
            <v>2.20033E-2</v>
          </cell>
        </row>
        <row r="554">
          <cell r="F554">
            <v>2.2043299999999998E-2</v>
          </cell>
        </row>
        <row r="555">
          <cell r="F555">
            <v>2.20833E-2</v>
          </cell>
        </row>
        <row r="556">
          <cell r="F556">
            <v>2.2123299999999999E-2</v>
          </cell>
        </row>
        <row r="557">
          <cell r="F557">
            <v>2.21633E-2</v>
          </cell>
        </row>
        <row r="558">
          <cell r="F558">
            <v>2.2203299999999999E-2</v>
          </cell>
        </row>
        <row r="559">
          <cell r="F559">
            <v>2.2243300000000001E-2</v>
          </cell>
        </row>
        <row r="560">
          <cell r="F560">
            <v>2.2283299999999999E-2</v>
          </cell>
        </row>
        <row r="561">
          <cell r="F561">
            <v>2.2323300000000001E-2</v>
          </cell>
        </row>
        <row r="562">
          <cell r="F562">
            <v>2.2363299999999999E-2</v>
          </cell>
        </row>
        <row r="563">
          <cell r="F563">
            <v>2.2403300000000001E-2</v>
          </cell>
        </row>
        <row r="564">
          <cell r="F564">
            <v>2.2443299999999999E-2</v>
          </cell>
        </row>
        <row r="565">
          <cell r="F565">
            <v>2.2483300000000001E-2</v>
          </cell>
        </row>
        <row r="566">
          <cell r="F566">
            <v>2.25233E-2</v>
          </cell>
        </row>
        <row r="567">
          <cell r="F567">
            <v>2.2563300000000001E-2</v>
          </cell>
        </row>
        <row r="568">
          <cell r="F568">
            <v>2.26033E-2</v>
          </cell>
        </row>
        <row r="569">
          <cell r="F569">
            <v>2.2643300000000002E-2</v>
          </cell>
        </row>
        <row r="570">
          <cell r="F570">
            <v>2.26833E-2</v>
          </cell>
        </row>
        <row r="571">
          <cell r="F571">
            <v>2.2723299999999998E-2</v>
          </cell>
        </row>
        <row r="572">
          <cell r="F572">
            <v>2.27633E-2</v>
          </cell>
        </row>
        <row r="573">
          <cell r="F573">
            <v>2.2803299999999999E-2</v>
          </cell>
        </row>
        <row r="574">
          <cell r="F574">
            <v>2.28433E-2</v>
          </cell>
        </row>
        <row r="575">
          <cell r="F575">
            <v>2.2883299999999999E-2</v>
          </cell>
        </row>
        <row r="576">
          <cell r="F576">
            <v>2.2923300000000001E-2</v>
          </cell>
        </row>
        <row r="577">
          <cell r="F577">
            <v>2.2963299999999999E-2</v>
          </cell>
        </row>
        <row r="578">
          <cell r="F578">
            <v>2.3003300000000001E-2</v>
          </cell>
        </row>
        <row r="579">
          <cell r="F579">
            <v>2.3043299999999999E-2</v>
          </cell>
        </row>
        <row r="580">
          <cell r="F580">
            <v>2.3083300000000001E-2</v>
          </cell>
        </row>
        <row r="581">
          <cell r="F581">
            <v>2.3123299999999999E-2</v>
          </cell>
        </row>
        <row r="582">
          <cell r="F582">
            <v>2.3163300000000001E-2</v>
          </cell>
        </row>
        <row r="583">
          <cell r="F583">
            <v>2.32033E-2</v>
          </cell>
        </row>
        <row r="584">
          <cell r="F584">
            <v>2.3243300000000001E-2</v>
          </cell>
        </row>
        <row r="585">
          <cell r="F585">
            <v>2.32833E-2</v>
          </cell>
        </row>
        <row r="586">
          <cell r="F586">
            <v>2.3323300000000002E-2</v>
          </cell>
        </row>
        <row r="587">
          <cell r="F587">
            <v>2.33633E-2</v>
          </cell>
        </row>
        <row r="588">
          <cell r="F588">
            <v>2.3403299999999998E-2</v>
          </cell>
        </row>
        <row r="589">
          <cell r="F589">
            <v>2.34433E-2</v>
          </cell>
        </row>
        <row r="590">
          <cell r="F590">
            <v>2.3483299999999999E-2</v>
          </cell>
        </row>
        <row r="591">
          <cell r="F591">
            <v>2.35233E-2</v>
          </cell>
        </row>
        <row r="592">
          <cell r="F592">
            <v>2.3563299999999999E-2</v>
          </cell>
        </row>
        <row r="593">
          <cell r="F593">
            <v>2.3603300000000001E-2</v>
          </cell>
        </row>
        <row r="594">
          <cell r="F594">
            <v>2.3643299999999999E-2</v>
          </cell>
        </row>
        <row r="595">
          <cell r="F595">
            <v>2.3683300000000001E-2</v>
          </cell>
        </row>
        <row r="596">
          <cell r="F596">
            <v>2.3723299999999999E-2</v>
          </cell>
        </row>
        <row r="597">
          <cell r="F597">
            <v>2.3763300000000001E-2</v>
          </cell>
        </row>
        <row r="598">
          <cell r="F598">
            <v>2.3803299999999999E-2</v>
          </cell>
        </row>
        <row r="599">
          <cell r="F599">
            <v>2.3843300000000001E-2</v>
          </cell>
        </row>
        <row r="600">
          <cell r="F600">
            <v>2.38833E-2</v>
          </cell>
        </row>
        <row r="601">
          <cell r="F601">
            <v>2.3923300000000002E-2</v>
          </cell>
        </row>
        <row r="602">
          <cell r="F602">
            <v>2.39633E-2</v>
          </cell>
        </row>
        <row r="603">
          <cell r="F603">
            <v>2.4003300000000002E-2</v>
          </cell>
        </row>
        <row r="604">
          <cell r="F604">
            <v>2.40433E-2</v>
          </cell>
        </row>
        <row r="605">
          <cell r="F605">
            <v>2.4083299999999998E-2</v>
          </cell>
        </row>
        <row r="606">
          <cell r="F606">
            <v>2.41233E-2</v>
          </cell>
        </row>
        <row r="607">
          <cell r="F607">
            <v>2.4163299999999999E-2</v>
          </cell>
        </row>
        <row r="608">
          <cell r="F608">
            <v>2.4203300000000001E-2</v>
          </cell>
        </row>
        <row r="609">
          <cell r="F609">
            <v>2.4243299999999999E-2</v>
          </cell>
        </row>
        <row r="610">
          <cell r="F610">
            <v>2.4283300000000001E-2</v>
          </cell>
        </row>
        <row r="611">
          <cell r="F611">
            <v>2.4323299999999999E-2</v>
          </cell>
        </row>
        <row r="612">
          <cell r="F612">
            <v>2.4363300000000001E-2</v>
          </cell>
        </row>
        <row r="613">
          <cell r="F613">
            <v>2.4403299999999999E-2</v>
          </cell>
        </row>
        <row r="614">
          <cell r="F614">
            <v>2.4443300000000001E-2</v>
          </cell>
        </row>
        <row r="615">
          <cell r="F615">
            <v>2.44833E-2</v>
          </cell>
        </row>
        <row r="616">
          <cell r="F616">
            <v>2.4523300000000001E-2</v>
          </cell>
        </row>
        <row r="617">
          <cell r="F617">
            <v>2.45633E-2</v>
          </cell>
        </row>
        <row r="618">
          <cell r="F618">
            <v>2.4603300000000002E-2</v>
          </cell>
        </row>
        <row r="619">
          <cell r="F619">
            <v>2.46433E-2</v>
          </cell>
        </row>
        <row r="620">
          <cell r="F620">
            <v>2.4683299999999998E-2</v>
          </cell>
        </row>
        <row r="621">
          <cell r="F621">
            <v>2.47233E-2</v>
          </cell>
        </row>
        <row r="622">
          <cell r="F622">
            <v>2.4763299999999999E-2</v>
          </cell>
        </row>
        <row r="623">
          <cell r="F623">
            <v>2.48033E-2</v>
          </cell>
        </row>
        <row r="624">
          <cell r="F624">
            <v>2.4843299999999999E-2</v>
          </cell>
        </row>
        <row r="625">
          <cell r="F625">
            <v>2.4883300000000001E-2</v>
          </cell>
        </row>
        <row r="626">
          <cell r="F626">
            <v>2.4923299999999999E-2</v>
          </cell>
        </row>
        <row r="627">
          <cell r="F627">
            <v>2.4963300000000001E-2</v>
          </cell>
        </row>
        <row r="628">
          <cell r="F628">
            <v>2.5003299999999999E-2</v>
          </cell>
        </row>
        <row r="629">
          <cell r="F629">
            <v>2.5043300000000001E-2</v>
          </cell>
        </row>
        <row r="630">
          <cell r="F630">
            <v>2.5083299999999999E-2</v>
          </cell>
        </row>
        <row r="631">
          <cell r="F631">
            <v>2.5123300000000001E-2</v>
          </cell>
        </row>
        <row r="632">
          <cell r="F632">
            <v>2.51633E-2</v>
          </cell>
        </row>
        <row r="633">
          <cell r="F633">
            <v>2.5203300000000001E-2</v>
          </cell>
        </row>
        <row r="634">
          <cell r="F634">
            <v>2.52433E-2</v>
          </cell>
        </row>
        <row r="635">
          <cell r="F635">
            <v>2.5283300000000002E-2</v>
          </cell>
        </row>
        <row r="636">
          <cell r="F636">
            <v>2.53233E-2</v>
          </cell>
        </row>
        <row r="637">
          <cell r="F637">
            <v>2.5363299999999998E-2</v>
          </cell>
        </row>
        <row r="638">
          <cell r="F638">
            <v>2.54033E-2</v>
          </cell>
        </row>
        <row r="639">
          <cell r="F639">
            <v>2.5443299999999999E-2</v>
          </cell>
        </row>
        <row r="640">
          <cell r="F640">
            <v>2.54833E-2</v>
          </cell>
        </row>
        <row r="641">
          <cell r="F641">
            <v>2.5523299999999999E-2</v>
          </cell>
        </row>
        <row r="642">
          <cell r="F642">
            <v>2.5563300000000001E-2</v>
          </cell>
        </row>
        <row r="643">
          <cell r="F643">
            <v>2.5603299999999999E-2</v>
          </cell>
        </row>
        <row r="644">
          <cell r="F644">
            <v>2.5643300000000001E-2</v>
          </cell>
        </row>
        <row r="645">
          <cell r="F645">
            <v>2.5683299999999999E-2</v>
          </cell>
        </row>
        <row r="646">
          <cell r="F646">
            <v>2.5723300000000001E-2</v>
          </cell>
        </row>
        <row r="647">
          <cell r="F647">
            <v>2.5763299999999999E-2</v>
          </cell>
        </row>
        <row r="648">
          <cell r="F648">
            <v>2.5803300000000001E-2</v>
          </cell>
        </row>
        <row r="649">
          <cell r="F649">
            <v>2.58433E-2</v>
          </cell>
        </row>
        <row r="650">
          <cell r="F650">
            <v>2.5883300000000001E-2</v>
          </cell>
        </row>
        <row r="651">
          <cell r="F651">
            <v>2.59233E-2</v>
          </cell>
        </row>
        <row r="652">
          <cell r="F652">
            <v>2.5963300000000002E-2</v>
          </cell>
        </row>
        <row r="653">
          <cell r="F653">
            <v>2.60033E-2</v>
          </cell>
        </row>
        <row r="654">
          <cell r="F654">
            <v>2.6043299999999998E-2</v>
          </cell>
        </row>
        <row r="655">
          <cell r="F655">
            <v>2.60833E-2</v>
          </cell>
        </row>
        <row r="656">
          <cell r="F656">
            <v>2.6123299999999999E-2</v>
          </cell>
        </row>
        <row r="657">
          <cell r="F657">
            <v>2.61633E-2</v>
          </cell>
        </row>
        <row r="658">
          <cell r="F658">
            <v>2.6203299999999999E-2</v>
          </cell>
        </row>
        <row r="659">
          <cell r="F659">
            <v>2.6243300000000001E-2</v>
          </cell>
        </row>
        <row r="660">
          <cell r="F660">
            <v>2.6283299999999999E-2</v>
          </cell>
        </row>
        <row r="661">
          <cell r="F661">
            <v>2.6323300000000001E-2</v>
          </cell>
        </row>
        <row r="662">
          <cell r="F662">
            <v>2.6363299999999999E-2</v>
          </cell>
        </row>
        <row r="663">
          <cell r="F663">
            <v>2.6403300000000001E-2</v>
          </cell>
        </row>
        <row r="664">
          <cell r="F664">
            <v>2.6443299999999999E-2</v>
          </cell>
        </row>
        <row r="665">
          <cell r="F665">
            <v>2.6483300000000001E-2</v>
          </cell>
        </row>
        <row r="666">
          <cell r="F666">
            <v>2.65233E-2</v>
          </cell>
        </row>
        <row r="667">
          <cell r="F667">
            <v>2.6563300000000001E-2</v>
          </cell>
        </row>
        <row r="668">
          <cell r="F668">
            <v>2.66033E-2</v>
          </cell>
        </row>
        <row r="669">
          <cell r="F669">
            <v>2.6643300000000002E-2</v>
          </cell>
        </row>
        <row r="670">
          <cell r="F670">
            <v>2.66833E-2</v>
          </cell>
        </row>
        <row r="671">
          <cell r="F671">
            <v>2.6723299999999998E-2</v>
          </cell>
        </row>
        <row r="672">
          <cell r="F672">
            <v>2.67633E-2</v>
          </cell>
        </row>
        <row r="673">
          <cell r="F673">
            <v>2.6803299999999999E-2</v>
          </cell>
        </row>
        <row r="674">
          <cell r="F674">
            <v>2.68433E-2</v>
          </cell>
        </row>
        <row r="675">
          <cell r="F675">
            <v>2.6883299999999999E-2</v>
          </cell>
        </row>
        <row r="676">
          <cell r="F676">
            <v>2.6923300000000001E-2</v>
          </cell>
        </row>
        <row r="677">
          <cell r="F677">
            <v>2.6963299999999999E-2</v>
          </cell>
        </row>
        <row r="678">
          <cell r="F678">
            <v>2.7003300000000001E-2</v>
          </cell>
        </row>
        <row r="679">
          <cell r="F679">
            <v>2.7043299999999999E-2</v>
          </cell>
        </row>
        <row r="680">
          <cell r="F680">
            <v>2.7083300000000001E-2</v>
          </cell>
        </row>
        <row r="681">
          <cell r="F681">
            <v>2.7123299999999999E-2</v>
          </cell>
        </row>
        <row r="682">
          <cell r="F682">
            <v>2.7163300000000001E-2</v>
          </cell>
        </row>
        <row r="683">
          <cell r="F683">
            <v>2.72033E-2</v>
          </cell>
        </row>
        <row r="684">
          <cell r="F684">
            <v>2.7243300000000002E-2</v>
          </cell>
        </row>
        <row r="685">
          <cell r="F685">
            <v>2.72833E-2</v>
          </cell>
        </row>
        <row r="686">
          <cell r="F686">
            <v>2.7323299999999998E-2</v>
          </cell>
        </row>
        <row r="687">
          <cell r="F687">
            <v>2.73633E-2</v>
          </cell>
        </row>
        <row r="688">
          <cell r="F688">
            <v>2.7403299999999998E-2</v>
          </cell>
        </row>
        <row r="689">
          <cell r="F689">
            <v>2.74433E-2</v>
          </cell>
        </row>
        <row r="690">
          <cell r="F690">
            <v>2.7483299999999999E-2</v>
          </cell>
        </row>
        <row r="691">
          <cell r="F691">
            <v>2.7523300000000001E-2</v>
          </cell>
        </row>
        <row r="692">
          <cell r="F692">
            <v>2.7563299999999999E-2</v>
          </cell>
        </row>
        <row r="693">
          <cell r="F693">
            <v>2.7603300000000001E-2</v>
          </cell>
        </row>
        <row r="694">
          <cell r="F694">
            <v>2.7643299999999999E-2</v>
          </cell>
        </row>
        <row r="695">
          <cell r="F695">
            <v>2.7683300000000001E-2</v>
          </cell>
        </row>
        <row r="696">
          <cell r="F696">
            <v>2.7723299999999999E-2</v>
          </cell>
        </row>
        <row r="697">
          <cell r="F697">
            <v>2.7763300000000001E-2</v>
          </cell>
        </row>
        <row r="698">
          <cell r="F698">
            <v>2.78033E-2</v>
          </cell>
        </row>
        <row r="699">
          <cell r="F699">
            <v>2.7843300000000001E-2</v>
          </cell>
        </row>
        <row r="700">
          <cell r="F700">
            <v>2.78833E-2</v>
          </cell>
        </row>
        <row r="701">
          <cell r="F701">
            <v>2.7923300000000002E-2</v>
          </cell>
        </row>
        <row r="702">
          <cell r="F702">
            <v>2.79633E-2</v>
          </cell>
        </row>
        <row r="703">
          <cell r="F703">
            <v>2.8003299999999998E-2</v>
          </cell>
        </row>
        <row r="704">
          <cell r="F704">
            <v>2.80433E-2</v>
          </cell>
        </row>
        <row r="705">
          <cell r="F705">
            <v>2.8083299999999999E-2</v>
          </cell>
        </row>
        <row r="706">
          <cell r="F706">
            <v>2.81233E-2</v>
          </cell>
        </row>
        <row r="707">
          <cell r="F707">
            <v>2.8163299999999999E-2</v>
          </cell>
        </row>
        <row r="708">
          <cell r="F708">
            <v>2.8203300000000001E-2</v>
          </cell>
        </row>
        <row r="709">
          <cell r="F709">
            <v>2.8243299999999999E-2</v>
          </cell>
        </row>
        <row r="710">
          <cell r="F710">
            <v>2.8283300000000001E-2</v>
          </cell>
        </row>
        <row r="711">
          <cell r="F711">
            <v>2.8323299999999999E-2</v>
          </cell>
        </row>
        <row r="712">
          <cell r="F712">
            <v>2.8363300000000001E-2</v>
          </cell>
        </row>
        <row r="713">
          <cell r="F713">
            <v>2.8403299999999999E-2</v>
          </cell>
        </row>
        <row r="714">
          <cell r="F714">
            <v>2.8443300000000001E-2</v>
          </cell>
        </row>
        <row r="715">
          <cell r="F715">
            <v>2.84833E-2</v>
          </cell>
        </row>
        <row r="716">
          <cell r="F716">
            <v>2.8523300000000001E-2</v>
          </cell>
        </row>
        <row r="717">
          <cell r="F717">
            <v>2.85633E-2</v>
          </cell>
        </row>
        <row r="718">
          <cell r="F718">
            <v>2.8603300000000002E-2</v>
          </cell>
        </row>
        <row r="719">
          <cell r="F719">
            <v>2.86433E-2</v>
          </cell>
        </row>
        <row r="720">
          <cell r="F720">
            <v>2.8683299999999998E-2</v>
          </cell>
        </row>
        <row r="721">
          <cell r="F721">
            <v>2.87233E-2</v>
          </cell>
        </row>
        <row r="722">
          <cell r="F722">
            <v>2.8763299999999999E-2</v>
          </cell>
        </row>
        <row r="723">
          <cell r="F723">
            <v>2.88033E-2</v>
          </cell>
        </row>
        <row r="724">
          <cell r="F724">
            <v>2.8843299999999999E-2</v>
          </cell>
        </row>
        <row r="725">
          <cell r="F725">
            <v>2.8883300000000001E-2</v>
          </cell>
        </row>
        <row r="726">
          <cell r="F726">
            <v>2.8923299999999999E-2</v>
          </cell>
        </row>
        <row r="727">
          <cell r="F727">
            <v>2.8963300000000001E-2</v>
          </cell>
        </row>
        <row r="728">
          <cell r="F728">
            <v>2.9003299999999999E-2</v>
          </cell>
        </row>
        <row r="729">
          <cell r="F729">
            <v>2.9043300000000001E-2</v>
          </cell>
        </row>
        <row r="730">
          <cell r="F730">
            <v>2.9083299999999999E-2</v>
          </cell>
        </row>
        <row r="731">
          <cell r="F731">
            <v>2.9123300000000001E-2</v>
          </cell>
        </row>
        <row r="732">
          <cell r="F732">
            <v>2.91633E-2</v>
          </cell>
        </row>
        <row r="733">
          <cell r="F733">
            <v>2.9203300000000001E-2</v>
          </cell>
        </row>
        <row r="734">
          <cell r="F734">
            <v>2.92433E-2</v>
          </cell>
        </row>
        <row r="735">
          <cell r="F735">
            <v>2.9283300000000002E-2</v>
          </cell>
        </row>
        <row r="736">
          <cell r="F736">
            <v>2.93233E-2</v>
          </cell>
        </row>
        <row r="737">
          <cell r="F737">
            <v>2.9363299999999998E-2</v>
          </cell>
        </row>
        <row r="738">
          <cell r="F738">
            <v>2.94033E-2</v>
          </cell>
        </row>
        <row r="739">
          <cell r="F739">
            <v>2.9443299999999999E-2</v>
          </cell>
        </row>
        <row r="740">
          <cell r="F740">
            <v>2.94833E-2</v>
          </cell>
        </row>
        <row r="741">
          <cell r="F741">
            <v>2.9523299999999999E-2</v>
          </cell>
        </row>
        <row r="742">
          <cell r="F742">
            <v>2.9563300000000001E-2</v>
          </cell>
        </row>
        <row r="743">
          <cell r="F743">
            <v>2.9603299999999999E-2</v>
          </cell>
        </row>
        <row r="744">
          <cell r="F744">
            <v>2.9643300000000001E-2</v>
          </cell>
        </row>
        <row r="745">
          <cell r="F745">
            <v>2.9683299999999999E-2</v>
          </cell>
        </row>
        <row r="746">
          <cell r="F746">
            <v>2.9723300000000001E-2</v>
          </cell>
        </row>
        <row r="747">
          <cell r="F747">
            <v>2.9763299999999999E-2</v>
          </cell>
        </row>
        <row r="748">
          <cell r="F748">
            <v>2.9803300000000001E-2</v>
          </cell>
        </row>
        <row r="749">
          <cell r="F749">
            <v>2.98433E-2</v>
          </cell>
        </row>
        <row r="750">
          <cell r="F750">
            <v>2.9883300000000002E-2</v>
          </cell>
        </row>
        <row r="751">
          <cell r="F751">
            <v>2.99233E-2</v>
          </cell>
        </row>
        <row r="752">
          <cell r="F752">
            <v>2.9963299999999998E-2</v>
          </cell>
        </row>
        <row r="753">
          <cell r="F753">
            <v>3.00033E-2</v>
          </cell>
        </row>
        <row r="754">
          <cell r="F754">
            <v>3.0043299999999998E-2</v>
          </cell>
        </row>
        <row r="755">
          <cell r="F755">
            <v>3.00833E-2</v>
          </cell>
        </row>
        <row r="756">
          <cell r="F756">
            <v>3.0123299999999999E-2</v>
          </cell>
        </row>
        <row r="757">
          <cell r="F757">
            <v>3.0163300000000001E-2</v>
          </cell>
        </row>
        <row r="758">
          <cell r="F758">
            <v>3.0203299999999999E-2</v>
          </cell>
        </row>
        <row r="759">
          <cell r="F759">
            <v>3.0243300000000001E-2</v>
          </cell>
        </row>
        <row r="760">
          <cell r="F760">
            <v>3.0283299999999999E-2</v>
          </cell>
        </row>
        <row r="761">
          <cell r="F761">
            <v>3.0323300000000001E-2</v>
          </cell>
        </row>
        <row r="762">
          <cell r="F762">
            <v>3.0363299999999999E-2</v>
          </cell>
        </row>
        <row r="763">
          <cell r="F763">
            <v>3.0403300000000001E-2</v>
          </cell>
        </row>
        <row r="764">
          <cell r="F764">
            <v>3.04433E-2</v>
          </cell>
        </row>
        <row r="765">
          <cell r="F765">
            <v>3.0483300000000001E-2</v>
          </cell>
        </row>
        <row r="766">
          <cell r="F766">
            <v>3.05233E-2</v>
          </cell>
        </row>
        <row r="767">
          <cell r="F767">
            <v>3.0563300000000002E-2</v>
          </cell>
        </row>
        <row r="768">
          <cell r="F768">
            <v>3.06033E-2</v>
          </cell>
        </row>
        <row r="769">
          <cell r="F769">
            <v>3.0643299999999998E-2</v>
          </cell>
        </row>
        <row r="770">
          <cell r="F770">
            <v>3.06833E-2</v>
          </cell>
        </row>
        <row r="771">
          <cell r="F771">
            <v>3.0723299999999999E-2</v>
          </cell>
        </row>
        <row r="772">
          <cell r="F772">
            <v>3.07633E-2</v>
          </cell>
        </row>
        <row r="773">
          <cell r="F773">
            <v>3.0803299999999999E-2</v>
          </cell>
        </row>
        <row r="774">
          <cell r="F774">
            <v>3.0843300000000001E-2</v>
          </cell>
        </row>
        <row r="775">
          <cell r="F775">
            <v>3.0883299999999999E-2</v>
          </cell>
        </row>
        <row r="776">
          <cell r="F776">
            <v>3.0923300000000001E-2</v>
          </cell>
        </row>
        <row r="777">
          <cell r="F777">
            <v>3.0963299999999999E-2</v>
          </cell>
        </row>
        <row r="778">
          <cell r="F778">
            <v>3.1003300000000001E-2</v>
          </cell>
        </row>
        <row r="779">
          <cell r="F779">
            <v>3.1043299999999999E-2</v>
          </cell>
        </row>
        <row r="780">
          <cell r="F780">
            <v>3.1083300000000001E-2</v>
          </cell>
        </row>
        <row r="781">
          <cell r="F781">
            <v>3.11233E-2</v>
          </cell>
        </row>
        <row r="782">
          <cell r="F782">
            <v>3.1163300000000001E-2</v>
          </cell>
        </row>
        <row r="783">
          <cell r="F783">
            <v>3.12033E-2</v>
          </cell>
        </row>
        <row r="784">
          <cell r="F784">
            <v>3.1243300000000002E-2</v>
          </cell>
        </row>
        <row r="785">
          <cell r="F785">
            <v>3.12833E-2</v>
          </cell>
        </row>
        <row r="786">
          <cell r="F786">
            <v>3.1323299999999998E-2</v>
          </cell>
        </row>
        <row r="787">
          <cell r="F787">
            <v>3.1363299999999997E-2</v>
          </cell>
        </row>
        <row r="788">
          <cell r="F788">
            <v>3.1403300000000002E-2</v>
          </cell>
        </row>
        <row r="789">
          <cell r="F789">
            <v>3.14433E-2</v>
          </cell>
        </row>
        <row r="790">
          <cell r="F790">
            <v>3.1483299999999999E-2</v>
          </cell>
        </row>
        <row r="791">
          <cell r="F791">
            <v>3.1523299999999997E-2</v>
          </cell>
        </row>
        <row r="792">
          <cell r="F792">
            <v>3.1563300000000002E-2</v>
          </cell>
        </row>
        <row r="793">
          <cell r="F793">
            <v>3.1603300000000001E-2</v>
          </cell>
        </row>
        <row r="794">
          <cell r="F794">
            <v>3.1643299999999999E-2</v>
          </cell>
        </row>
        <row r="795">
          <cell r="F795">
            <v>3.1683299999999998E-2</v>
          </cell>
        </row>
        <row r="796">
          <cell r="F796">
            <v>3.1723300000000003E-2</v>
          </cell>
        </row>
        <row r="797">
          <cell r="F797">
            <v>3.1763300000000001E-2</v>
          </cell>
        </row>
        <row r="798">
          <cell r="F798">
            <v>3.18033E-2</v>
          </cell>
        </row>
        <row r="799">
          <cell r="F799">
            <v>3.1843299999999998E-2</v>
          </cell>
        </row>
        <row r="800">
          <cell r="F800">
            <v>3.1883300000000003E-2</v>
          </cell>
        </row>
        <row r="801">
          <cell r="F801">
            <v>3.1923300000000002E-2</v>
          </cell>
        </row>
        <row r="802">
          <cell r="F802">
            <v>3.19633E-2</v>
          </cell>
        </row>
        <row r="803">
          <cell r="F803">
            <v>3.2003299999999998E-2</v>
          </cell>
        </row>
        <row r="804">
          <cell r="F804">
            <v>3.2043299999999997E-2</v>
          </cell>
        </row>
        <row r="805">
          <cell r="F805">
            <v>3.2083300000000002E-2</v>
          </cell>
        </row>
        <row r="806">
          <cell r="F806">
            <v>3.21233E-2</v>
          </cell>
        </row>
        <row r="807">
          <cell r="F807">
            <v>3.2163299999999999E-2</v>
          </cell>
        </row>
        <row r="808">
          <cell r="F808">
            <v>3.2203299999999997E-2</v>
          </cell>
        </row>
        <row r="809">
          <cell r="F809">
            <v>3.2243300000000003E-2</v>
          </cell>
        </row>
        <row r="810">
          <cell r="F810">
            <v>3.2283300000000001E-2</v>
          </cell>
        </row>
        <row r="811">
          <cell r="F811">
            <v>3.2323299999999999E-2</v>
          </cell>
        </row>
        <row r="812">
          <cell r="F812">
            <v>3.2363299999999998E-2</v>
          </cell>
        </row>
        <row r="813">
          <cell r="F813">
            <v>3.2403300000000003E-2</v>
          </cell>
        </row>
        <row r="814">
          <cell r="F814">
            <v>3.2443300000000001E-2</v>
          </cell>
        </row>
        <row r="815">
          <cell r="F815">
            <v>3.24833E-2</v>
          </cell>
        </row>
        <row r="816">
          <cell r="F816">
            <v>3.2523299999999998E-2</v>
          </cell>
        </row>
        <row r="817">
          <cell r="F817">
            <v>3.2563300000000003E-2</v>
          </cell>
        </row>
        <row r="818">
          <cell r="F818">
            <v>3.2603300000000002E-2</v>
          </cell>
        </row>
        <row r="819">
          <cell r="F819">
            <v>3.26433E-2</v>
          </cell>
        </row>
        <row r="820">
          <cell r="F820">
            <v>3.2683299999999998E-2</v>
          </cell>
        </row>
        <row r="821">
          <cell r="F821">
            <v>3.2723299999999997E-2</v>
          </cell>
        </row>
        <row r="822">
          <cell r="F822">
            <v>3.2763300000000002E-2</v>
          </cell>
        </row>
        <row r="823">
          <cell r="F823">
            <v>3.2803300000000001E-2</v>
          </cell>
        </row>
        <row r="824">
          <cell r="F824">
            <v>3.2843299999999999E-2</v>
          </cell>
        </row>
        <row r="825">
          <cell r="F825">
            <v>3.2883299999999997E-2</v>
          </cell>
        </row>
        <row r="826">
          <cell r="F826">
            <v>3.2923300000000003E-2</v>
          </cell>
        </row>
        <row r="827">
          <cell r="F827">
            <v>3.2963300000000001E-2</v>
          </cell>
        </row>
        <row r="828">
          <cell r="F828">
            <v>3.3003299999999999E-2</v>
          </cell>
        </row>
        <row r="829">
          <cell r="F829">
            <v>3.3043299999999998E-2</v>
          </cell>
        </row>
        <row r="830">
          <cell r="F830">
            <v>3.3083300000000003E-2</v>
          </cell>
        </row>
        <row r="831">
          <cell r="F831">
            <v>3.3123300000000001E-2</v>
          </cell>
        </row>
        <row r="832">
          <cell r="F832">
            <v>3.31633E-2</v>
          </cell>
        </row>
        <row r="833">
          <cell r="F833">
            <v>3.3203299999999998E-2</v>
          </cell>
        </row>
        <row r="834">
          <cell r="F834">
            <v>3.3243300000000003E-2</v>
          </cell>
        </row>
        <row r="835">
          <cell r="F835">
            <v>3.3283300000000002E-2</v>
          </cell>
        </row>
        <row r="836">
          <cell r="F836">
            <v>3.33233E-2</v>
          </cell>
        </row>
        <row r="837">
          <cell r="F837">
            <v>3.3363299999999999E-2</v>
          </cell>
        </row>
        <row r="838">
          <cell r="F838">
            <v>3.3403299999999997E-2</v>
          </cell>
        </row>
        <row r="839">
          <cell r="F839">
            <v>3.3443300000000002E-2</v>
          </cell>
        </row>
        <row r="840">
          <cell r="F840">
            <v>3.3483300000000001E-2</v>
          </cell>
        </row>
        <row r="841">
          <cell r="F841">
            <v>3.3523299999999999E-2</v>
          </cell>
        </row>
        <row r="842">
          <cell r="F842">
            <v>3.3563299999999997E-2</v>
          </cell>
        </row>
        <row r="843">
          <cell r="F843">
            <v>3.3603300000000003E-2</v>
          </cell>
        </row>
        <row r="844">
          <cell r="F844">
            <v>3.3643300000000001E-2</v>
          </cell>
        </row>
        <row r="845">
          <cell r="F845">
            <v>3.3683299999999999E-2</v>
          </cell>
        </row>
        <row r="846">
          <cell r="F846">
            <v>3.3723299999999998E-2</v>
          </cell>
        </row>
        <row r="847">
          <cell r="F847">
            <v>3.3763300000000003E-2</v>
          </cell>
        </row>
        <row r="848">
          <cell r="F848">
            <v>3.3803300000000001E-2</v>
          </cell>
        </row>
        <row r="849">
          <cell r="F849">
            <v>3.38433E-2</v>
          </cell>
        </row>
        <row r="850">
          <cell r="F850">
            <v>3.3883299999999998E-2</v>
          </cell>
        </row>
        <row r="851">
          <cell r="F851">
            <v>3.3923300000000003E-2</v>
          </cell>
        </row>
        <row r="852">
          <cell r="F852">
            <v>3.3963300000000002E-2</v>
          </cell>
        </row>
        <row r="853">
          <cell r="F853">
            <v>3.40033E-2</v>
          </cell>
        </row>
        <row r="854">
          <cell r="F854">
            <v>3.4043299999999999E-2</v>
          </cell>
        </row>
        <row r="855">
          <cell r="F855">
            <v>3.4083299999999997E-2</v>
          </cell>
        </row>
        <row r="856">
          <cell r="F856">
            <v>3.4123300000000002E-2</v>
          </cell>
        </row>
        <row r="857">
          <cell r="F857">
            <v>3.4163300000000001E-2</v>
          </cell>
        </row>
        <row r="858">
          <cell r="F858">
            <v>3.4203299999999999E-2</v>
          </cell>
        </row>
        <row r="859">
          <cell r="F859">
            <v>3.4243299999999997E-2</v>
          </cell>
        </row>
        <row r="860">
          <cell r="F860">
            <v>3.4283300000000003E-2</v>
          </cell>
        </row>
        <row r="861">
          <cell r="F861">
            <v>3.4323300000000001E-2</v>
          </cell>
        </row>
        <row r="862">
          <cell r="F862">
            <v>3.4363299999999999E-2</v>
          </cell>
        </row>
        <row r="863">
          <cell r="F863">
            <v>3.4403299999999998E-2</v>
          </cell>
        </row>
        <row r="864">
          <cell r="F864">
            <v>3.4443300000000003E-2</v>
          </cell>
        </row>
        <row r="865">
          <cell r="F865">
            <v>3.4483300000000001E-2</v>
          </cell>
        </row>
        <row r="866">
          <cell r="F866">
            <v>3.45233E-2</v>
          </cell>
        </row>
        <row r="867">
          <cell r="F867">
            <v>3.4563299999999998E-2</v>
          </cell>
        </row>
        <row r="868">
          <cell r="F868">
            <v>3.4603299999999997E-2</v>
          </cell>
        </row>
        <row r="869">
          <cell r="F869">
            <v>3.4643300000000002E-2</v>
          </cell>
        </row>
        <row r="870">
          <cell r="F870">
            <v>3.46833E-2</v>
          </cell>
        </row>
        <row r="871">
          <cell r="F871">
            <v>3.4723299999999999E-2</v>
          </cell>
        </row>
        <row r="872">
          <cell r="F872">
            <v>3.4763299999999997E-2</v>
          </cell>
        </row>
        <row r="873">
          <cell r="F873">
            <v>3.4803300000000002E-2</v>
          </cell>
        </row>
        <row r="874">
          <cell r="F874">
            <v>3.4843300000000001E-2</v>
          </cell>
        </row>
        <row r="875">
          <cell r="F875">
            <v>3.4883299999999999E-2</v>
          </cell>
        </row>
        <row r="876">
          <cell r="F876">
            <v>3.4923299999999997E-2</v>
          </cell>
        </row>
        <row r="877">
          <cell r="F877">
            <v>3.4963300000000003E-2</v>
          </cell>
        </row>
        <row r="878">
          <cell r="F878">
            <v>3.5003300000000001E-2</v>
          </cell>
        </row>
        <row r="879">
          <cell r="F879">
            <v>3.5043299999999999E-2</v>
          </cell>
        </row>
        <row r="880">
          <cell r="F880">
            <v>3.5083299999999998E-2</v>
          </cell>
        </row>
        <row r="881">
          <cell r="F881">
            <v>3.5123300000000003E-2</v>
          </cell>
        </row>
        <row r="882">
          <cell r="F882">
            <v>3.5163300000000001E-2</v>
          </cell>
        </row>
        <row r="883">
          <cell r="F883">
            <v>3.52033E-2</v>
          </cell>
        </row>
        <row r="884">
          <cell r="F884">
            <v>3.5243299999999998E-2</v>
          </cell>
        </row>
        <row r="885">
          <cell r="F885">
            <v>3.5283299999999997E-2</v>
          </cell>
        </row>
        <row r="886">
          <cell r="F886">
            <v>3.5323300000000002E-2</v>
          </cell>
        </row>
        <row r="887">
          <cell r="F887">
            <v>3.53633E-2</v>
          </cell>
        </row>
        <row r="888">
          <cell r="F888">
            <v>3.5403299999999999E-2</v>
          </cell>
        </row>
        <row r="889">
          <cell r="F889">
            <v>3.5443299999999997E-2</v>
          </cell>
        </row>
        <row r="890">
          <cell r="F890">
            <v>3.5483300000000002E-2</v>
          </cell>
        </row>
        <row r="891">
          <cell r="F891">
            <v>3.5523300000000001E-2</v>
          </cell>
        </row>
        <row r="892">
          <cell r="F892">
            <v>3.5563299999999999E-2</v>
          </cell>
        </row>
        <row r="893">
          <cell r="F893">
            <v>3.5603299999999997E-2</v>
          </cell>
        </row>
        <row r="894">
          <cell r="F894">
            <v>3.5643300000000003E-2</v>
          </cell>
        </row>
        <row r="895">
          <cell r="F895">
            <v>3.5683300000000001E-2</v>
          </cell>
        </row>
        <row r="896">
          <cell r="F896">
            <v>3.5723299999999999E-2</v>
          </cell>
        </row>
        <row r="897">
          <cell r="F897">
            <v>3.5763299999999998E-2</v>
          </cell>
        </row>
        <row r="898">
          <cell r="F898">
            <v>3.5803300000000003E-2</v>
          </cell>
        </row>
        <row r="899">
          <cell r="F899">
            <v>3.5843300000000002E-2</v>
          </cell>
        </row>
        <row r="900">
          <cell r="F900">
            <v>3.58833E-2</v>
          </cell>
        </row>
        <row r="901">
          <cell r="F901">
            <v>3.5923299999999998E-2</v>
          </cell>
        </row>
        <row r="902">
          <cell r="F902">
            <v>3.5963299999999997E-2</v>
          </cell>
        </row>
        <row r="903">
          <cell r="F903">
            <v>3.6003300000000002E-2</v>
          </cell>
        </row>
        <row r="904">
          <cell r="F904">
            <v>3.60433E-2</v>
          </cell>
        </row>
        <row r="905">
          <cell r="F905">
            <v>3.6083299999999999E-2</v>
          </cell>
        </row>
        <row r="906">
          <cell r="F906">
            <v>3.6123299999999997E-2</v>
          </cell>
        </row>
        <row r="907">
          <cell r="F907">
            <v>3.6163300000000002E-2</v>
          </cell>
        </row>
        <row r="908">
          <cell r="F908">
            <v>3.6203300000000001E-2</v>
          </cell>
        </row>
        <row r="909">
          <cell r="F909">
            <v>3.6243299999999999E-2</v>
          </cell>
        </row>
        <row r="910">
          <cell r="F910">
            <v>3.6283299999999997E-2</v>
          </cell>
        </row>
        <row r="911">
          <cell r="F911">
            <v>3.6323300000000003E-2</v>
          </cell>
        </row>
        <row r="912">
          <cell r="F912">
            <v>3.6363300000000001E-2</v>
          </cell>
        </row>
        <row r="913">
          <cell r="F913">
            <v>3.64033E-2</v>
          </cell>
        </row>
        <row r="914">
          <cell r="F914">
            <v>3.6443299999999998E-2</v>
          </cell>
        </row>
        <row r="915">
          <cell r="F915">
            <v>3.6483300000000003E-2</v>
          </cell>
        </row>
        <row r="916">
          <cell r="F916">
            <v>3.6523300000000002E-2</v>
          </cell>
        </row>
        <row r="917">
          <cell r="F917">
            <v>3.65633E-2</v>
          </cell>
        </row>
        <row r="918">
          <cell r="F918">
            <v>3.6603299999999998E-2</v>
          </cell>
        </row>
        <row r="919">
          <cell r="F919">
            <v>3.6643299999999997E-2</v>
          </cell>
        </row>
        <row r="920">
          <cell r="F920">
            <v>3.6683300000000002E-2</v>
          </cell>
        </row>
        <row r="921">
          <cell r="F921">
            <v>3.67233E-2</v>
          </cell>
        </row>
        <row r="922">
          <cell r="F922">
            <v>3.6763299999999999E-2</v>
          </cell>
        </row>
        <row r="923">
          <cell r="F923">
            <v>3.6803299999999997E-2</v>
          </cell>
        </row>
        <row r="924">
          <cell r="F924">
            <v>3.6843300000000002E-2</v>
          </cell>
        </row>
        <row r="925">
          <cell r="F925">
            <v>3.6883300000000001E-2</v>
          </cell>
        </row>
        <row r="926">
          <cell r="F926">
            <v>3.6923299999999999E-2</v>
          </cell>
        </row>
        <row r="927">
          <cell r="F927">
            <v>3.6963299999999998E-2</v>
          </cell>
        </row>
        <row r="928">
          <cell r="F928">
            <v>3.7003300000000003E-2</v>
          </cell>
        </row>
        <row r="929">
          <cell r="F929">
            <v>3.7043300000000001E-2</v>
          </cell>
        </row>
        <row r="930">
          <cell r="F930">
            <v>3.70833E-2</v>
          </cell>
        </row>
        <row r="931">
          <cell r="F931">
            <v>3.7123299999999998E-2</v>
          </cell>
        </row>
        <row r="932">
          <cell r="F932">
            <v>3.7163300000000003E-2</v>
          </cell>
        </row>
        <row r="933">
          <cell r="F933">
            <v>3.7203300000000002E-2</v>
          </cell>
        </row>
        <row r="934">
          <cell r="F934">
            <v>3.72433E-2</v>
          </cell>
        </row>
        <row r="935">
          <cell r="F935">
            <v>3.7283299999999998E-2</v>
          </cell>
        </row>
        <row r="936">
          <cell r="F936">
            <v>3.7323299999999997E-2</v>
          </cell>
        </row>
        <row r="937">
          <cell r="F937">
            <v>3.7363300000000002E-2</v>
          </cell>
        </row>
        <row r="938">
          <cell r="F938">
            <v>3.74033E-2</v>
          </cell>
        </row>
        <row r="939">
          <cell r="F939">
            <v>3.7443299999999999E-2</v>
          </cell>
        </row>
        <row r="940">
          <cell r="F940">
            <v>3.7483299999999997E-2</v>
          </cell>
        </row>
        <row r="941">
          <cell r="F941">
            <v>3.7523300000000002E-2</v>
          </cell>
        </row>
        <row r="942">
          <cell r="F942">
            <v>3.7563300000000001E-2</v>
          </cell>
        </row>
        <row r="943">
          <cell r="F943">
            <v>3.7603299999999999E-2</v>
          </cell>
        </row>
        <row r="944">
          <cell r="F944">
            <v>3.7643299999999998E-2</v>
          </cell>
        </row>
        <row r="945">
          <cell r="F945">
            <v>3.7683300000000003E-2</v>
          </cell>
        </row>
        <row r="946">
          <cell r="F946">
            <v>3.7723300000000001E-2</v>
          </cell>
        </row>
        <row r="947">
          <cell r="F947">
            <v>3.77633E-2</v>
          </cell>
        </row>
        <row r="948">
          <cell r="F948">
            <v>3.7803299999999998E-2</v>
          </cell>
        </row>
        <row r="949">
          <cell r="F949">
            <v>3.7843300000000003E-2</v>
          </cell>
        </row>
        <row r="950">
          <cell r="F950">
            <v>3.7883300000000002E-2</v>
          </cell>
        </row>
        <row r="951">
          <cell r="F951">
            <v>3.79233E-2</v>
          </cell>
        </row>
        <row r="952">
          <cell r="F952">
            <v>3.7963299999999998E-2</v>
          </cell>
        </row>
        <row r="953">
          <cell r="F953">
            <v>3.8003299999999997E-2</v>
          </cell>
        </row>
        <row r="954">
          <cell r="F954">
            <v>3.8043300000000002E-2</v>
          </cell>
        </row>
        <row r="955">
          <cell r="F955">
            <v>3.80833E-2</v>
          </cell>
        </row>
        <row r="956">
          <cell r="F956">
            <v>3.8123299999999999E-2</v>
          </cell>
        </row>
        <row r="957">
          <cell r="F957">
            <v>3.8163299999999997E-2</v>
          </cell>
        </row>
        <row r="958">
          <cell r="F958">
            <v>3.8203300000000003E-2</v>
          </cell>
        </row>
        <row r="959">
          <cell r="F959">
            <v>3.8243300000000001E-2</v>
          </cell>
        </row>
        <row r="960">
          <cell r="F960">
            <v>3.8283299999999999E-2</v>
          </cell>
        </row>
        <row r="961">
          <cell r="F961">
            <v>3.8323299999999998E-2</v>
          </cell>
        </row>
        <row r="962">
          <cell r="F962">
            <v>3.8363300000000003E-2</v>
          </cell>
        </row>
        <row r="963">
          <cell r="F963">
            <v>3.8403300000000001E-2</v>
          </cell>
        </row>
        <row r="964">
          <cell r="F964">
            <v>3.84433E-2</v>
          </cell>
        </row>
        <row r="965">
          <cell r="F965">
            <v>3.8483299999999998E-2</v>
          </cell>
        </row>
        <row r="966">
          <cell r="F966">
            <v>3.8523300000000003E-2</v>
          </cell>
        </row>
        <row r="967">
          <cell r="F967">
            <v>3.8563300000000002E-2</v>
          </cell>
        </row>
        <row r="968">
          <cell r="F968">
            <v>3.86033E-2</v>
          </cell>
        </row>
        <row r="969">
          <cell r="F969">
            <v>3.8643299999999998E-2</v>
          </cell>
        </row>
        <row r="970">
          <cell r="F970">
            <v>3.8683299999999997E-2</v>
          </cell>
        </row>
        <row r="971">
          <cell r="F971">
            <v>3.8723300000000002E-2</v>
          </cell>
        </row>
        <row r="972">
          <cell r="F972">
            <v>3.8763300000000001E-2</v>
          </cell>
        </row>
        <row r="973">
          <cell r="F973">
            <v>3.8803299999999999E-2</v>
          </cell>
        </row>
        <row r="974">
          <cell r="F974">
            <v>3.8843299999999997E-2</v>
          </cell>
        </row>
        <row r="975">
          <cell r="F975">
            <v>3.8883300000000003E-2</v>
          </cell>
        </row>
        <row r="976">
          <cell r="F976">
            <v>3.8923300000000001E-2</v>
          </cell>
        </row>
        <row r="977">
          <cell r="F977">
            <v>3.8963299999999999E-2</v>
          </cell>
        </row>
        <row r="978">
          <cell r="F978">
            <v>3.9003299999999998E-2</v>
          </cell>
        </row>
        <row r="979">
          <cell r="F979">
            <v>3.9043300000000003E-2</v>
          </cell>
        </row>
        <row r="980">
          <cell r="F980">
            <v>3.9083300000000001E-2</v>
          </cell>
        </row>
        <row r="981">
          <cell r="F981">
            <v>3.91233E-2</v>
          </cell>
        </row>
        <row r="982">
          <cell r="F982">
            <v>3.9163299999999998E-2</v>
          </cell>
        </row>
        <row r="983">
          <cell r="F983">
            <v>3.9203300000000003E-2</v>
          </cell>
        </row>
        <row r="984">
          <cell r="F984">
            <v>3.9243300000000002E-2</v>
          </cell>
        </row>
        <row r="985">
          <cell r="F985">
            <v>3.92833E-2</v>
          </cell>
        </row>
        <row r="986">
          <cell r="F986">
            <v>3.9323299999999999E-2</v>
          </cell>
        </row>
        <row r="987">
          <cell r="F987">
            <v>3.9363299999999997E-2</v>
          </cell>
        </row>
        <row r="988">
          <cell r="F988">
            <v>3.9403300000000002E-2</v>
          </cell>
        </row>
        <row r="989">
          <cell r="F989">
            <v>3.9443300000000001E-2</v>
          </cell>
        </row>
        <row r="990">
          <cell r="F990">
            <v>3.9483299999999999E-2</v>
          </cell>
        </row>
        <row r="991">
          <cell r="F991">
            <v>3.9523299999999997E-2</v>
          </cell>
        </row>
        <row r="992">
          <cell r="F992">
            <v>3.9563300000000003E-2</v>
          </cell>
        </row>
        <row r="993">
          <cell r="F993">
            <v>3.9603300000000001E-2</v>
          </cell>
        </row>
        <row r="994">
          <cell r="F994">
            <v>3.9643299999999999E-2</v>
          </cell>
        </row>
        <row r="995">
          <cell r="F995">
            <v>3.9683299999999998E-2</v>
          </cell>
        </row>
        <row r="996">
          <cell r="F996">
            <v>3.9723300000000003E-2</v>
          </cell>
        </row>
        <row r="997">
          <cell r="F997">
            <v>3.9763300000000001E-2</v>
          </cell>
        </row>
        <row r="998">
          <cell r="F998">
            <v>3.98033E-2</v>
          </cell>
        </row>
        <row r="999">
          <cell r="F999">
            <v>3.9843299999999998E-2</v>
          </cell>
        </row>
        <row r="1000">
          <cell r="F1000">
            <v>3.9883299999999997E-2</v>
          </cell>
        </row>
        <row r="1001">
          <cell r="F1001">
            <v>3.9923300000000002E-2</v>
          </cell>
        </row>
        <row r="1002">
          <cell r="F1002">
            <v>3.99633E-2</v>
          </cell>
        </row>
        <row r="1003">
          <cell r="F1003">
            <v>4.0003299999999999E-2</v>
          </cell>
        </row>
        <row r="1004">
          <cell r="F1004">
            <v>4.0043299999999997E-2</v>
          </cell>
        </row>
        <row r="1005">
          <cell r="F1005">
            <v>4.0083300000000002E-2</v>
          </cell>
        </row>
        <row r="1006">
          <cell r="F1006">
            <v>4.0123300000000001E-2</v>
          </cell>
        </row>
        <row r="1007">
          <cell r="F1007">
            <v>4.0163299999999999E-2</v>
          </cell>
        </row>
        <row r="1008">
          <cell r="F1008">
            <v>4.0203299999999997E-2</v>
          </cell>
        </row>
        <row r="1009">
          <cell r="F1009">
            <v>4.0243300000000003E-2</v>
          </cell>
        </row>
        <row r="1010">
          <cell r="F1010">
            <v>4.0283300000000001E-2</v>
          </cell>
        </row>
        <row r="1011">
          <cell r="F1011">
            <v>4.0323299999999999E-2</v>
          </cell>
        </row>
        <row r="1012">
          <cell r="F1012">
            <v>4.0363299999999998E-2</v>
          </cell>
        </row>
        <row r="1013">
          <cell r="F1013">
            <v>4.0403300000000003E-2</v>
          </cell>
        </row>
        <row r="1014">
          <cell r="F1014">
            <v>4.0443300000000001E-2</v>
          </cell>
        </row>
        <row r="1015">
          <cell r="F1015">
            <v>4.04833E-2</v>
          </cell>
        </row>
        <row r="1016">
          <cell r="F1016">
            <v>4.0523299999999998E-2</v>
          </cell>
        </row>
        <row r="1017">
          <cell r="F1017">
            <v>4.0563299999999997E-2</v>
          </cell>
        </row>
        <row r="1018">
          <cell r="F1018">
            <v>4.0603300000000002E-2</v>
          </cell>
        </row>
        <row r="1019">
          <cell r="F1019">
            <v>4.06433E-2</v>
          </cell>
        </row>
        <row r="1020">
          <cell r="F1020">
            <v>4.0683299999999999E-2</v>
          </cell>
        </row>
        <row r="1021">
          <cell r="F1021">
            <v>4.0723299999999997E-2</v>
          </cell>
        </row>
        <row r="1022">
          <cell r="F1022">
            <v>4.0763300000000002E-2</v>
          </cell>
        </row>
        <row r="1023">
          <cell r="F1023">
            <v>4.0803300000000001E-2</v>
          </cell>
        </row>
        <row r="1024">
          <cell r="F1024">
            <v>4.0843299999999999E-2</v>
          </cell>
        </row>
        <row r="1025">
          <cell r="F1025">
            <v>4.0883299999999997E-2</v>
          </cell>
        </row>
        <row r="1026">
          <cell r="F1026">
            <v>4.0923300000000003E-2</v>
          </cell>
        </row>
        <row r="1027">
          <cell r="F1027">
            <v>4.0963300000000001E-2</v>
          </cell>
        </row>
        <row r="1028">
          <cell r="F1028">
            <v>4.1003299999999999E-2</v>
          </cell>
        </row>
        <row r="1029">
          <cell r="F1029">
            <v>4.1043299999999998E-2</v>
          </cell>
        </row>
        <row r="1030">
          <cell r="F1030">
            <v>4.1083300000000003E-2</v>
          </cell>
        </row>
        <row r="1031">
          <cell r="F1031">
            <v>4.1123300000000002E-2</v>
          </cell>
        </row>
        <row r="1032">
          <cell r="F1032">
            <v>4.11633E-2</v>
          </cell>
        </row>
        <row r="1033">
          <cell r="F1033">
            <v>4.1203299999999998E-2</v>
          </cell>
        </row>
        <row r="1034">
          <cell r="F1034">
            <v>4.1243299999999997E-2</v>
          </cell>
        </row>
        <row r="1035">
          <cell r="F1035">
            <v>4.1283300000000002E-2</v>
          </cell>
        </row>
        <row r="1036">
          <cell r="F1036">
            <v>4.13233E-2</v>
          </cell>
        </row>
        <row r="1037">
          <cell r="F1037">
            <v>4.1363299999999999E-2</v>
          </cell>
        </row>
        <row r="1038">
          <cell r="F1038">
            <v>4.1403299999999997E-2</v>
          </cell>
        </row>
        <row r="1039">
          <cell r="F1039">
            <v>4.1443300000000002E-2</v>
          </cell>
        </row>
        <row r="1040">
          <cell r="F1040">
            <v>4.1483300000000001E-2</v>
          </cell>
        </row>
        <row r="1041">
          <cell r="F1041">
            <v>4.1523299999999999E-2</v>
          </cell>
        </row>
        <row r="1042">
          <cell r="F1042">
            <v>4.1563299999999997E-2</v>
          </cell>
        </row>
        <row r="1043">
          <cell r="F1043">
            <v>4.1603300000000003E-2</v>
          </cell>
        </row>
        <row r="1044">
          <cell r="F1044">
            <v>4.1643300000000001E-2</v>
          </cell>
        </row>
        <row r="1045">
          <cell r="F1045">
            <v>4.16833E-2</v>
          </cell>
        </row>
        <row r="1046">
          <cell r="F1046">
            <v>4.1723299999999998E-2</v>
          </cell>
        </row>
        <row r="1047">
          <cell r="F1047">
            <v>4.1763300000000003E-2</v>
          </cell>
        </row>
        <row r="1048">
          <cell r="F1048">
            <v>4.1803300000000002E-2</v>
          </cell>
        </row>
        <row r="1049">
          <cell r="F1049">
            <v>4.18433E-2</v>
          </cell>
        </row>
        <row r="1050">
          <cell r="F1050">
            <v>4.1883299999999998E-2</v>
          </cell>
        </row>
        <row r="1051">
          <cell r="F1051">
            <v>4.1923299999999997E-2</v>
          </cell>
        </row>
        <row r="1052">
          <cell r="F1052">
            <v>4.1963300000000002E-2</v>
          </cell>
        </row>
        <row r="1053">
          <cell r="F1053">
            <v>4.20033E-2</v>
          </cell>
        </row>
        <row r="1054">
          <cell r="F1054">
            <v>4.2043299999999999E-2</v>
          </cell>
        </row>
        <row r="1055">
          <cell r="F1055">
            <v>4.2083299999999997E-2</v>
          </cell>
        </row>
        <row r="1056">
          <cell r="F1056">
            <v>4.2123300000000002E-2</v>
          </cell>
        </row>
        <row r="1057">
          <cell r="F1057">
            <v>4.2163300000000001E-2</v>
          </cell>
        </row>
        <row r="1058">
          <cell r="F1058">
            <v>4.2203299999999999E-2</v>
          </cell>
        </row>
        <row r="1059">
          <cell r="F1059">
            <v>4.2243299999999998E-2</v>
          </cell>
        </row>
        <row r="1060">
          <cell r="F1060">
            <v>4.2283300000000003E-2</v>
          </cell>
        </row>
        <row r="1061">
          <cell r="F1061">
            <v>4.2323300000000001E-2</v>
          </cell>
        </row>
        <row r="1062">
          <cell r="F1062">
            <v>4.23633E-2</v>
          </cell>
        </row>
        <row r="1063">
          <cell r="F1063">
            <v>4.2403299999999998E-2</v>
          </cell>
        </row>
        <row r="1064">
          <cell r="F1064">
            <v>4.2443300000000003E-2</v>
          </cell>
        </row>
        <row r="1065">
          <cell r="F1065">
            <v>4.2483300000000002E-2</v>
          </cell>
        </row>
        <row r="1066">
          <cell r="F1066">
            <v>4.25233E-2</v>
          </cell>
        </row>
        <row r="1067">
          <cell r="F1067">
            <v>4.2563299999999998E-2</v>
          </cell>
        </row>
        <row r="1068">
          <cell r="F1068">
            <v>4.2603299999999997E-2</v>
          </cell>
        </row>
        <row r="1069">
          <cell r="F1069">
            <v>4.2643300000000002E-2</v>
          </cell>
        </row>
        <row r="1070">
          <cell r="F1070">
            <v>4.26833E-2</v>
          </cell>
        </row>
        <row r="1071">
          <cell r="F1071">
            <v>4.2723299999999999E-2</v>
          </cell>
        </row>
        <row r="1072">
          <cell r="F1072">
            <v>4.2763299999999997E-2</v>
          </cell>
        </row>
        <row r="1073">
          <cell r="F1073">
            <v>4.2803300000000002E-2</v>
          </cell>
        </row>
        <row r="1074">
          <cell r="F1074">
            <v>4.2843300000000001E-2</v>
          </cell>
        </row>
        <row r="1075">
          <cell r="F1075">
            <v>4.2883299999999999E-2</v>
          </cell>
        </row>
        <row r="1076">
          <cell r="F1076">
            <v>4.2923299999999998E-2</v>
          </cell>
        </row>
        <row r="1077">
          <cell r="F1077">
            <v>4.2963300000000003E-2</v>
          </cell>
        </row>
        <row r="1078">
          <cell r="F1078">
            <v>4.3003300000000001E-2</v>
          </cell>
        </row>
        <row r="1079">
          <cell r="F1079">
            <v>4.30433E-2</v>
          </cell>
        </row>
        <row r="1080">
          <cell r="F1080">
            <v>4.3083299999999998E-2</v>
          </cell>
        </row>
        <row r="1081">
          <cell r="F1081">
            <v>4.3123300000000003E-2</v>
          </cell>
        </row>
        <row r="1082">
          <cell r="F1082">
            <v>4.3163300000000002E-2</v>
          </cell>
        </row>
        <row r="1083">
          <cell r="F1083">
            <v>4.32033E-2</v>
          </cell>
        </row>
        <row r="1084">
          <cell r="F1084">
            <v>4.3243299999999998E-2</v>
          </cell>
        </row>
        <row r="1085">
          <cell r="F1085">
            <v>4.3283299999999997E-2</v>
          </cell>
        </row>
        <row r="1086">
          <cell r="F1086">
            <v>4.3323300000000002E-2</v>
          </cell>
        </row>
        <row r="1087">
          <cell r="F1087">
            <v>4.33633E-2</v>
          </cell>
        </row>
        <row r="1088">
          <cell r="F1088">
            <v>4.3403299999999999E-2</v>
          </cell>
        </row>
        <row r="1089">
          <cell r="F1089">
            <v>4.3443299999999997E-2</v>
          </cell>
        </row>
        <row r="1090">
          <cell r="F1090">
            <v>4.3483300000000003E-2</v>
          </cell>
        </row>
        <row r="1091">
          <cell r="F1091">
            <v>4.3523300000000001E-2</v>
          </cell>
        </row>
        <row r="1092">
          <cell r="F1092">
            <v>4.3563299999999999E-2</v>
          </cell>
        </row>
        <row r="1093">
          <cell r="F1093">
            <v>4.3603299999999998E-2</v>
          </cell>
        </row>
        <row r="1094">
          <cell r="F1094">
            <v>4.3643300000000003E-2</v>
          </cell>
        </row>
        <row r="1095">
          <cell r="F1095">
            <v>4.3683300000000001E-2</v>
          </cell>
        </row>
        <row r="1096">
          <cell r="F1096">
            <v>4.37233E-2</v>
          </cell>
        </row>
        <row r="1097">
          <cell r="F1097">
            <v>4.3763299999999998E-2</v>
          </cell>
        </row>
        <row r="1098">
          <cell r="F1098">
            <v>4.3803300000000003E-2</v>
          </cell>
        </row>
        <row r="1099">
          <cell r="F1099">
            <v>4.3843300000000002E-2</v>
          </cell>
        </row>
        <row r="1100">
          <cell r="F1100">
            <v>4.38833E-2</v>
          </cell>
        </row>
        <row r="1101">
          <cell r="F1101">
            <v>4.3923299999999998E-2</v>
          </cell>
        </row>
        <row r="1102">
          <cell r="F1102">
            <v>4.3963299999999997E-2</v>
          </cell>
        </row>
        <row r="1103">
          <cell r="F1103">
            <v>4.4003300000000002E-2</v>
          </cell>
        </row>
        <row r="1104">
          <cell r="F1104">
            <v>4.4043300000000001E-2</v>
          </cell>
        </row>
        <row r="1105">
          <cell r="F1105">
            <v>4.4083299999999999E-2</v>
          </cell>
        </row>
        <row r="1106">
          <cell r="F1106">
            <v>4.4123299999999997E-2</v>
          </cell>
        </row>
        <row r="1107">
          <cell r="F1107">
            <v>4.4163300000000003E-2</v>
          </cell>
        </row>
        <row r="1108">
          <cell r="F1108">
            <v>4.4203300000000001E-2</v>
          </cell>
        </row>
        <row r="1109">
          <cell r="F1109">
            <v>4.4243299999999999E-2</v>
          </cell>
        </row>
        <row r="1110">
          <cell r="F1110">
            <v>4.4283299999999998E-2</v>
          </cell>
        </row>
        <row r="1111">
          <cell r="F1111">
            <v>4.4323300000000003E-2</v>
          </cell>
        </row>
        <row r="1112">
          <cell r="F1112">
            <v>4.4363300000000001E-2</v>
          </cell>
        </row>
        <row r="1113">
          <cell r="F1113">
            <v>4.44033E-2</v>
          </cell>
        </row>
        <row r="1114">
          <cell r="F1114">
            <v>4.4443299999999998E-2</v>
          </cell>
        </row>
        <row r="1115">
          <cell r="F1115">
            <v>4.4483300000000003E-2</v>
          </cell>
        </row>
        <row r="1116">
          <cell r="F1116">
            <v>4.4523300000000002E-2</v>
          </cell>
        </row>
        <row r="1117">
          <cell r="F1117">
            <v>4.45633E-2</v>
          </cell>
        </row>
        <row r="1118">
          <cell r="F1118">
            <v>4.4603299999999999E-2</v>
          </cell>
        </row>
        <row r="1119">
          <cell r="F1119">
            <v>4.4643299999999997E-2</v>
          </cell>
        </row>
        <row r="1120">
          <cell r="F1120">
            <v>4.4683300000000002E-2</v>
          </cell>
        </row>
        <row r="1121">
          <cell r="F1121">
            <v>4.4723300000000001E-2</v>
          </cell>
        </row>
        <row r="1122">
          <cell r="F1122">
            <v>4.4763299999999999E-2</v>
          </cell>
        </row>
        <row r="1123">
          <cell r="F1123">
            <v>4.4803299999999997E-2</v>
          </cell>
        </row>
        <row r="1124">
          <cell r="F1124">
            <v>4.4843300000000003E-2</v>
          </cell>
        </row>
        <row r="1125">
          <cell r="F1125">
            <v>4.4883300000000001E-2</v>
          </cell>
        </row>
        <row r="1126">
          <cell r="F1126">
            <v>4.4923299999999999E-2</v>
          </cell>
        </row>
        <row r="1127">
          <cell r="F1127">
            <v>4.4963299999999998E-2</v>
          </cell>
        </row>
        <row r="1128">
          <cell r="F1128">
            <v>4.5003300000000003E-2</v>
          </cell>
        </row>
        <row r="1129">
          <cell r="F1129">
            <v>4.5043300000000001E-2</v>
          </cell>
        </row>
        <row r="1130">
          <cell r="F1130">
            <v>4.50833E-2</v>
          </cell>
        </row>
        <row r="1131">
          <cell r="F1131">
            <v>4.5123299999999998E-2</v>
          </cell>
        </row>
        <row r="1132">
          <cell r="F1132">
            <v>4.5163300000000003E-2</v>
          </cell>
        </row>
        <row r="1133">
          <cell r="F1133">
            <v>4.5203300000000002E-2</v>
          </cell>
        </row>
        <row r="1134">
          <cell r="F1134">
            <v>4.52433E-2</v>
          </cell>
        </row>
        <row r="1135">
          <cell r="F1135">
            <v>4.5283299999999999E-2</v>
          </cell>
        </row>
        <row r="1136">
          <cell r="F1136">
            <v>4.5323299999999997E-2</v>
          </cell>
        </row>
        <row r="1137">
          <cell r="F1137">
            <v>4.5363300000000002E-2</v>
          </cell>
        </row>
        <row r="1138">
          <cell r="F1138">
            <v>4.5403300000000001E-2</v>
          </cell>
        </row>
        <row r="1139">
          <cell r="F1139">
            <v>4.5443299999999999E-2</v>
          </cell>
        </row>
        <row r="1140">
          <cell r="F1140">
            <v>4.5483299999999997E-2</v>
          </cell>
        </row>
        <row r="1141">
          <cell r="F1141">
            <v>4.5523300000000003E-2</v>
          </cell>
        </row>
        <row r="1142">
          <cell r="F1142">
            <v>4.5563300000000001E-2</v>
          </cell>
        </row>
        <row r="1143">
          <cell r="F1143">
            <v>4.5603299999999999E-2</v>
          </cell>
        </row>
        <row r="1144">
          <cell r="F1144">
            <v>4.5643299999999998E-2</v>
          </cell>
        </row>
        <row r="1145">
          <cell r="F1145">
            <v>4.5683300000000003E-2</v>
          </cell>
        </row>
        <row r="1146">
          <cell r="F1146">
            <v>4.5723300000000001E-2</v>
          </cell>
        </row>
        <row r="1147">
          <cell r="F1147">
            <v>4.57633E-2</v>
          </cell>
        </row>
        <row r="1148">
          <cell r="F1148">
            <v>4.5803299999999998E-2</v>
          </cell>
        </row>
        <row r="1149">
          <cell r="F1149">
            <v>4.5843299999999997E-2</v>
          </cell>
        </row>
        <row r="1150">
          <cell r="F1150">
            <v>4.5883300000000002E-2</v>
          </cell>
        </row>
        <row r="1151">
          <cell r="F1151">
            <v>4.59233E-2</v>
          </cell>
        </row>
        <row r="1152">
          <cell r="F1152">
            <v>4.5963299999999999E-2</v>
          </cell>
        </row>
        <row r="1153">
          <cell r="F1153">
            <v>4.6003299999999997E-2</v>
          </cell>
        </row>
        <row r="1154">
          <cell r="F1154">
            <v>4.6043300000000002E-2</v>
          </cell>
        </row>
        <row r="1155">
          <cell r="F1155">
            <v>4.6083300000000001E-2</v>
          </cell>
        </row>
        <row r="1156">
          <cell r="F1156">
            <v>4.6123299999999999E-2</v>
          </cell>
        </row>
        <row r="1157">
          <cell r="F1157">
            <v>4.6163299999999997E-2</v>
          </cell>
        </row>
        <row r="1158">
          <cell r="F1158">
            <v>4.6203300000000003E-2</v>
          </cell>
        </row>
        <row r="1159">
          <cell r="F1159">
            <v>4.6243300000000001E-2</v>
          </cell>
        </row>
        <row r="1160">
          <cell r="F1160">
            <v>4.6283299999999999E-2</v>
          </cell>
        </row>
        <row r="1161">
          <cell r="F1161">
            <v>4.6323299999999998E-2</v>
          </cell>
        </row>
        <row r="1162">
          <cell r="F1162">
            <v>4.6363300000000003E-2</v>
          </cell>
        </row>
        <row r="1163">
          <cell r="F1163">
            <v>4.6403300000000001E-2</v>
          </cell>
        </row>
        <row r="1164">
          <cell r="F1164">
            <v>4.64433E-2</v>
          </cell>
        </row>
        <row r="1165">
          <cell r="F1165">
            <v>4.6483299999999998E-2</v>
          </cell>
        </row>
        <row r="1166">
          <cell r="F1166">
            <v>4.6523299999999997E-2</v>
          </cell>
        </row>
        <row r="1167">
          <cell r="F1167">
            <v>4.6563300000000002E-2</v>
          </cell>
        </row>
        <row r="1168">
          <cell r="F1168">
            <v>4.66033E-2</v>
          </cell>
        </row>
        <row r="1169">
          <cell r="F1169">
            <v>4.6643299999999999E-2</v>
          </cell>
        </row>
        <row r="1170">
          <cell r="F1170">
            <v>4.6683299999999997E-2</v>
          </cell>
        </row>
        <row r="1171">
          <cell r="F1171">
            <v>4.6723300000000002E-2</v>
          </cell>
        </row>
        <row r="1172">
          <cell r="F1172">
            <v>4.6763300000000001E-2</v>
          </cell>
        </row>
        <row r="1173">
          <cell r="F1173">
            <v>4.6803299999999999E-2</v>
          </cell>
        </row>
        <row r="1174">
          <cell r="F1174">
            <v>4.6843299999999997E-2</v>
          </cell>
        </row>
        <row r="1175">
          <cell r="F1175">
            <v>4.6883300000000003E-2</v>
          </cell>
        </row>
        <row r="1176">
          <cell r="F1176">
            <v>4.6923300000000001E-2</v>
          </cell>
        </row>
        <row r="1177">
          <cell r="F1177">
            <v>4.6963299999999999E-2</v>
          </cell>
        </row>
        <row r="1178">
          <cell r="F1178">
            <v>4.7003299999999998E-2</v>
          </cell>
        </row>
        <row r="1179">
          <cell r="F1179">
            <v>4.7043300000000003E-2</v>
          </cell>
        </row>
        <row r="1180">
          <cell r="F1180">
            <v>4.7083300000000002E-2</v>
          </cell>
        </row>
        <row r="1181">
          <cell r="F1181">
            <v>4.71233E-2</v>
          </cell>
        </row>
        <row r="1182">
          <cell r="F1182">
            <v>4.7163299999999998E-2</v>
          </cell>
        </row>
        <row r="1183">
          <cell r="F1183">
            <v>4.7203299999999997E-2</v>
          </cell>
        </row>
        <row r="1184">
          <cell r="F1184">
            <v>4.7243300000000002E-2</v>
          </cell>
        </row>
        <row r="1185">
          <cell r="F1185">
            <v>4.72833E-2</v>
          </cell>
        </row>
        <row r="1186">
          <cell r="F1186">
            <v>4.7323299999999999E-2</v>
          </cell>
        </row>
        <row r="1187">
          <cell r="F1187">
            <v>4.7363299999999997E-2</v>
          </cell>
        </row>
        <row r="1188">
          <cell r="F1188">
            <v>4.7403300000000002E-2</v>
          </cell>
        </row>
        <row r="1189">
          <cell r="F1189">
            <v>4.7443300000000001E-2</v>
          </cell>
        </row>
        <row r="1190">
          <cell r="F1190">
            <v>4.7483299999999999E-2</v>
          </cell>
        </row>
        <row r="1191">
          <cell r="F1191">
            <v>4.7523299999999997E-2</v>
          </cell>
        </row>
        <row r="1192">
          <cell r="F1192">
            <v>4.7563300000000003E-2</v>
          </cell>
        </row>
        <row r="1193">
          <cell r="F1193">
            <v>4.7603300000000001E-2</v>
          </cell>
        </row>
        <row r="1194">
          <cell r="F1194">
            <v>4.76433E-2</v>
          </cell>
        </row>
        <row r="1195">
          <cell r="F1195">
            <v>4.7683299999999998E-2</v>
          </cell>
        </row>
        <row r="1196">
          <cell r="F1196">
            <v>4.7723300000000003E-2</v>
          </cell>
        </row>
        <row r="1197">
          <cell r="F1197">
            <v>4.7763300000000002E-2</v>
          </cell>
        </row>
        <row r="1198">
          <cell r="F1198">
            <v>4.78033E-2</v>
          </cell>
        </row>
        <row r="1199">
          <cell r="F1199">
            <v>4.7843299999999998E-2</v>
          </cell>
        </row>
        <row r="1200">
          <cell r="F1200">
            <v>4.7883299999999997E-2</v>
          </cell>
        </row>
        <row r="1201">
          <cell r="F1201">
            <v>4.7923300000000002E-2</v>
          </cell>
        </row>
        <row r="1202">
          <cell r="F1202">
            <v>4.79633E-2</v>
          </cell>
        </row>
        <row r="1203">
          <cell r="F1203">
            <v>4.8003299999999999E-2</v>
          </cell>
        </row>
        <row r="1204">
          <cell r="F1204">
            <v>4.8043299999999997E-2</v>
          </cell>
        </row>
        <row r="1205">
          <cell r="F1205">
            <v>4.8083300000000002E-2</v>
          </cell>
        </row>
        <row r="1206">
          <cell r="F1206">
            <v>4.8123300000000001E-2</v>
          </cell>
        </row>
        <row r="1207">
          <cell r="F1207">
            <v>4.8163299999999999E-2</v>
          </cell>
        </row>
        <row r="1208">
          <cell r="F1208">
            <v>4.8203299999999998E-2</v>
          </cell>
        </row>
        <row r="1209">
          <cell r="F1209">
            <v>4.8243300000000003E-2</v>
          </cell>
        </row>
        <row r="1210">
          <cell r="F1210">
            <v>4.8283300000000001E-2</v>
          </cell>
        </row>
        <row r="1211">
          <cell r="F1211">
            <v>4.83233E-2</v>
          </cell>
        </row>
        <row r="1212">
          <cell r="F1212">
            <v>4.8363299999999998E-2</v>
          </cell>
        </row>
        <row r="1213">
          <cell r="F1213">
            <v>4.8403300000000003E-2</v>
          </cell>
        </row>
        <row r="1214">
          <cell r="F1214">
            <v>4.8443300000000002E-2</v>
          </cell>
        </row>
        <row r="1215">
          <cell r="F1215">
            <v>4.84833E-2</v>
          </cell>
        </row>
        <row r="1216">
          <cell r="F1216">
            <v>4.8523299999999998E-2</v>
          </cell>
        </row>
        <row r="1217">
          <cell r="F1217">
            <v>4.8563299999999997E-2</v>
          </cell>
        </row>
        <row r="1218">
          <cell r="F1218">
            <v>4.8603300000000002E-2</v>
          </cell>
        </row>
        <row r="1219">
          <cell r="F1219">
            <v>4.86433E-2</v>
          </cell>
        </row>
        <row r="1220">
          <cell r="F1220">
            <v>4.8683299999999999E-2</v>
          </cell>
        </row>
        <row r="1221">
          <cell r="F1221">
            <v>4.8723299999999997E-2</v>
          </cell>
        </row>
        <row r="1222">
          <cell r="F1222">
            <v>4.8763300000000002E-2</v>
          </cell>
        </row>
        <row r="1223">
          <cell r="F1223">
            <v>4.8803300000000001E-2</v>
          </cell>
        </row>
        <row r="1224">
          <cell r="F1224">
            <v>4.8843299999999999E-2</v>
          </cell>
        </row>
        <row r="1225">
          <cell r="F1225">
            <v>4.8883299999999998E-2</v>
          </cell>
        </row>
        <row r="1226">
          <cell r="F1226">
            <v>4.8923300000000003E-2</v>
          </cell>
        </row>
        <row r="1227">
          <cell r="F1227">
            <v>4.8963300000000001E-2</v>
          </cell>
        </row>
        <row r="1228">
          <cell r="F1228">
            <v>4.90033E-2</v>
          </cell>
        </row>
        <row r="1229">
          <cell r="F1229">
            <v>4.9043299999999998E-2</v>
          </cell>
        </row>
        <row r="1230">
          <cell r="F1230">
            <v>4.9083300000000003E-2</v>
          </cell>
        </row>
        <row r="1231">
          <cell r="F1231">
            <v>4.9123300000000002E-2</v>
          </cell>
        </row>
        <row r="1232">
          <cell r="F1232">
            <v>4.91633E-2</v>
          </cell>
        </row>
        <row r="1233">
          <cell r="F1233">
            <v>4.9203299999999998E-2</v>
          </cell>
        </row>
        <row r="1234">
          <cell r="F1234">
            <v>4.9243299999999997E-2</v>
          </cell>
        </row>
        <row r="1235">
          <cell r="F1235">
            <v>4.9283300000000002E-2</v>
          </cell>
        </row>
        <row r="1236">
          <cell r="F1236">
            <v>4.93233E-2</v>
          </cell>
        </row>
        <row r="1237">
          <cell r="F1237">
            <v>4.9363299999999999E-2</v>
          </cell>
        </row>
        <row r="1238">
          <cell r="F1238">
            <v>4.9403299999999997E-2</v>
          </cell>
        </row>
        <row r="1239">
          <cell r="F1239">
            <v>4.9443300000000003E-2</v>
          </cell>
        </row>
        <row r="1240">
          <cell r="F1240">
            <v>4.9483300000000001E-2</v>
          </cell>
        </row>
        <row r="1241">
          <cell r="F1241">
            <v>4.9523299999999999E-2</v>
          </cell>
        </row>
        <row r="1242">
          <cell r="F1242">
            <v>4.9563299999999998E-2</v>
          </cell>
        </row>
        <row r="1243">
          <cell r="F1243">
            <v>4.9603300000000003E-2</v>
          </cell>
        </row>
        <row r="1244">
          <cell r="F1244">
            <v>4.9643300000000001E-2</v>
          </cell>
        </row>
        <row r="1245">
          <cell r="F1245">
            <v>4.96833E-2</v>
          </cell>
        </row>
        <row r="1246">
          <cell r="F1246">
            <v>4.9723299999999998E-2</v>
          </cell>
        </row>
        <row r="1247">
          <cell r="F1247">
            <v>4.9763300000000003E-2</v>
          </cell>
        </row>
        <row r="1248">
          <cell r="F1248">
            <v>4.9803300000000002E-2</v>
          </cell>
        </row>
        <row r="1249">
          <cell r="F1249">
            <v>4.98433E-2</v>
          </cell>
        </row>
        <row r="1250">
          <cell r="F1250">
            <v>4.9883299999999998E-2</v>
          </cell>
        </row>
        <row r="1251">
          <cell r="F1251">
            <v>4.9923299999999997E-2</v>
          </cell>
        </row>
        <row r="1252">
          <cell r="F1252">
            <v>4.9963300000000002E-2</v>
          </cell>
        </row>
        <row r="1253">
          <cell r="F1253">
            <v>5.0003300000000001E-2</v>
          </cell>
        </row>
        <row r="1254">
          <cell r="F1254">
            <v>5.0043299999999999E-2</v>
          </cell>
        </row>
        <row r="1255">
          <cell r="F1255">
            <v>5.0083299999999997E-2</v>
          </cell>
        </row>
        <row r="1256">
          <cell r="F1256">
            <v>5.0123300000000003E-2</v>
          </cell>
        </row>
        <row r="1257">
          <cell r="F1257">
            <v>5.0163300000000001E-2</v>
          </cell>
        </row>
        <row r="1258">
          <cell r="F1258">
            <v>5.0203299999999999E-2</v>
          </cell>
        </row>
        <row r="1259">
          <cell r="F1259">
            <v>5.0243299999999998E-2</v>
          </cell>
        </row>
        <row r="1260">
          <cell r="F1260">
            <v>5.0283300000000003E-2</v>
          </cell>
        </row>
        <row r="1261">
          <cell r="F1261">
            <v>5.0323300000000001E-2</v>
          </cell>
        </row>
        <row r="1262">
          <cell r="F1262">
            <v>5.03633E-2</v>
          </cell>
        </row>
        <row r="1263">
          <cell r="F1263">
            <v>5.0403299999999998E-2</v>
          </cell>
        </row>
        <row r="1264">
          <cell r="F1264">
            <v>5.0443300000000003E-2</v>
          </cell>
        </row>
        <row r="1265">
          <cell r="F1265">
            <v>5.0483300000000002E-2</v>
          </cell>
        </row>
        <row r="1266">
          <cell r="F1266">
            <v>5.05233E-2</v>
          </cell>
        </row>
        <row r="1267">
          <cell r="F1267">
            <v>5.0563299999999999E-2</v>
          </cell>
        </row>
        <row r="1268">
          <cell r="F1268">
            <v>5.0603299999999997E-2</v>
          </cell>
        </row>
        <row r="1269">
          <cell r="F1269">
            <v>5.0643300000000002E-2</v>
          </cell>
        </row>
        <row r="1270">
          <cell r="F1270">
            <v>5.0683300000000001E-2</v>
          </cell>
        </row>
        <row r="1271">
          <cell r="F1271">
            <v>5.0723299999999999E-2</v>
          </cell>
        </row>
        <row r="1272">
          <cell r="F1272">
            <v>5.0763299999999997E-2</v>
          </cell>
        </row>
        <row r="1273">
          <cell r="F1273">
            <v>5.0803300000000003E-2</v>
          </cell>
        </row>
        <row r="1274">
          <cell r="F1274">
            <v>5.0843300000000001E-2</v>
          </cell>
        </row>
        <row r="1275">
          <cell r="F1275">
            <v>5.0883299999999999E-2</v>
          </cell>
        </row>
        <row r="1276">
          <cell r="F1276">
            <v>5.0923299999999998E-2</v>
          </cell>
        </row>
        <row r="1277">
          <cell r="F1277">
            <v>5.0963300000000003E-2</v>
          </cell>
        </row>
        <row r="1278">
          <cell r="F1278">
            <v>5.1003300000000001E-2</v>
          </cell>
        </row>
        <row r="1279">
          <cell r="F1279">
            <v>5.10433E-2</v>
          </cell>
        </row>
        <row r="1280">
          <cell r="F1280">
            <v>5.1083299999999998E-2</v>
          </cell>
        </row>
        <row r="1281">
          <cell r="F1281">
            <v>5.1123300000000003E-2</v>
          </cell>
        </row>
        <row r="1282">
          <cell r="F1282">
            <v>5.1163300000000002E-2</v>
          </cell>
        </row>
        <row r="1283">
          <cell r="F1283">
            <v>5.12033E-2</v>
          </cell>
        </row>
        <row r="1284">
          <cell r="F1284">
            <v>5.1243299999999999E-2</v>
          </cell>
        </row>
        <row r="1285">
          <cell r="F1285">
            <v>5.1283299999999997E-2</v>
          </cell>
        </row>
        <row r="1286">
          <cell r="F1286">
            <v>5.1323300000000002E-2</v>
          </cell>
        </row>
        <row r="1287">
          <cell r="F1287">
            <v>5.1363300000000001E-2</v>
          </cell>
        </row>
        <row r="1288">
          <cell r="F1288">
            <v>5.1403299999999999E-2</v>
          </cell>
        </row>
        <row r="1289">
          <cell r="F1289">
            <v>5.1443299999999997E-2</v>
          </cell>
        </row>
        <row r="1290">
          <cell r="F1290">
            <v>5.1483300000000003E-2</v>
          </cell>
        </row>
        <row r="1291">
          <cell r="F1291">
            <v>5.1523300000000001E-2</v>
          </cell>
        </row>
        <row r="1292">
          <cell r="F1292">
            <v>5.1563299999999999E-2</v>
          </cell>
        </row>
        <row r="1293">
          <cell r="F1293">
            <v>5.1603299999999998E-2</v>
          </cell>
        </row>
        <row r="1294">
          <cell r="F1294">
            <v>5.1643300000000003E-2</v>
          </cell>
        </row>
        <row r="1295">
          <cell r="F1295">
            <v>5.1683300000000001E-2</v>
          </cell>
        </row>
        <row r="1296">
          <cell r="F1296">
            <v>5.17233E-2</v>
          </cell>
        </row>
        <row r="1297">
          <cell r="F1297">
            <v>5.1763299999999998E-2</v>
          </cell>
        </row>
        <row r="1298">
          <cell r="F1298">
            <v>5.1803299999999997E-2</v>
          </cell>
        </row>
        <row r="1299">
          <cell r="F1299">
            <v>5.1843300000000002E-2</v>
          </cell>
        </row>
        <row r="1300">
          <cell r="F1300">
            <v>5.18833E-2</v>
          </cell>
        </row>
        <row r="1301">
          <cell r="F1301">
            <v>5.1923299999999999E-2</v>
          </cell>
        </row>
        <row r="1302">
          <cell r="F1302">
            <v>5.1963299999999997E-2</v>
          </cell>
        </row>
        <row r="1303">
          <cell r="F1303">
            <v>5.2003300000000002E-2</v>
          </cell>
        </row>
        <row r="1304">
          <cell r="F1304">
            <v>5.2043300000000001E-2</v>
          </cell>
        </row>
        <row r="1305">
          <cell r="F1305">
            <v>5.2083299999999999E-2</v>
          </cell>
        </row>
        <row r="1306">
          <cell r="F1306">
            <v>5.2123299999999997E-2</v>
          </cell>
        </row>
        <row r="1307">
          <cell r="F1307">
            <v>5.2163300000000003E-2</v>
          </cell>
        </row>
        <row r="1308">
          <cell r="F1308">
            <v>5.2203300000000001E-2</v>
          </cell>
        </row>
        <row r="1309">
          <cell r="F1309">
            <v>5.2243299999999999E-2</v>
          </cell>
        </row>
        <row r="1310">
          <cell r="F1310">
            <v>5.2283299999999998E-2</v>
          </cell>
        </row>
        <row r="1311">
          <cell r="F1311">
            <v>5.2323300000000003E-2</v>
          </cell>
        </row>
        <row r="1312">
          <cell r="F1312">
            <v>5.2363300000000002E-2</v>
          </cell>
        </row>
        <row r="1313">
          <cell r="F1313">
            <v>5.24033E-2</v>
          </cell>
        </row>
        <row r="1314">
          <cell r="F1314">
            <v>5.2443299999999998E-2</v>
          </cell>
        </row>
        <row r="1315">
          <cell r="F1315">
            <v>5.2483299999999997E-2</v>
          </cell>
        </row>
        <row r="1316">
          <cell r="F1316">
            <v>5.2523300000000002E-2</v>
          </cell>
        </row>
        <row r="1317">
          <cell r="F1317">
            <v>5.25633E-2</v>
          </cell>
        </row>
        <row r="1318">
          <cell r="F1318">
            <v>5.2603299999999999E-2</v>
          </cell>
        </row>
        <row r="1319">
          <cell r="F1319">
            <v>5.2643299999999997E-2</v>
          </cell>
        </row>
        <row r="1320">
          <cell r="F1320">
            <v>5.2683300000000002E-2</v>
          </cell>
        </row>
        <row r="1321">
          <cell r="F1321">
            <v>5.2723300000000001E-2</v>
          </cell>
        </row>
        <row r="1322">
          <cell r="F1322">
            <v>5.2763299999999999E-2</v>
          </cell>
        </row>
        <row r="1323">
          <cell r="F1323">
            <v>5.2803299999999997E-2</v>
          </cell>
        </row>
        <row r="1324">
          <cell r="F1324">
            <v>5.2843300000000003E-2</v>
          </cell>
        </row>
        <row r="1325">
          <cell r="F1325">
            <v>5.2883300000000001E-2</v>
          </cell>
        </row>
        <row r="1326">
          <cell r="F1326">
            <v>5.29233E-2</v>
          </cell>
        </row>
        <row r="1327">
          <cell r="F1327">
            <v>5.2963299999999998E-2</v>
          </cell>
        </row>
        <row r="1328">
          <cell r="F1328">
            <v>5.3003300000000003E-2</v>
          </cell>
        </row>
        <row r="1329">
          <cell r="F1329">
            <v>5.3043300000000002E-2</v>
          </cell>
        </row>
        <row r="1330">
          <cell r="F1330">
            <v>5.30833E-2</v>
          </cell>
        </row>
        <row r="1331">
          <cell r="F1331">
            <v>5.3123299999999998E-2</v>
          </cell>
        </row>
        <row r="1332">
          <cell r="F1332">
            <v>5.3163299999999997E-2</v>
          </cell>
        </row>
        <row r="1333">
          <cell r="F1333">
            <v>5.3203300000000002E-2</v>
          </cell>
        </row>
        <row r="1334">
          <cell r="F1334">
            <v>5.32433E-2</v>
          </cell>
        </row>
        <row r="1335">
          <cell r="F1335">
            <v>5.3283299999999999E-2</v>
          </cell>
        </row>
        <row r="1336">
          <cell r="F1336">
            <v>5.3323299999999997E-2</v>
          </cell>
        </row>
        <row r="1337">
          <cell r="F1337">
            <v>5.3363300000000002E-2</v>
          </cell>
        </row>
        <row r="1338">
          <cell r="F1338">
            <v>5.3403300000000001E-2</v>
          </cell>
        </row>
        <row r="1339">
          <cell r="F1339">
            <v>5.3443299999999999E-2</v>
          </cell>
        </row>
        <row r="1340">
          <cell r="F1340">
            <v>5.3483299999999998E-2</v>
          </cell>
        </row>
        <row r="1341">
          <cell r="F1341">
            <v>5.3523300000000003E-2</v>
          </cell>
        </row>
        <row r="1342">
          <cell r="F1342">
            <v>5.3563300000000001E-2</v>
          </cell>
        </row>
        <row r="1343">
          <cell r="F1343">
            <v>5.36033E-2</v>
          </cell>
        </row>
        <row r="1344">
          <cell r="F1344">
            <v>5.3643299999999998E-2</v>
          </cell>
        </row>
        <row r="1345">
          <cell r="F1345">
            <v>5.3683300000000003E-2</v>
          </cell>
        </row>
        <row r="1346">
          <cell r="F1346">
            <v>5.3723300000000002E-2</v>
          </cell>
        </row>
        <row r="1347">
          <cell r="F1347">
            <v>5.37633E-2</v>
          </cell>
        </row>
        <row r="1348">
          <cell r="F1348">
            <v>5.3803299999999998E-2</v>
          </cell>
        </row>
        <row r="1349">
          <cell r="F1349">
            <v>5.3843299999999997E-2</v>
          </cell>
        </row>
        <row r="1350">
          <cell r="F1350">
            <v>5.3883300000000002E-2</v>
          </cell>
        </row>
        <row r="1351">
          <cell r="F1351">
            <v>5.39233E-2</v>
          </cell>
        </row>
        <row r="1352">
          <cell r="F1352">
            <v>5.3963299999999999E-2</v>
          </cell>
        </row>
        <row r="1353">
          <cell r="F1353">
            <v>5.4003299999999997E-2</v>
          </cell>
        </row>
        <row r="1354">
          <cell r="F1354">
            <v>5.4043300000000002E-2</v>
          </cell>
        </row>
        <row r="1355">
          <cell r="F1355">
            <v>5.4083300000000001E-2</v>
          </cell>
        </row>
        <row r="1356">
          <cell r="F1356">
            <v>5.4123299999999999E-2</v>
          </cell>
        </row>
        <row r="1357">
          <cell r="F1357">
            <v>5.4163299999999998E-2</v>
          </cell>
        </row>
        <row r="1358">
          <cell r="F1358">
            <v>5.4203300000000003E-2</v>
          </cell>
        </row>
        <row r="1359">
          <cell r="F1359">
            <v>5.4243300000000001E-2</v>
          </cell>
        </row>
        <row r="1360">
          <cell r="F1360">
            <v>5.42833E-2</v>
          </cell>
        </row>
        <row r="1361">
          <cell r="F1361">
            <v>5.4323299999999998E-2</v>
          </cell>
        </row>
        <row r="1362">
          <cell r="F1362">
            <v>5.4363300000000003E-2</v>
          </cell>
        </row>
        <row r="1363">
          <cell r="F1363">
            <v>5.4403300000000002E-2</v>
          </cell>
        </row>
        <row r="1364">
          <cell r="F1364">
            <v>5.44433E-2</v>
          </cell>
        </row>
        <row r="1365">
          <cell r="F1365">
            <v>5.4483299999999998E-2</v>
          </cell>
        </row>
        <row r="1366">
          <cell r="F1366">
            <v>5.4523299999999997E-2</v>
          </cell>
        </row>
        <row r="1367">
          <cell r="F1367">
            <v>5.4563300000000002E-2</v>
          </cell>
        </row>
        <row r="1368">
          <cell r="F1368">
            <v>5.46033E-2</v>
          </cell>
        </row>
        <row r="1369">
          <cell r="F1369">
            <v>5.4643299999999999E-2</v>
          </cell>
        </row>
        <row r="1370">
          <cell r="F1370">
            <v>5.4683299999999997E-2</v>
          </cell>
        </row>
        <row r="1371">
          <cell r="F1371">
            <v>5.4723300000000002E-2</v>
          </cell>
        </row>
        <row r="1372">
          <cell r="F1372">
            <v>5.4763300000000001E-2</v>
          </cell>
        </row>
        <row r="1373">
          <cell r="F1373">
            <v>5.4803299999999999E-2</v>
          </cell>
        </row>
        <row r="1374">
          <cell r="F1374">
            <v>5.4843299999999998E-2</v>
          </cell>
        </row>
        <row r="1375">
          <cell r="F1375">
            <v>5.4883300000000003E-2</v>
          </cell>
        </row>
        <row r="1376">
          <cell r="F1376">
            <v>5.4923300000000001E-2</v>
          </cell>
        </row>
        <row r="1377">
          <cell r="F1377">
            <v>5.49633E-2</v>
          </cell>
        </row>
        <row r="1378">
          <cell r="F1378">
            <v>5.5003299999999998E-2</v>
          </cell>
        </row>
        <row r="1379">
          <cell r="F1379">
            <v>5.5043300000000003E-2</v>
          </cell>
        </row>
        <row r="1380">
          <cell r="F1380">
            <v>5.5083300000000002E-2</v>
          </cell>
        </row>
        <row r="1381">
          <cell r="F1381">
            <v>5.51233E-2</v>
          </cell>
        </row>
        <row r="1382">
          <cell r="F1382">
            <v>5.5163299999999998E-2</v>
          </cell>
        </row>
        <row r="1383">
          <cell r="F1383">
            <v>5.5203299999999997E-2</v>
          </cell>
        </row>
        <row r="1384">
          <cell r="F1384">
            <v>5.5243300000000002E-2</v>
          </cell>
        </row>
        <row r="1385">
          <cell r="F1385">
            <v>5.52833E-2</v>
          </cell>
        </row>
        <row r="1386">
          <cell r="F1386">
            <v>5.5323299999999999E-2</v>
          </cell>
        </row>
        <row r="1387">
          <cell r="F1387">
            <v>5.5363299999999997E-2</v>
          </cell>
        </row>
        <row r="1388">
          <cell r="F1388">
            <v>5.5403300000000003E-2</v>
          </cell>
        </row>
        <row r="1389">
          <cell r="F1389">
            <v>5.5443300000000001E-2</v>
          </cell>
        </row>
        <row r="1390">
          <cell r="F1390">
            <v>5.5483299999999999E-2</v>
          </cell>
        </row>
        <row r="1391">
          <cell r="F1391">
            <v>5.5523299999999998E-2</v>
          </cell>
        </row>
        <row r="1392">
          <cell r="F1392">
            <v>5.5563300000000003E-2</v>
          </cell>
        </row>
        <row r="1393">
          <cell r="F1393">
            <v>5.5603300000000001E-2</v>
          </cell>
        </row>
        <row r="1394">
          <cell r="F1394">
            <v>5.56433E-2</v>
          </cell>
        </row>
        <row r="1395">
          <cell r="F1395">
            <v>5.5683299999999998E-2</v>
          </cell>
        </row>
        <row r="1396">
          <cell r="F1396">
            <v>5.5723300000000003E-2</v>
          </cell>
        </row>
        <row r="1397">
          <cell r="F1397">
            <v>5.5763300000000002E-2</v>
          </cell>
        </row>
        <row r="1398">
          <cell r="F1398">
            <v>5.58033E-2</v>
          </cell>
        </row>
        <row r="1399">
          <cell r="F1399">
            <v>5.5843299999999998E-2</v>
          </cell>
        </row>
        <row r="1400">
          <cell r="F1400">
            <v>5.5883299999999997E-2</v>
          </cell>
        </row>
        <row r="1401">
          <cell r="F1401">
            <v>5.5923300000000002E-2</v>
          </cell>
        </row>
        <row r="1402">
          <cell r="F1402">
            <v>5.5963300000000001E-2</v>
          </cell>
        </row>
        <row r="1403">
          <cell r="F1403">
            <v>5.6003299999999999E-2</v>
          </cell>
        </row>
        <row r="1404">
          <cell r="F1404">
            <v>5.6043299999999997E-2</v>
          </cell>
        </row>
        <row r="1405">
          <cell r="F1405">
            <v>5.6083300000000003E-2</v>
          </cell>
        </row>
        <row r="1406">
          <cell r="F1406">
            <v>5.6123300000000001E-2</v>
          </cell>
        </row>
        <row r="1407">
          <cell r="F1407">
            <v>5.6163299999999999E-2</v>
          </cell>
        </row>
        <row r="1408">
          <cell r="F1408">
            <v>5.6203299999999998E-2</v>
          </cell>
        </row>
        <row r="1409">
          <cell r="F1409">
            <v>5.6243300000000003E-2</v>
          </cell>
        </row>
        <row r="1410">
          <cell r="F1410">
            <v>5.6283300000000001E-2</v>
          </cell>
        </row>
        <row r="1411">
          <cell r="F1411">
            <v>5.63233E-2</v>
          </cell>
        </row>
        <row r="1412">
          <cell r="F1412">
            <v>5.6363299999999998E-2</v>
          </cell>
        </row>
        <row r="1413">
          <cell r="F1413">
            <v>5.6403300000000003E-2</v>
          </cell>
        </row>
        <row r="1414">
          <cell r="F1414">
            <v>5.6443300000000002E-2</v>
          </cell>
        </row>
        <row r="1415">
          <cell r="F1415">
            <v>5.64833E-2</v>
          </cell>
        </row>
        <row r="1416">
          <cell r="F1416">
            <v>5.6523299999999999E-2</v>
          </cell>
        </row>
        <row r="1417">
          <cell r="F1417">
            <v>5.6563299999999997E-2</v>
          </cell>
        </row>
        <row r="1418">
          <cell r="F1418">
            <v>5.6603300000000002E-2</v>
          </cell>
        </row>
        <row r="1419">
          <cell r="F1419">
            <v>5.6643300000000001E-2</v>
          </cell>
        </row>
        <row r="1420">
          <cell r="F1420">
            <v>5.6683299999999999E-2</v>
          </cell>
        </row>
        <row r="1421">
          <cell r="F1421">
            <v>5.6723299999999997E-2</v>
          </cell>
        </row>
        <row r="1422">
          <cell r="F1422">
            <v>5.6763300000000003E-2</v>
          </cell>
        </row>
        <row r="1423">
          <cell r="F1423">
            <v>5.6803300000000001E-2</v>
          </cell>
        </row>
        <row r="1424">
          <cell r="F1424">
            <v>5.6843299999999999E-2</v>
          </cell>
        </row>
        <row r="1425">
          <cell r="F1425">
            <v>5.6883299999999998E-2</v>
          </cell>
        </row>
        <row r="1426">
          <cell r="F1426">
            <v>5.6923300000000003E-2</v>
          </cell>
        </row>
        <row r="1427">
          <cell r="F1427">
            <v>5.6963300000000001E-2</v>
          </cell>
        </row>
        <row r="1428">
          <cell r="F1428">
            <v>5.70033E-2</v>
          </cell>
        </row>
        <row r="1429">
          <cell r="F1429">
            <v>5.7043299999999998E-2</v>
          </cell>
        </row>
        <row r="1430">
          <cell r="F1430">
            <v>5.7083299999999997E-2</v>
          </cell>
        </row>
        <row r="1431">
          <cell r="F1431">
            <v>5.7123300000000002E-2</v>
          </cell>
        </row>
        <row r="1432">
          <cell r="F1432">
            <v>5.71633E-2</v>
          </cell>
        </row>
        <row r="1433">
          <cell r="F1433">
            <v>5.7203299999999999E-2</v>
          </cell>
        </row>
        <row r="1434">
          <cell r="F1434">
            <v>5.7243299999999997E-2</v>
          </cell>
        </row>
        <row r="1435">
          <cell r="F1435">
            <v>5.7283300000000002E-2</v>
          </cell>
        </row>
        <row r="1436">
          <cell r="F1436">
            <v>5.7323300000000001E-2</v>
          </cell>
        </row>
        <row r="1437">
          <cell r="F1437">
            <v>5.7363299999999999E-2</v>
          </cell>
        </row>
        <row r="1438">
          <cell r="F1438">
            <v>5.7403299999999997E-2</v>
          </cell>
        </row>
        <row r="1439">
          <cell r="F1439">
            <v>5.7443300000000003E-2</v>
          </cell>
        </row>
        <row r="1440">
          <cell r="F1440">
            <v>5.7483300000000001E-2</v>
          </cell>
        </row>
        <row r="1441">
          <cell r="F1441">
            <v>5.7523299999999999E-2</v>
          </cell>
        </row>
        <row r="1442">
          <cell r="F1442">
            <v>5.7563299999999998E-2</v>
          </cell>
        </row>
        <row r="1443">
          <cell r="F1443">
            <v>5.7603300000000003E-2</v>
          </cell>
        </row>
        <row r="1444">
          <cell r="F1444">
            <v>5.7643300000000001E-2</v>
          </cell>
        </row>
        <row r="1445">
          <cell r="F1445">
            <v>5.76833E-2</v>
          </cell>
        </row>
        <row r="1446">
          <cell r="F1446">
            <v>5.7723299999999998E-2</v>
          </cell>
        </row>
        <row r="1447">
          <cell r="F1447">
            <v>5.7763299999999997E-2</v>
          </cell>
        </row>
        <row r="1448">
          <cell r="F1448">
            <v>5.7803300000000002E-2</v>
          </cell>
        </row>
        <row r="1449">
          <cell r="F1449">
            <v>5.78433E-2</v>
          </cell>
        </row>
        <row r="1450">
          <cell r="F1450">
            <v>5.7883299999999999E-2</v>
          </cell>
        </row>
        <row r="1451">
          <cell r="F1451">
            <v>5.7923299999999997E-2</v>
          </cell>
        </row>
        <row r="1452">
          <cell r="F1452">
            <v>5.7963300000000002E-2</v>
          </cell>
        </row>
        <row r="1453">
          <cell r="F1453">
            <v>5.8003300000000001E-2</v>
          </cell>
        </row>
        <row r="1454">
          <cell r="F1454">
            <v>5.8043299999999999E-2</v>
          </cell>
        </row>
        <row r="1455">
          <cell r="F1455">
            <v>5.8083299999999997E-2</v>
          </cell>
        </row>
        <row r="1456">
          <cell r="F1456">
            <v>5.8123300000000003E-2</v>
          </cell>
        </row>
        <row r="1457">
          <cell r="F1457">
            <v>5.8163300000000001E-2</v>
          </cell>
        </row>
        <row r="1458">
          <cell r="F1458">
            <v>5.8203299999999999E-2</v>
          </cell>
        </row>
        <row r="1459">
          <cell r="F1459">
            <v>5.8243299999999998E-2</v>
          </cell>
        </row>
        <row r="1460">
          <cell r="F1460">
            <v>5.8283300000000003E-2</v>
          </cell>
        </row>
        <row r="1461">
          <cell r="F1461">
            <v>5.8323300000000002E-2</v>
          </cell>
        </row>
        <row r="1462">
          <cell r="F1462">
            <v>5.83633E-2</v>
          </cell>
        </row>
        <row r="1463">
          <cell r="F1463">
            <v>5.8403299999999998E-2</v>
          </cell>
        </row>
        <row r="1464">
          <cell r="F1464">
            <v>5.8443299999999997E-2</v>
          </cell>
        </row>
        <row r="1465">
          <cell r="F1465">
            <v>5.8483300000000002E-2</v>
          </cell>
        </row>
        <row r="1466">
          <cell r="F1466">
            <v>5.85233E-2</v>
          </cell>
        </row>
        <row r="1467">
          <cell r="F1467">
            <v>5.8563299999999999E-2</v>
          </cell>
        </row>
        <row r="1468">
          <cell r="F1468">
            <v>5.8603299999999997E-2</v>
          </cell>
        </row>
        <row r="1469">
          <cell r="F1469">
            <v>5.8643300000000002E-2</v>
          </cell>
        </row>
        <row r="1470">
          <cell r="F1470">
            <v>5.8683300000000001E-2</v>
          </cell>
        </row>
        <row r="1471">
          <cell r="F1471">
            <v>5.8723299999999999E-2</v>
          </cell>
        </row>
        <row r="1472">
          <cell r="F1472">
            <v>5.8763299999999997E-2</v>
          </cell>
        </row>
        <row r="1473">
          <cell r="F1473">
            <v>5.8803300000000003E-2</v>
          </cell>
        </row>
        <row r="1474">
          <cell r="F1474">
            <v>5.8843300000000001E-2</v>
          </cell>
        </row>
        <row r="1475">
          <cell r="F1475">
            <v>5.88833E-2</v>
          </cell>
        </row>
        <row r="1476">
          <cell r="F1476">
            <v>5.8923299999999998E-2</v>
          </cell>
        </row>
        <row r="1477">
          <cell r="F1477">
            <v>5.8963300000000003E-2</v>
          </cell>
        </row>
        <row r="1478">
          <cell r="F1478">
            <v>5.9003300000000002E-2</v>
          </cell>
        </row>
        <row r="1479">
          <cell r="F1479">
            <v>5.90433E-2</v>
          </cell>
        </row>
        <row r="1480">
          <cell r="F1480">
            <v>5.9083299999999998E-2</v>
          </cell>
        </row>
        <row r="1481">
          <cell r="F1481">
            <v>5.9123299999999997E-2</v>
          </cell>
        </row>
        <row r="1482">
          <cell r="F1482">
            <v>5.9163300000000002E-2</v>
          </cell>
        </row>
        <row r="1483">
          <cell r="F1483">
            <v>5.92033E-2</v>
          </cell>
        </row>
        <row r="1484">
          <cell r="F1484">
            <v>5.9243299999999999E-2</v>
          </cell>
        </row>
        <row r="1485">
          <cell r="F1485">
            <v>5.9283299999999997E-2</v>
          </cell>
        </row>
        <row r="1486">
          <cell r="F1486">
            <v>5.9323300000000002E-2</v>
          </cell>
        </row>
        <row r="1487">
          <cell r="F1487">
            <v>5.9363300000000001E-2</v>
          </cell>
        </row>
        <row r="1488">
          <cell r="F1488">
            <v>5.9403299999999999E-2</v>
          </cell>
        </row>
        <row r="1489">
          <cell r="F1489">
            <v>5.9443299999999998E-2</v>
          </cell>
        </row>
        <row r="1490">
          <cell r="F1490">
            <v>5.9483300000000003E-2</v>
          </cell>
        </row>
        <row r="1491">
          <cell r="F1491">
            <v>5.9523300000000001E-2</v>
          </cell>
        </row>
        <row r="1492">
          <cell r="F1492">
            <v>5.95633E-2</v>
          </cell>
        </row>
        <row r="1493">
          <cell r="F1493">
            <v>5.9603299999999998E-2</v>
          </cell>
        </row>
        <row r="1494">
          <cell r="F1494">
            <v>5.9643300000000003E-2</v>
          </cell>
        </row>
        <row r="1495">
          <cell r="F1495">
            <v>5.9683300000000002E-2</v>
          </cell>
        </row>
        <row r="1496">
          <cell r="F1496">
            <v>5.97233E-2</v>
          </cell>
        </row>
        <row r="1497">
          <cell r="F1497">
            <v>5.9763299999999998E-2</v>
          </cell>
        </row>
        <row r="1498">
          <cell r="F1498">
            <v>5.9803299999999997E-2</v>
          </cell>
        </row>
        <row r="1499">
          <cell r="F1499">
            <v>5.9843300000000002E-2</v>
          </cell>
        </row>
        <row r="1500">
          <cell r="F1500">
            <v>5.98833E-2</v>
          </cell>
        </row>
        <row r="1501">
          <cell r="F1501">
            <v>5.9923299999999999E-2</v>
          </cell>
        </row>
        <row r="1502">
          <cell r="F1502">
            <v>5.9963299999999997E-2</v>
          </cell>
        </row>
        <row r="1503">
          <cell r="F1503">
            <v>6.0003300000000002E-2</v>
          </cell>
        </row>
        <row r="1504">
          <cell r="F1504">
            <v>6.0043300000000001E-2</v>
          </cell>
        </row>
        <row r="1505">
          <cell r="F1505">
            <v>6.0083299999999999E-2</v>
          </cell>
        </row>
        <row r="1506">
          <cell r="F1506">
            <v>6.0123299999999998E-2</v>
          </cell>
        </row>
        <row r="1507">
          <cell r="F1507">
            <v>6.0163300000000003E-2</v>
          </cell>
        </row>
        <row r="1508">
          <cell r="F1508">
            <v>6.0203300000000001E-2</v>
          </cell>
        </row>
        <row r="1509">
          <cell r="F1509">
            <v>6.02433E-2</v>
          </cell>
        </row>
        <row r="1510">
          <cell r="F1510">
            <v>6.0283299999999998E-2</v>
          </cell>
        </row>
        <row r="1511">
          <cell r="F1511">
            <v>6.0323300000000003E-2</v>
          </cell>
        </row>
        <row r="1512">
          <cell r="F1512">
            <v>6.0363300000000002E-2</v>
          </cell>
        </row>
        <row r="1513">
          <cell r="F1513">
            <v>6.04033E-2</v>
          </cell>
        </row>
        <row r="1514">
          <cell r="F1514">
            <v>6.0443299999999998E-2</v>
          </cell>
        </row>
        <row r="1515">
          <cell r="F1515">
            <v>6.0483299999999997E-2</v>
          </cell>
        </row>
        <row r="1516">
          <cell r="F1516">
            <v>6.0523300000000002E-2</v>
          </cell>
        </row>
        <row r="1517">
          <cell r="F1517">
            <v>6.05633E-2</v>
          </cell>
        </row>
        <row r="1518">
          <cell r="F1518">
            <v>6.0603299999999999E-2</v>
          </cell>
        </row>
        <row r="1519">
          <cell r="F1519">
            <v>6.0643299999999997E-2</v>
          </cell>
        </row>
        <row r="1520">
          <cell r="F1520">
            <v>6.0683300000000003E-2</v>
          </cell>
        </row>
        <row r="1521">
          <cell r="F1521">
            <v>6.0723300000000001E-2</v>
          </cell>
        </row>
        <row r="1522">
          <cell r="F1522">
            <v>6.0763299999999999E-2</v>
          </cell>
        </row>
        <row r="1523">
          <cell r="F1523">
            <v>6.0803299999999998E-2</v>
          </cell>
        </row>
        <row r="1524">
          <cell r="F1524">
            <v>6.0843300000000003E-2</v>
          </cell>
        </row>
        <row r="1525">
          <cell r="F1525">
            <v>6.0883300000000001E-2</v>
          </cell>
        </row>
        <row r="1526">
          <cell r="F1526">
            <v>6.09233E-2</v>
          </cell>
        </row>
        <row r="1527">
          <cell r="F1527">
            <v>6.0963299999999998E-2</v>
          </cell>
        </row>
        <row r="1528">
          <cell r="F1528">
            <v>6.1003300000000003E-2</v>
          </cell>
        </row>
        <row r="1529">
          <cell r="F1529">
            <v>6.1043300000000002E-2</v>
          </cell>
        </row>
        <row r="1530">
          <cell r="F1530">
            <v>6.10833E-2</v>
          </cell>
        </row>
        <row r="1531">
          <cell r="F1531">
            <v>6.1123299999999998E-2</v>
          </cell>
        </row>
        <row r="1532">
          <cell r="F1532">
            <v>6.1163299999999997E-2</v>
          </cell>
        </row>
        <row r="1533">
          <cell r="F1533">
            <v>6.1203300000000002E-2</v>
          </cell>
        </row>
        <row r="1534">
          <cell r="F1534">
            <v>6.1243300000000001E-2</v>
          </cell>
        </row>
        <row r="1535">
          <cell r="F1535">
            <v>6.1283299999999999E-2</v>
          </cell>
        </row>
        <row r="1536">
          <cell r="F1536">
            <v>6.1323299999999997E-2</v>
          </cell>
        </row>
        <row r="1537">
          <cell r="F1537">
            <v>6.1363300000000003E-2</v>
          </cell>
        </row>
        <row r="1538">
          <cell r="F1538">
            <v>6.1403300000000001E-2</v>
          </cell>
        </row>
        <row r="1539">
          <cell r="F1539">
            <v>6.1443299999999999E-2</v>
          </cell>
        </row>
        <row r="1540">
          <cell r="F1540">
            <v>6.1483299999999998E-2</v>
          </cell>
        </row>
        <row r="1541">
          <cell r="F1541">
            <v>6.1523300000000003E-2</v>
          </cell>
        </row>
        <row r="1542">
          <cell r="F1542">
            <v>6.1563300000000001E-2</v>
          </cell>
        </row>
        <row r="1543">
          <cell r="F1543">
            <v>6.16033E-2</v>
          </cell>
        </row>
        <row r="1544">
          <cell r="F1544">
            <v>6.1643299999999998E-2</v>
          </cell>
        </row>
        <row r="1545">
          <cell r="F1545">
            <v>6.1683300000000003E-2</v>
          </cell>
        </row>
        <row r="1546">
          <cell r="F1546">
            <v>6.1723300000000002E-2</v>
          </cell>
        </row>
        <row r="1547">
          <cell r="F1547">
            <v>6.17633E-2</v>
          </cell>
        </row>
        <row r="1548">
          <cell r="F1548">
            <v>6.1803299999999999E-2</v>
          </cell>
        </row>
        <row r="1549">
          <cell r="F1549">
            <v>6.1843299999999997E-2</v>
          </cell>
        </row>
        <row r="1550">
          <cell r="F1550">
            <v>6.1883300000000002E-2</v>
          </cell>
        </row>
        <row r="1551">
          <cell r="F1551">
            <v>6.1923300000000001E-2</v>
          </cell>
        </row>
        <row r="1552">
          <cell r="F1552">
            <v>6.1963299999999999E-2</v>
          </cell>
        </row>
        <row r="1553">
          <cell r="F1553">
            <v>6.2003299999999997E-2</v>
          </cell>
        </row>
        <row r="1554">
          <cell r="F1554">
            <v>6.2043300000000003E-2</v>
          </cell>
        </row>
        <row r="1555">
          <cell r="F1555">
            <v>6.2083300000000001E-2</v>
          </cell>
        </row>
        <row r="1556">
          <cell r="F1556">
            <v>6.2123299999999999E-2</v>
          </cell>
        </row>
        <row r="1557">
          <cell r="F1557">
            <v>6.2163299999999998E-2</v>
          </cell>
        </row>
        <row r="1558">
          <cell r="F1558">
            <v>6.2203300000000003E-2</v>
          </cell>
        </row>
        <row r="1559">
          <cell r="F1559">
            <v>6.2243300000000001E-2</v>
          </cell>
        </row>
        <row r="1560">
          <cell r="F1560">
            <v>6.22833E-2</v>
          </cell>
        </row>
        <row r="1561">
          <cell r="F1561">
            <v>6.2323299999999998E-2</v>
          </cell>
        </row>
        <row r="1562">
          <cell r="F1562">
            <v>6.2363300000000003E-2</v>
          </cell>
        </row>
        <row r="1563">
          <cell r="F1563">
            <v>6.2403300000000002E-2</v>
          </cell>
        </row>
        <row r="1564">
          <cell r="F1564">
            <v>6.24433E-2</v>
          </cell>
        </row>
        <row r="1565">
          <cell r="F1565">
            <v>6.2483299999999999E-2</v>
          </cell>
        </row>
        <row r="1566">
          <cell r="F1566">
            <v>6.2523300000000004E-2</v>
          </cell>
        </row>
        <row r="1567">
          <cell r="F1567">
            <v>6.2563300000000002E-2</v>
          </cell>
        </row>
        <row r="1568">
          <cell r="F1568">
            <v>6.2603300000000001E-2</v>
          </cell>
        </row>
        <row r="1569">
          <cell r="F1569">
            <v>6.2643299999999999E-2</v>
          </cell>
        </row>
        <row r="1570">
          <cell r="F1570">
            <v>6.2683299999999997E-2</v>
          </cell>
        </row>
        <row r="1571">
          <cell r="F1571">
            <v>6.2723299999999996E-2</v>
          </cell>
        </row>
        <row r="1572">
          <cell r="F1572">
            <v>6.2763299999999994E-2</v>
          </cell>
        </row>
        <row r="1573">
          <cell r="F1573">
            <v>6.2803300000000006E-2</v>
          </cell>
        </row>
        <row r="1574">
          <cell r="F1574">
            <v>6.2843300000000005E-2</v>
          </cell>
        </row>
        <row r="1575">
          <cell r="F1575">
            <v>6.2883300000000003E-2</v>
          </cell>
        </row>
        <row r="1576">
          <cell r="F1576">
            <v>6.2923300000000001E-2</v>
          </cell>
        </row>
        <row r="1577">
          <cell r="F1577">
            <v>6.29633E-2</v>
          </cell>
        </row>
        <row r="1578">
          <cell r="F1578">
            <v>6.3003299999999998E-2</v>
          </cell>
        </row>
        <row r="1579">
          <cell r="F1579">
            <v>6.3043299999999997E-2</v>
          </cell>
        </row>
        <row r="1580">
          <cell r="F1580">
            <v>6.3083299999999995E-2</v>
          </cell>
        </row>
        <row r="1581">
          <cell r="F1581">
            <v>6.3123299999999993E-2</v>
          </cell>
        </row>
        <row r="1582">
          <cell r="F1582">
            <v>6.3163300000000006E-2</v>
          </cell>
        </row>
        <row r="1583">
          <cell r="F1583">
            <v>6.3203300000000004E-2</v>
          </cell>
        </row>
        <row r="1584">
          <cell r="F1584">
            <v>6.3243300000000002E-2</v>
          </cell>
        </row>
        <row r="1585">
          <cell r="F1585">
            <v>6.3283300000000001E-2</v>
          </cell>
        </row>
        <row r="1586">
          <cell r="F1586">
            <v>6.3323299999999999E-2</v>
          </cell>
        </row>
        <row r="1587">
          <cell r="F1587">
            <v>6.3363299999999997E-2</v>
          </cell>
        </row>
        <row r="1588">
          <cell r="F1588">
            <v>6.3403299999999996E-2</v>
          </cell>
        </row>
        <row r="1589">
          <cell r="F1589">
            <v>6.3443299999999994E-2</v>
          </cell>
        </row>
        <row r="1590">
          <cell r="F1590">
            <v>6.3483300000000006E-2</v>
          </cell>
        </row>
        <row r="1591">
          <cell r="F1591">
            <v>6.3523300000000005E-2</v>
          </cell>
        </row>
        <row r="1592">
          <cell r="F1592">
            <v>6.3563300000000003E-2</v>
          </cell>
        </row>
        <row r="1593">
          <cell r="F1593">
            <v>6.3603300000000002E-2</v>
          </cell>
        </row>
        <row r="1594">
          <cell r="F1594">
            <v>6.36433E-2</v>
          </cell>
        </row>
        <row r="1595">
          <cell r="F1595">
            <v>6.3683299999999998E-2</v>
          </cell>
        </row>
        <row r="1596">
          <cell r="F1596">
            <v>6.3723299999999997E-2</v>
          </cell>
        </row>
        <row r="1597">
          <cell r="F1597">
            <v>6.3763299999999995E-2</v>
          </cell>
        </row>
        <row r="1598">
          <cell r="F1598">
            <v>6.3803299999999993E-2</v>
          </cell>
        </row>
        <row r="1599">
          <cell r="F1599">
            <v>6.3843300000000006E-2</v>
          </cell>
        </row>
        <row r="1600">
          <cell r="F1600">
            <v>6.3883300000000004E-2</v>
          </cell>
        </row>
        <row r="1601">
          <cell r="F1601">
            <v>6.3923300000000002E-2</v>
          </cell>
        </row>
        <row r="1602">
          <cell r="F1602">
            <v>6.3963300000000001E-2</v>
          </cell>
        </row>
        <row r="1603">
          <cell r="F1603">
            <v>6.4003299999999999E-2</v>
          </cell>
        </row>
        <row r="1604">
          <cell r="F1604">
            <v>6.4043299999999997E-2</v>
          </cell>
        </row>
        <row r="1605">
          <cell r="F1605">
            <v>6.4083299999999996E-2</v>
          </cell>
        </row>
        <row r="1606">
          <cell r="F1606">
            <v>6.4123299999999994E-2</v>
          </cell>
        </row>
        <row r="1607">
          <cell r="F1607">
            <v>6.4163300000000006E-2</v>
          </cell>
        </row>
        <row r="1608">
          <cell r="F1608">
            <v>6.4203300000000005E-2</v>
          </cell>
        </row>
        <row r="1609">
          <cell r="F1609">
            <v>6.4243300000000003E-2</v>
          </cell>
        </row>
        <row r="1610">
          <cell r="F1610">
            <v>6.4283300000000002E-2</v>
          </cell>
        </row>
        <row r="1611">
          <cell r="F1611">
            <v>6.43233E-2</v>
          </cell>
        </row>
        <row r="1612">
          <cell r="F1612">
            <v>6.4363299999999998E-2</v>
          </cell>
        </row>
        <row r="1613">
          <cell r="F1613">
            <v>6.4403299999999997E-2</v>
          </cell>
        </row>
        <row r="1614">
          <cell r="F1614">
            <v>6.4443299999999995E-2</v>
          </cell>
        </row>
        <row r="1615">
          <cell r="F1615">
            <v>6.4483299999999993E-2</v>
          </cell>
        </row>
        <row r="1616">
          <cell r="F1616">
            <v>6.4523300000000006E-2</v>
          </cell>
        </row>
        <row r="1617">
          <cell r="F1617">
            <v>6.4563300000000004E-2</v>
          </cell>
        </row>
        <row r="1618">
          <cell r="F1618">
            <v>6.4603300000000002E-2</v>
          </cell>
        </row>
        <row r="1619">
          <cell r="F1619">
            <v>6.4643300000000001E-2</v>
          </cell>
        </row>
        <row r="1620">
          <cell r="F1620">
            <v>6.4683299999999999E-2</v>
          </cell>
        </row>
        <row r="1621">
          <cell r="F1621">
            <v>6.4723299999999998E-2</v>
          </cell>
        </row>
        <row r="1622">
          <cell r="F1622">
            <v>6.4763299999999996E-2</v>
          </cell>
        </row>
        <row r="1623">
          <cell r="F1623">
            <v>6.4803299999999994E-2</v>
          </cell>
        </row>
        <row r="1624">
          <cell r="F1624">
            <v>6.4843300000000006E-2</v>
          </cell>
        </row>
        <row r="1625">
          <cell r="F1625">
            <v>6.4883300000000005E-2</v>
          </cell>
        </row>
        <row r="1626">
          <cell r="F1626">
            <v>6.4923300000000003E-2</v>
          </cell>
        </row>
        <row r="1627">
          <cell r="F1627">
            <v>6.4963300000000002E-2</v>
          </cell>
        </row>
        <row r="1628">
          <cell r="F1628">
            <v>6.50033E-2</v>
          </cell>
        </row>
        <row r="1629">
          <cell r="F1629">
            <v>6.5043299999999998E-2</v>
          </cell>
        </row>
        <row r="1630">
          <cell r="F1630">
            <v>6.5083299999999997E-2</v>
          </cell>
        </row>
        <row r="1631">
          <cell r="F1631">
            <v>6.5123299999999995E-2</v>
          </cell>
        </row>
        <row r="1632">
          <cell r="F1632">
            <v>6.5163299999999993E-2</v>
          </cell>
        </row>
        <row r="1633">
          <cell r="F1633">
            <v>6.5203300000000006E-2</v>
          </cell>
        </row>
        <row r="1634">
          <cell r="F1634">
            <v>6.5243300000000004E-2</v>
          </cell>
        </row>
        <row r="1635">
          <cell r="F1635">
            <v>6.5283300000000002E-2</v>
          </cell>
        </row>
        <row r="1636">
          <cell r="F1636">
            <v>6.5323300000000001E-2</v>
          </cell>
        </row>
        <row r="1637">
          <cell r="F1637">
            <v>6.5363299999999999E-2</v>
          </cell>
        </row>
        <row r="1638">
          <cell r="F1638">
            <v>6.5403299999999998E-2</v>
          </cell>
        </row>
        <row r="1639">
          <cell r="F1639">
            <v>6.5443299999999996E-2</v>
          </cell>
        </row>
        <row r="1640">
          <cell r="F1640">
            <v>6.5483299999999994E-2</v>
          </cell>
        </row>
        <row r="1641">
          <cell r="F1641">
            <v>6.5523300000000007E-2</v>
          </cell>
        </row>
        <row r="1642">
          <cell r="F1642">
            <v>6.5563300000000005E-2</v>
          </cell>
        </row>
        <row r="1643">
          <cell r="F1643">
            <v>6.5603300000000003E-2</v>
          </cell>
        </row>
        <row r="1644">
          <cell r="F1644">
            <v>6.5643300000000002E-2</v>
          </cell>
        </row>
        <row r="1645">
          <cell r="F1645">
            <v>6.56833E-2</v>
          </cell>
        </row>
        <row r="1646">
          <cell r="F1646">
            <v>6.5723299999999998E-2</v>
          </cell>
        </row>
        <row r="1647">
          <cell r="F1647">
            <v>6.5763299999999997E-2</v>
          </cell>
        </row>
        <row r="1648">
          <cell r="F1648">
            <v>6.5803299999999995E-2</v>
          </cell>
        </row>
        <row r="1649">
          <cell r="F1649">
            <v>6.5843299999999993E-2</v>
          </cell>
        </row>
        <row r="1650">
          <cell r="F1650">
            <v>6.5883300000000006E-2</v>
          </cell>
        </row>
        <row r="1651">
          <cell r="F1651">
            <v>6.5923300000000004E-2</v>
          </cell>
        </row>
        <row r="1652">
          <cell r="F1652">
            <v>6.5963300000000002E-2</v>
          </cell>
        </row>
        <row r="1653">
          <cell r="F1653">
            <v>6.6003300000000001E-2</v>
          </cell>
        </row>
        <row r="1654">
          <cell r="F1654">
            <v>6.6043299999999999E-2</v>
          </cell>
        </row>
        <row r="1655">
          <cell r="F1655">
            <v>6.6083299999999998E-2</v>
          </cell>
        </row>
        <row r="1656">
          <cell r="F1656">
            <v>6.6123299999999996E-2</v>
          </cell>
        </row>
        <row r="1657">
          <cell r="F1657">
            <v>6.6163299999999994E-2</v>
          </cell>
        </row>
        <row r="1658">
          <cell r="F1658">
            <v>6.6203300000000007E-2</v>
          </cell>
        </row>
        <row r="1659">
          <cell r="F1659">
            <v>6.6243300000000005E-2</v>
          </cell>
        </row>
        <row r="1660">
          <cell r="F1660">
            <v>6.6283300000000003E-2</v>
          </cell>
        </row>
        <row r="1661">
          <cell r="F1661">
            <v>6.6323300000000002E-2</v>
          </cell>
        </row>
        <row r="1662">
          <cell r="F1662">
            <v>6.63633E-2</v>
          </cell>
        </row>
        <row r="1663">
          <cell r="F1663">
            <v>6.6403299999999998E-2</v>
          </cell>
        </row>
        <row r="1664">
          <cell r="F1664">
            <v>6.6443299999999997E-2</v>
          </cell>
        </row>
        <row r="1665">
          <cell r="F1665">
            <v>6.6483299999999995E-2</v>
          </cell>
        </row>
        <row r="1666">
          <cell r="F1666">
            <v>6.6523299999999994E-2</v>
          </cell>
        </row>
        <row r="1667">
          <cell r="F1667">
            <v>6.6563300000000006E-2</v>
          </cell>
        </row>
        <row r="1668">
          <cell r="F1668">
            <v>6.6603300000000004E-2</v>
          </cell>
        </row>
        <row r="1669">
          <cell r="F1669">
            <v>6.6643300000000003E-2</v>
          </cell>
        </row>
        <row r="1670">
          <cell r="F1670">
            <v>6.6683300000000001E-2</v>
          </cell>
        </row>
        <row r="1671">
          <cell r="F1671">
            <v>6.6723299999999999E-2</v>
          </cell>
        </row>
        <row r="1672">
          <cell r="F1672">
            <v>6.6763299999999998E-2</v>
          </cell>
        </row>
        <row r="1673">
          <cell r="F1673">
            <v>6.6803299999999996E-2</v>
          </cell>
        </row>
        <row r="1674">
          <cell r="F1674">
            <v>6.6843299999999994E-2</v>
          </cell>
        </row>
        <row r="1675">
          <cell r="F1675">
            <v>6.6883300000000007E-2</v>
          </cell>
        </row>
        <row r="1676">
          <cell r="F1676">
            <v>6.6923300000000005E-2</v>
          </cell>
        </row>
        <row r="1677">
          <cell r="F1677">
            <v>6.6963300000000003E-2</v>
          </cell>
        </row>
        <row r="1678">
          <cell r="F1678">
            <v>6.7003300000000002E-2</v>
          </cell>
        </row>
        <row r="1679">
          <cell r="F1679">
            <v>6.70433E-2</v>
          </cell>
        </row>
        <row r="1680">
          <cell r="F1680">
            <v>6.7083299999999998E-2</v>
          </cell>
        </row>
        <row r="1681">
          <cell r="F1681">
            <v>6.7123299999999997E-2</v>
          </cell>
        </row>
        <row r="1682">
          <cell r="F1682">
            <v>6.7163299999999995E-2</v>
          </cell>
        </row>
        <row r="1683">
          <cell r="F1683">
            <v>6.7203299999999994E-2</v>
          </cell>
        </row>
        <row r="1684">
          <cell r="F1684">
            <v>6.7243300000000006E-2</v>
          </cell>
        </row>
        <row r="1685">
          <cell r="F1685">
            <v>6.7283300000000004E-2</v>
          </cell>
        </row>
        <row r="1686">
          <cell r="F1686">
            <v>6.7323300000000003E-2</v>
          </cell>
        </row>
        <row r="1687">
          <cell r="F1687">
            <v>6.7363300000000001E-2</v>
          </cell>
        </row>
        <row r="1688">
          <cell r="F1688">
            <v>6.7403299999999999E-2</v>
          </cell>
        </row>
        <row r="1689">
          <cell r="F1689">
            <v>6.7443299999999998E-2</v>
          </cell>
        </row>
        <row r="1690">
          <cell r="F1690">
            <v>6.7483299999999996E-2</v>
          </cell>
        </row>
        <row r="1691">
          <cell r="F1691">
            <v>6.7523299999999994E-2</v>
          </cell>
        </row>
        <row r="1692">
          <cell r="F1692">
            <v>6.7563300000000007E-2</v>
          </cell>
        </row>
        <row r="1693">
          <cell r="F1693">
            <v>6.7603300000000005E-2</v>
          </cell>
        </row>
        <row r="1694">
          <cell r="F1694">
            <v>6.7643300000000003E-2</v>
          </cell>
        </row>
        <row r="1695">
          <cell r="F1695">
            <v>6.7683300000000002E-2</v>
          </cell>
        </row>
        <row r="1696">
          <cell r="F1696">
            <v>6.77233E-2</v>
          </cell>
        </row>
        <row r="1697">
          <cell r="F1697">
            <v>6.7763299999999999E-2</v>
          </cell>
        </row>
        <row r="1698">
          <cell r="F1698">
            <v>6.7803299999999997E-2</v>
          </cell>
        </row>
        <row r="1699">
          <cell r="F1699">
            <v>6.7843299999999995E-2</v>
          </cell>
        </row>
        <row r="1700">
          <cell r="F1700">
            <v>6.7883299999999994E-2</v>
          </cell>
        </row>
        <row r="1701">
          <cell r="F1701">
            <v>6.7923300000000006E-2</v>
          </cell>
        </row>
        <row r="1702">
          <cell r="F1702">
            <v>6.7963300000000004E-2</v>
          </cell>
        </row>
        <row r="1703">
          <cell r="F1703">
            <v>6.8003300000000003E-2</v>
          </cell>
        </row>
        <row r="1704">
          <cell r="F1704">
            <v>6.8043300000000001E-2</v>
          </cell>
        </row>
        <row r="1705">
          <cell r="F1705">
            <v>6.8083299999999999E-2</v>
          </cell>
        </row>
        <row r="1706">
          <cell r="F1706">
            <v>6.8123299999999998E-2</v>
          </cell>
        </row>
        <row r="1707">
          <cell r="F1707">
            <v>6.8163299999999996E-2</v>
          </cell>
        </row>
        <row r="1708">
          <cell r="F1708">
            <v>6.8203299999999994E-2</v>
          </cell>
        </row>
        <row r="1709">
          <cell r="F1709">
            <v>6.8243300000000007E-2</v>
          </cell>
        </row>
        <row r="1710">
          <cell r="F1710">
            <v>6.8283300000000005E-2</v>
          </cell>
        </row>
        <row r="1711">
          <cell r="F1711">
            <v>6.8323300000000003E-2</v>
          </cell>
        </row>
        <row r="1712">
          <cell r="F1712">
            <v>6.8363300000000002E-2</v>
          </cell>
        </row>
        <row r="1713">
          <cell r="F1713">
            <v>6.84033E-2</v>
          </cell>
        </row>
        <row r="1714">
          <cell r="F1714">
            <v>6.8443299999999999E-2</v>
          </cell>
        </row>
        <row r="1715">
          <cell r="F1715">
            <v>6.8483299999999997E-2</v>
          </cell>
        </row>
        <row r="1716">
          <cell r="F1716">
            <v>6.8523299999999995E-2</v>
          </cell>
        </row>
        <row r="1717">
          <cell r="F1717">
            <v>6.8563299999999994E-2</v>
          </cell>
        </row>
        <row r="1718">
          <cell r="F1718">
            <v>6.8603300000000006E-2</v>
          </cell>
        </row>
        <row r="1719">
          <cell r="F1719">
            <v>6.8643300000000004E-2</v>
          </cell>
        </row>
        <row r="1720">
          <cell r="F1720">
            <v>6.8683300000000003E-2</v>
          </cell>
        </row>
        <row r="1721">
          <cell r="F1721">
            <v>6.8723300000000001E-2</v>
          </cell>
        </row>
        <row r="1722">
          <cell r="F1722">
            <v>6.8763299999999999E-2</v>
          </cell>
        </row>
        <row r="1723">
          <cell r="F1723">
            <v>6.8803299999999998E-2</v>
          </cell>
        </row>
        <row r="1724">
          <cell r="F1724">
            <v>6.8843299999999996E-2</v>
          </cell>
        </row>
        <row r="1725">
          <cell r="F1725">
            <v>6.8883299999999995E-2</v>
          </cell>
        </row>
        <row r="1726">
          <cell r="F1726">
            <v>6.8923300000000007E-2</v>
          </cell>
        </row>
        <row r="1727">
          <cell r="F1727">
            <v>6.8963300000000005E-2</v>
          </cell>
        </row>
        <row r="1728">
          <cell r="F1728">
            <v>6.9003300000000004E-2</v>
          </cell>
        </row>
        <row r="1729">
          <cell r="F1729">
            <v>6.9043300000000002E-2</v>
          </cell>
        </row>
        <row r="1730">
          <cell r="F1730">
            <v>6.90833E-2</v>
          </cell>
        </row>
        <row r="1731">
          <cell r="F1731">
            <v>6.9123299999999999E-2</v>
          </cell>
        </row>
        <row r="1732">
          <cell r="F1732">
            <v>6.9163299999999997E-2</v>
          </cell>
        </row>
        <row r="1733">
          <cell r="F1733">
            <v>6.9203299999999995E-2</v>
          </cell>
        </row>
        <row r="1734">
          <cell r="F1734">
            <v>6.9243299999999994E-2</v>
          </cell>
        </row>
        <row r="1735">
          <cell r="F1735">
            <v>6.9283300000000006E-2</v>
          </cell>
        </row>
        <row r="1736">
          <cell r="F1736">
            <v>6.9323300000000004E-2</v>
          </cell>
        </row>
        <row r="1737">
          <cell r="F1737">
            <v>6.9363300000000003E-2</v>
          </cell>
        </row>
        <row r="1738">
          <cell r="F1738">
            <v>6.9403300000000001E-2</v>
          </cell>
        </row>
        <row r="1739">
          <cell r="F1739">
            <v>6.9443299999999999E-2</v>
          </cell>
        </row>
        <row r="1740">
          <cell r="F1740">
            <v>6.9483299999999998E-2</v>
          </cell>
        </row>
        <row r="1741">
          <cell r="F1741">
            <v>6.9523299999999996E-2</v>
          </cell>
        </row>
        <row r="1742">
          <cell r="F1742">
            <v>6.9563299999999995E-2</v>
          </cell>
        </row>
        <row r="1743">
          <cell r="F1743">
            <v>6.9603300000000007E-2</v>
          </cell>
        </row>
        <row r="1744">
          <cell r="F1744">
            <v>6.9643300000000005E-2</v>
          </cell>
        </row>
        <row r="1745">
          <cell r="F1745">
            <v>6.9683300000000004E-2</v>
          </cell>
        </row>
        <row r="1746">
          <cell r="F1746">
            <v>6.9723300000000002E-2</v>
          </cell>
        </row>
        <row r="1747">
          <cell r="F1747">
            <v>6.97633E-2</v>
          </cell>
        </row>
        <row r="1748">
          <cell r="F1748">
            <v>6.9803299999999999E-2</v>
          </cell>
        </row>
        <row r="1749">
          <cell r="F1749">
            <v>6.9843299999999997E-2</v>
          </cell>
        </row>
        <row r="1750">
          <cell r="F1750">
            <v>6.9883299999999995E-2</v>
          </cell>
        </row>
        <row r="1751">
          <cell r="F1751">
            <v>6.9923299999999994E-2</v>
          </cell>
        </row>
        <row r="1752">
          <cell r="F1752">
            <v>6.9963300000000006E-2</v>
          </cell>
        </row>
        <row r="1753">
          <cell r="F1753">
            <v>7.0003300000000004E-2</v>
          </cell>
        </row>
        <row r="1754">
          <cell r="F1754">
            <v>7.0043300000000003E-2</v>
          </cell>
        </row>
        <row r="1755">
          <cell r="F1755">
            <v>7.0083300000000001E-2</v>
          </cell>
        </row>
        <row r="1756">
          <cell r="F1756">
            <v>7.01233E-2</v>
          </cell>
        </row>
        <row r="1757">
          <cell r="F1757">
            <v>7.0163299999999998E-2</v>
          </cell>
        </row>
        <row r="1758">
          <cell r="F1758">
            <v>7.0203299999999996E-2</v>
          </cell>
        </row>
        <row r="1759">
          <cell r="F1759">
            <v>7.0243299999999995E-2</v>
          </cell>
        </row>
        <row r="1760">
          <cell r="F1760">
            <v>7.0283300000000007E-2</v>
          </cell>
        </row>
        <row r="1761">
          <cell r="F1761">
            <v>7.0323300000000005E-2</v>
          </cell>
        </row>
        <row r="1762">
          <cell r="F1762">
            <v>7.0363300000000004E-2</v>
          </cell>
        </row>
        <row r="1763">
          <cell r="F1763">
            <v>7.0403300000000002E-2</v>
          </cell>
        </row>
        <row r="1764">
          <cell r="F1764">
            <v>7.04433E-2</v>
          </cell>
        </row>
        <row r="1765">
          <cell r="F1765">
            <v>7.0483299999999999E-2</v>
          </cell>
        </row>
        <row r="1766">
          <cell r="F1766">
            <v>7.0523299999999997E-2</v>
          </cell>
        </row>
        <row r="1767">
          <cell r="F1767">
            <v>7.0563299999999995E-2</v>
          </cell>
        </row>
        <row r="1768">
          <cell r="F1768">
            <v>7.0603299999999994E-2</v>
          </cell>
        </row>
        <row r="1769">
          <cell r="F1769">
            <v>7.0643300000000006E-2</v>
          </cell>
        </row>
        <row r="1770">
          <cell r="F1770">
            <v>7.0683300000000004E-2</v>
          </cell>
        </row>
        <row r="1771">
          <cell r="F1771">
            <v>7.0723300000000003E-2</v>
          </cell>
        </row>
        <row r="1772">
          <cell r="F1772">
            <v>7.0763300000000001E-2</v>
          </cell>
        </row>
        <row r="1773">
          <cell r="F1773">
            <v>7.08033E-2</v>
          </cell>
        </row>
        <row r="1774">
          <cell r="F1774">
            <v>7.0843299999999998E-2</v>
          </cell>
        </row>
        <row r="1775">
          <cell r="F1775">
            <v>7.0883299999999996E-2</v>
          </cell>
        </row>
        <row r="1776">
          <cell r="F1776">
            <v>7.0923299999999995E-2</v>
          </cell>
        </row>
        <row r="1777">
          <cell r="F1777">
            <v>7.0963300000000007E-2</v>
          </cell>
        </row>
        <row r="1778">
          <cell r="F1778">
            <v>7.1003300000000005E-2</v>
          </cell>
        </row>
        <row r="1779">
          <cell r="F1779">
            <v>7.1043300000000004E-2</v>
          </cell>
        </row>
        <row r="1780">
          <cell r="F1780">
            <v>7.1083300000000002E-2</v>
          </cell>
        </row>
        <row r="1781">
          <cell r="F1781">
            <v>7.11233E-2</v>
          </cell>
        </row>
        <row r="1782">
          <cell r="F1782">
            <v>7.1163299999999999E-2</v>
          </cell>
        </row>
        <row r="1783">
          <cell r="F1783">
            <v>7.1203299999999997E-2</v>
          </cell>
        </row>
        <row r="1784">
          <cell r="F1784">
            <v>7.1243299999999996E-2</v>
          </cell>
        </row>
        <row r="1785">
          <cell r="F1785">
            <v>7.1283299999999994E-2</v>
          </cell>
        </row>
        <row r="1786">
          <cell r="F1786">
            <v>7.1323300000000006E-2</v>
          </cell>
        </row>
        <row r="1787">
          <cell r="F1787">
            <v>7.1363300000000005E-2</v>
          </cell>
        </row>
        <row r="1788">
          <cell r="F1788">
            <v>7.1403300000000003E-2</v>
          </cell>
        </row>
        <row r="1789">
          <cell r="F1789">
            <v>7.1443300000000001E-2</v>
          </cell>
        </row>
        <row r="1790">
          <cell r="F1790">
            <v>7.14833E-2</v>
          </cell>
        </row>
        <row r="1791">
          <cell r="F1791">
            <v>7.1523299999999998E-2</v>
          </cell>
        </row>
        <row r="1792">
          <cell r="F1792">
            <v>7.1563299999999996E-2</v>
          </cell>
        </row>
        <row r="1793">
          <cell r="F1793">
            <v>7.1603299999999995E-2</v>
          </cell>
        </row>
        <row r="1794">
          <cell r="F1794">
            <v>7.1643299999999993E-2</v>
          </cell>
        </row>
        <row r="1795">
          <cell r="F1795">
            <v>7.1683300000000005E-2</v>
          </cell>
        </row>
        <row r="1796">
          <cell r="F1796">
            <v>7.1723300000000004E-2</v>
          </cell>
        </row>
        <row r="1797">
          <cell r="F1797">
            <v>7.1763300000000002E-2</v>
          </cell>
        </row>
        <row r="1798">
          <cell r="F1798">
            <v>7.18033E-2</v>
          </cell>
        </row>
        <row r="1799">
          <cell r="F1799">
            <v>7.1843299999999999E-2</v>
          </cell>
        </row>
        <row r="1800">
          <cell r="F1800">
            <v>7.1883299999999997E-2</v>
          </cell>
        </row>
        <row r="1801">
          <cell r="F1801">
            <v>7.1923299999999996E-2</v>
          </cell>
        </row>
        <row r="1802">
          <cell r="F1802">
            <v>7.1963299999999994E-2</v>
          </cell>
        </row>
        <row r="1803">
          <cell r="F1803">
            <v>7.2003300000000006E-2</v>
          </cell>
        </row>
        <row r="1804">
          <cell r="F1804">
            <v>7.2043300000000005E-2</v>
          </cell>
        </row>
        <row r="1805">
          <cell r="F1805">
            <v>7.2083300000000003E-2</v>
          </cell>
        </row>
        <row r="1806">
          <cell r="F1806">
            <v>7.2123300000000001E-2</v>
          </cell>
        </row>
        <row r="1807">
          <cell r="F1807">
            <v>7.21633E-2</v>
          </cell>
        </row>
        <row r="1808">
          <cell r="F1808">
            <v>7.2203299999999998E-2</v>
          </cell>
        </row>
        <row r="1809">
          <cell r="F1809">
            <v>7.2243299999999996E-2</v>
          </cell>
        </row>
        <row r="1810">
          <cell r="F1810">
            <v>7.2283299999999995E-2</v>
          </cell>
        </row>
        <row r="1811">
          <cell r="F1811">
            <v>7.2323299999999993E-2</v>
          </cell>
        </row>
        <row r="1812">
          <cell r="F1812">
            <v>7.2363300000000005E-2</v>
          </cell>
        </row>
        <row r="1813">
          <cell r="F1813">
            <v>7.2403300000000004E-2</v>
          </cell>
        </row>
        <row r="1814">
          <cell r="F1814">
            <v>7.2443300000000002E-2</v>
          </cell>
        </row>
        <row r="1815">
          <cell r="F1815">
            <v>7.2483300000000001E-2</v>
          </cell>
        </row>
        <row r="1816">
          <cell r="F1816">
            <v>7.2523299999999999E-2</v>
          </cell>
        </row>
        <row r="1817">
          <cell r="F1817">
            <v>7.2563299999999997E-2</v>
          </cell>
        </row>
        <row r="1818">
          <cell r="F1818">
            <v>7.2603299999999996E-2</v>
          </cell>
        </row>
        <row r="1819">
          <cell r="F1819">
            <v>7.2643299999999994E-2</v>
          </cell>
        </row>
        <row r="1820">
          <cell r="F1820">
            <v>7.2683300000000006E-2</v>
          </cell>
        </row>
        <row r="1821">
          <cell r="F1821">
            <v>7.2723300000000005E-2</v>
          </cell>
        </row>
        <row r="1822">
          <cell r="F1822">
            <v>7.2763300000000003E-2</v>
          </cell>
        </row>
        <row r="1823">
          <cell r="F1823">
            <v>7.2803300000000001E-2</v>
          </cell>
        </row>
        <row r="1824">
          <cell r="F1824">
            <v>7.28433E-2</v>
          </cell>
        </row>
        <row r="1825">
          <cell r="F1825">
            <v>7.2883299999999998E-2</v>
          </cell>
        </row>
        <row r="1826">
          <cell r="F1826">
            <v>7.2923299999999996E-2</v>
          </cell>
        </row>
        <row r="1827">
          <cell r="F1827">
            <v>7.2963299999999995E-2</v>
          </cell>
        </row>
        <row r="1828">
          <cell r="F1828">
            <v>7.3003299999999993E-2</v>
          </cell>
        </row>
        <row r="1829">
          <cell r="F1829">
            <v>7.3043300000000005E-2</v>
          </cell>
        </row>
        <row r="1830">
          <cell r="F1830">
            <v>7.3083300000000004E-2</v>
          </cell>
        </row>
        <row r="1831">
          <cell r="F1831">
            <v>7.3123300000000002E-2</v>
          </cell>
        </row>
        <row r="1832">
          <cell r="F1832">
            <v>7.3163300000000001E-2</v>
          </cell>
        </row>
        <row r="1833">
          <cell r="F1833">
            <v>7.3203299999999999E-2</v>
          </cell>
        </row>
        <row r="1834">
          <cell r="F1834">
            <v>7.3243299999999997E-2</v>
          </cell>
        </row>
        <row r="1835">
          <cell r="F1835">
            <v>7.3283299999999996E-2</v>
          </cell>
        </row>
        <row r="1836">
          <cell r="F1836">
            <v>7.3323299999999994E-2</v>
          </cell>
        </row>
        <row r="1837">
          <cell r="F1837">
            <v>7.3363300000000006E-2</v>
          </cell>
        </row>
        <row r="1838">
          <cell r="F1838">
            <v>7.3403300000000005E-2</v>
          </cell>
        </row>
        <row r="1839">
          <cell r="F1839">
            <v>7.3443300000000003E-2</v>
          </cell>
        </row>
        <row r="1840">
          <cell r="F1840">
            <v>7.3483300000000001E-2</v>
          </cell>
        </row>
        <row r="1841">
          <cell r="F1841">
            <v>7.35233E-2</v>
          </cell>
        </row>
        <row r="1842">
          <cell r="F1842">
            <v>7.3563299999999998E-2</v>
          </cell>
        </row>
        <row r="1843">
          <cell r="F1843">
            <v>7.3603299999999997E-2</v>
          </cell>
        </row>
        <row r="1844">
          <cell r="F1844">
            <v>7.3643299999999995E-2</v>
          </cell>
        </row>
        <row r="1845">
          <cell r="F1845">
            <v>7.3683299999999993E-2</v>
          </cell>
        </row>
        <row r="1846">
          <cell r="F1846">
            <v>7.3723300000000005E-2</v>
          </cell>
        </row>
        <row r="1847">
          <cell r="F1847">
            <v>7.3763300000000004E-2</v>
          </cell>
        </row>
        <row r="1848">
          <cell r="F1848">
            <v>7.3803300000000002E-2</v>
          </cell>
        </row>
        <row r="1849">
          <cell r="F1849">
            <v>7.3843300000000001E-2</v>
          </cell>
        </row>
        <row r="1850">
          <cell r="F1850">
            <v>7.3883299999999999E-2</v>
          </cell>
        </row>
        <row r="1851">
          <cell r="F1851">
            <v>7.3923299999999997E-2</v>
          </cell>
        </row>
        <row r="1852">
          <cell r="F1852">
            <v>7.3963299999999996E-2</v>
          </cell>
        </row>
        <row r="1853">
          <cell r="F1853">
            <v>7.4003299999999994E-2</v>
          </cell>
        </row>
        <row r="1854">
          <cell r="F1854">
            <v>7.4043300000000006E-2</v>
          </cell>
        </row>
        <row r="1855">
          <cell r="F1855">
            <v>7.4083300000000005E-2</v>
          </cell>
        </row>
        <row r="1856">
          <cell r="F1856">
            <v>7.4123300000000003E-2</v>
          </cell>
        </row>
        <row r="1857">
          <cell r="F1857">
            <v>7.4163300000000001E-2</v>
          </cell>
        </row>
        <row r="1858">
          <cell r="F1858">
            <v>7.42033E-2</v>
          </cell>
        </row>
        <row r="1859">
          <cell r="F1859">
            <v>7.4243299999999998E-2</v>
          </cell>
        </row>
        <row r="1860">
          <cell r="F1860">
            <v>7.4283299999999997E-2</v>
          </cell>
        </row>
        <row r="1861">
          <cell r="F1861">
            <v>7.4323299999999995E-2</v>
          </cell>
        </row>
        <row r="1862">
          <cell r="F1862">
            <v>7.4363299999999993E-2</v>
          </cell>
        </row>
        <row r="1863">
          <cell r="F1863">
            <v>7.4403300000000006E-2</v>
          </cell>
        </row>
        <row r="1864">
          <cell r="F1864">
            <v>7.4443300000000004E-2</v>
          </cell>
        </row>
        <row r="1865">
          <cell r="F1865">
            <v>7.4483300000000002E-2</v>
          </cell>
        </row>
        <row r="1866">
          <cell r="F1866">
            <v>7.4523300000000001E-2</v>
          </cell>
        </row>
        <row r="1867">
          <cell r="F1867">
            <v>7.4563299999999999E-2</v>
          </cell>
        </row>
        <row r="1868">
          <cell r="F1868">
            <v>7.4603299999999997E-2</v>
          </cell>
        </row>
        <row r="1869">
          <cell r="F1869">
            <v>7.4643299999999996E-2</v>
          </cell>
        </row>
        <row r="1870">
          <cell r="F1870">
            <v>7.4683299999999994E-2</v>
          </cell>
        </row>
        <row r="1871">
          <cell r="F1871">
            <v>7.4723300000000006E-2</v>
          </cell>
        </row>
        <row r="1872">
          <cell r="F1872">
            <v>7.4763300000000005E-2</v>
          </cell>
        </row>
        <row r="1873">
          <cell r="F1873">
            <v>7.4803300000000003E-2</v>
          </cell>
        </row>
        <row r="1874">
          <cell r="F1874">
            <v>7.4843300000000001E-2</v>
          </cell>
        </row>
        <row r="1875">
          <cell r="F1875">
            <v>7.48833E-2</v>
          </cell>
        </row>
        <row r="1876">
          <cell r="F1876">
            <v>7.4923299999999998E-2</v>
          </cell>
        </row>
        <row r="1877">
          <cell r="F1877">
            <v>7.4963299999999997E-2</v>
          </cell>
        </row>
        <row r="1878">
          <cell r="F1878">
            <v>7.5003299999999995E-2</v>
          </cell>
        </row>
        <row r="1879">
          <cell r="F1879">
            <v>7.5043299999999993E-2</v>
          </cell>
        </row>
        <row r="1880">
          <cell r="F1880">
            <v>7.5083300000000006E-2</v>
          </cell>
        </row>
        <row r="1881">
          <cell r="F1881">
            <v>7.5123300000000004E-2</v>
          </cell>
        </row>
        <row r="1882">
          <cell r="F1882">
            <v>7.5163300000000002E-2</v>
          </cell>
        </row>
        <row r="1883">
          <cell r="F1883">
            <v>7.5203300000000001E-2</v>
          </cell>
        </row>
        <row r="1884">
          <cell r="F1884">
            <v>7.5243299999999999E-2</v>
          </cell>
        </row>
        <row r="1885">
          <cell r="F1885">
            <v>7.5283299999999997E-2</v>
          </cell>
        </row>
        <row r="1886">
          <cell r="F1886">
            <v>7.5323299999999996E-2</v>
          </cell>
        </row>
        <row r="1887">
          <cell r="F1887">
            <v>7.5363299999999994E-2</v>
          </cell>
        </row>
        <row r="1888">
          <cell r="F1888">
            <v>7.5403300000000006E-2</v>
          </cell>
        </row>
        <row r="1889">
          <cell r="F1889">
            <v>7.5443300000000005E-2</v>
          </cell>
        </row>
        <row r="1890">
          <cell r="F1890">
            <v>7.5483300000000003E-2</v>
          </cell>
        </row>
        <row r="1891">
          <cell r="F1891">
            <v>7.5523300000000002E-2</v>
          </cell>
        </row>
        <row r="1892">
          <cell r="F1892">
            <v>7.55633E-2</v>
          </cell>
        </row>
        <row r="1893">
          <cell r="F1893">
            <v>7.5603299999999998E-2</v>
          </cell>
        </row>
        <row r="1894">
          <cell r="F1894">
            <v>7.5643299999999997E-2</v>
          </cell>
        </row>
        <row r="1895">
          <cell r="F1895">
            <v>7.5683299999999995E-2</v>
          </cell>
        </row>
        <row r="1896">
          <cell r="F1896">
            <v>7.5723299999999993E-2</v>
          </cell>
        </row>
        <row r="1897">
          <cell r="F1897">
            <v>7.5763300000000006E-2</v>
          </cell>
        </row>
        <row r="1898">
          <cell r="F1898">
            <v>7.5803300000000004E-2</v>
          </cell>
        </row>
        <row r="1899">
          <cell r="F1899">
            <v>7.5843300000000002E-2</v>
          </cell>
        </row>
        <row r="1900">
          <cell r="F1900">
            <v>7.5883300000000001E-2</v>
          </cell>
        </row>
        <row r="1901">
          <cell r="F1901">
            <v>7.5923299999999999E-2</v>
          </cell>
        </row>
        <row r="1902">
          <cell r="F1902">
            <v>7.5963299999999997E-2</v>
          </cell>
        </row>
        <row r="1903">
          <cell r="F1903">
            <v>7.6003299999999996E-2</v>
          </cell>
        </row>
        <row r="1904">
          <cell r="F1904">
            <v>7.6043299999999994E-2</v>
          </cell>
        </row>
        <row r="1905">
          <cell r="F1905">
            <v>7.6083300000000006E-2</v>
          </cell>
        </row>
        <row r="1906">
          <cell r="F1906">
            <v>7.6123300000000005E-2</v>
          </cell>
        </row>
        <row r="1907">
          <cell r="F1907">
            <v>7.6163300000000003E-2</v>
          </cell>
        </row>
        <row r="1908">
          <cell r="F1908">
            <v>7.6203300000000002E-2</v>
          </cell>
        </row>
        <row r="1909">
          <cell r="F1909">
            <v>7.62433E-2</v>
          </cell>
        </row>
        <row r="1910">
          <cell r="F1910">
            <v>7.6283299999999998E-2</v>
          </cell>
        </row>
        <row r="1911">
          <cell r="F1911">
            <v>7.6323299999999997E-2</v>
          </cell>
        </row>
        <row r="1912">
          <cell r="F1912">
            <v>7.6363299999999995E-2</v>
          </cell>
        </row>
        <row r="1913">
          <cell r="F1913">
            <v>7.6403299999999993E-2</v>
          </cell>
        </row>
        <row r="1914">
          <cell r="F1914">
            <v>7.6443300000000006E-2</v>
          </cell>
        </row>
        <row r="1915">
          <cell r="F1915">
            <v>7.6483300000000004E-2</v>
          </cell>
        </row>
        <row r="1916">
          <cell r="F1916">
            <v>7.6523300000000002E-2</v>
          </cell>
        </row>
        <row r="1917">
          <cell r="F1917">
            <v>7.6563300000000001E-2</v>
          </cell>
        </row>
        <row r="1918">
          <cell r="F1918">
            <v>7.6603299999999999E-2</v>
          </cell>
        </row>
        <row r="1919">
          <cell r="F1919">
            <v>7.6643299999999998E-2</v>
          </cell>
        </row>
        <row r="1920">
          <cell r="F1920">
            <v>7.6683299999999996E-2</v>
          </cell>
        </row>
        <row r="1921">
          <cell r="F1921">
            <v>7.6723299999999994E-2</v>
          </cell>
        </row>
        <row r="1922">
          <cell r="F1922">
            <v>7.6763300000000007E-2</v>
          </cell>
        </row>
        <row r="1923">
          <cell r="F1923">
            <v>7.6803300000000005E-2</v>
          </cell>
        </row>
        <row r="1924">
          <cell r="F1924">
            <v>7.6843300000000003E-2</v>
          </cell>
        </row>
        <row r="1925">
          <cell r="F1925">
            <v>7.6883300000000002E-2</v>
          </cell>
        </row>
        <row r="1926">
          <cell r="F1926">
            <v>7.69233E-2</v>
          </cell>
        </row>
        <row r="1927">
          <cell r="F1927">
            <v>7.6963299999999998E-2</v>
          </cell>
        </row>
        <row r="1928">
          <cell r="F1928">
            <v>7.7003299999999997E-2</v>
          </cell>
        </row>
        <row r="1929">
          <cell r="F1929">
            <v>7.7043299999999995E-2</v>
          </cell>
        </row>
        <row r="1930">
          <cell r="F1930">
            <v>7.7083299999999993E-2</v>
          </cell>
        </row>
        <row r="1931">
          <cell r="F1931">
            <v>7.7123300000000006E-2</v>
          </cell>
        </row>
        <row r="1932">
          <cell r="F1932">
            <v>7.7163300000000004E-2</v>
          </cell>
        </row>
        <row r="1933">
          <cell r="F1933">
            <v>7.7203300000000002E-2</v>
          </cell>
        </row>
        <row r="1934">
          <cell r="F1934">
            <v>7.7243300000000001E-2</v>
          </cell>
        </row>
        <row r="1935">
          <cell r="F1935">
            <v>7.7283299999999999E-2</v>
          </cell>
        </row>
        <row r="1936">
          <cell r="F1936">
            <v>7.7323299999999998E-2</v>
          </cell>
        </row>
        <row r="1937">
          <cell r="F1937">
            <v>7.7363299999999996E-2</v>
          </cell>
        </row>
        <row r="1938">
          <cell r="F1938">
            <v>7.7403299999999994E-2</v>
          </cell>
        </row>
        <row r="1939">
          <cell r="F1939">
            <v>7.7443300000000007E-2</v>
          </cell>
        </row>
        <row r="1940">
          <cell r="F1940">
            <v>7.7483300000000005E-2</v>
          </cell>
        </row>
        <row r="1941">
          <cell r="F1941">
            <v>7.7523300000000003E-2</v>
          </cell>
        </row>
        <row r="1942">
          <cell r="F1942">
            <v>7.7563300000000002E-2</v>
          </cell>
        </row>
        <row r="1943">
          <cell r="F1943">
            <v>7.76033E-2</v>
          </cell>
        </row>
        <row r="1944">
          <cell r="F1944">
            <v>7.7643299999999998E-2</v>
          </cell>
        </row>
        <row r="1945">
          <cell r="F1945">
            <v>7.7683299999999997E-2</v>
          </cell>
        </row>
        <row r="1946">
          <cell r="F1946">
            <v>7.7723299999999995E-2</v>
          </cell>
        </row>
        <row r="1947">
          <cell r="F1947">
            <v>7.7763299999999994E-2</v>
          </cell>
        </row>
        <row r="1948">
          <cell r="F1948">
            <v>7.7803300000000006E-2</v>
          </cell>
        </row>
        <row r="1949">
          <cell r="F1949">
            <v>7.7843300000000004E-2</v>
          </cell>
        </row>
        <row r="1950">
          <cell r="F1950">
            <v>7.7883300000000003E-2</v>
          </cell>
        </row>
        <row r="1951">
          <cell r="F1951">
            <v>7.7923300000000001E-2</v>
          </cell>
        </row>
        <row r="1952">
          <cell r="F1952">
            <v>7.7963299999999999E-2</v>
          </cell>
        </row>
        <row r="1953">
          <cell r="F1953">
            <v>7.8003299999999998E-2</v>
          </cell>
        </row>
        <row r="1954">
          <cell r="F1954">
            <v>7.8043299999999996E-2</v>
          </cell>
        </row>
        <row r="1955">
          <cell r="F1955">
            <v>7.8083299999999994E-2</v>
          </cell>
        </row>
        <row r="1956">
          <cell r="F1956">
            <v>7.8123300000000007E-2</v>
          </cell>
        </row>
        <row r="1957">
          <cell r="F1957">
            <v>7.8163300000000005E-2</v>
          </cell>
        </row>
        <row r="1958">
          <cell r="F1958">
            <v>7.8203300000000003E-2</v>
          </cell>
        </row>
        <row r="1959">
          <cell r="F1959">
            <v>7.8243300000000002E-2</v>
          </cell>
        </row>
        <row r="1960">
          <cell r="F1960">
            <v>7.82833E-2</v>
          </cell>
        </row>
        <row r="1961">
          <cell r="F1961">
            <v>7.8323299999999998E-2</v>
          </cell>
        </row>
        <row r="1962">
          <cell r="F1962">
            <v>7.8363299999999997E-2</v>
          </cell>
        </row>
        <row r="1963">
          <cell r="F1963">
            <v>7.8403299999999995E-2</v>
          </cell>
        </row>
        <row r="1964">
          <cell r="F1964">
            <v>7.8443299999999994E-2</v>
          </cell>
        </row>
        <row r="1965">
          <cell r="F1965">
            <v>7.8483300000000006E-2</v>
          </cell>
        </row>
        <row r="1966">
          <cell r="F1966">
            <v>7.8523300000000004E-2</v>
          </cell>
        </row>
        <row r="1967">
          <cell r="F1967">
            <v>7.8563300000000003E-2</v>
          </cell>
        </row>
        <row r="1968">
          <cell r="F1968">
            <v>7.8603300000000001E-2</v>
          </cell>
        </row>
        <row r="1969">
          <cell r="F1969">
            <v>7.8643299999999999E-2</v>
          </cell>
        </row>
        <row r="1970">
          <cell r="F1970">
            <v>7.8683299999999998E-2</v>
          </cell>
        </row>
        <row r="1971">
          <cell r="F1971">
            <v>7.8723299999999996E-2</v>
          </cell>
        </row>
        <row r="1972">
          <cell r="F1972">
            <v>7.8763299999999994E-2</v>
          </cell>
        </row>
        <row r="1973">
          <cell r="F1973">
            <v>7.8803300000000007E-2</v>
          </cell>
        </row>
        <row r="1974">
          <cell r="F1974">
            <v>7.8843300000000005E-2</v>
          </cell>
        </row>
        <row r="1975">
          <cell r="F1975">
            <v>7.8883300000000003E-2</v>
          </cell>
        </row>
        <row r="1976">
          <cell r="F1976">
            <v>7.8923300000000002E-2</v>
          </cell>
        </row>
        <row r="1977">
          <cell r="F1977">
            <v>7.89633E-2</v>
          </cell>
        </row>
        <row r="1978">
          <cell r="F1978">
            <v>7.9003299999999999E-2</v>
          </cell>
        </row>
        <row r="1979">
          <cell r="F1979">
            <v>7.9043299999999997E-2</v>
          </cell>
        </row>
        <row r="1980">
          <cell r="F1980">
            <v>7.9083299999999995E-2</v>
          </cell>
        </row>
        <row r="1981">
          <cell r="F1981">
            <v>7.9123299999999994E-2</v>
          </cell>
        </row>
        <row r="1982">
          <cell r="F1982">
            <v>7.9163300000000006E-2</v>
          </cell>
        </row>
        <row r="1983">
          <cell r="F1983">
            <v>7.9203300000000004E-2</v>
          </cell>
        </row>
        <row r="1984">
          <cell r="F1984">
            <v>7.9243300000000003E-2</v>
          </cell>
        </row>
        <row r="1985">
          <cell r="F1985">
            <v>7.9283300000000001E-2</v>
          </cell>
        </row>
        <row r="1986">
          <cell r="F1986">
            <v>7.9323299999999999E-2</v>
          </cell>
        </row>
        <row r="1987">
          <cell r="F1987">
            <v>7.9363299999999998E-2</v>
          </cell>
        </row>
        <row r="1988">
          <cell r="F1988">
            <v>7.9403299999999996E-2</v>
          </cell>
        </row>
        <row r="1989">
          <cell r="F1989">
            <v>7.9443299999999994E-2</v>
          </cell>
        </row>
        <row r="1990">
          <cell r="F1990">
            <v>7.9483300000000007E-2</v>
          </cell>
        </row>
        <row r="1991">
          <cell r="F1991">
            <v>7.9523300000000005E-2</v>
          </cell>
        </row>
        <row r="1992">
          <cell r="F1992">
            <v>7.9563300000000003E-2</v>
          </cell>
        </row>
        <row r="1993">
          <cell r="F1993">
            <v>7.9603300000000002E-2</v>
          </cell>
        </row>
        <row r="1994">
          <cell r="F1994">
            <v>7.96433E-2</v>
          </cell>
        </row>
        <row r="1995">
          <cell r="F1995">
            <v>7.9683299999999999E-2</v>
          </cell>
        </row>
        <row r="1996">
          <cell r="F1996">
            <v>7.9723299999999997E-2</v>
          </cell>
        </row>
        <row r="1997">
          <cell r="F1997">
            <v>7.9763299999999995E-2</v>
          </cell>
        </row>
        <row r="1998">
          <cell r="F1998">
            <v>7.9803299999999994E-2</v>
          </cell>
        </row>
        <row r="1999">
          <cell r="F1999">
            <v>7.9843300000000006E-2</v>
          </cell>
        </row>
        <row r="2000">
          <cell r="F2000">
            <v>7.9883300000000004E-2</v>
          </cell>
        </row>
        <row r="2001">
          <cell r="F2001">
            <v>7.9923300000000003E-2</v>
          </cell>
        </row>
        <row r="2002">
          <cell r="F2002">
            <v>7.9963300000000001E-2</v>
          </cell>
        </row>
        <row r="2003">
          <cell r="F2003">
            <v>8.0003299999999999E-2</v>
          </cell>
        </row>
        <row r="2004">
          <cell r="F2004">
            <v>8.0043299999999998E-2</v>
          </cell>
        </row>
        <row r="2005">
          <cell r="F2005">
            <v>8.0083299999999996E-2</v>
          </cell>
        </row>
        <row r="2006">
          <cell r="F2006">
            <v>8.0123299999999995E-2</v>
          </cell>
        </row>
        <row r="2007">
          <cell r="F2007">
            <v>8.0163300000000007E-2</v>
          </cell>
        </row>
        <row r="2008">
          <cell r="F2008">
            <v>8.0203300000000005E-2</v>
          </cell>
        </row>
        <row r="2009">
          <cell r="F2009">
            <v>8.0243300000000004E-2</v>
          </cell>
        </row>
        <row r="2010">
          <cell r="F2010">
            <v>8.0283300000000002E-2</v>
          </cell>
        </row>
        <row r="2011">
          <cell r="F2011">
            <v>8.03233E-2</v>
          </cell>
        </row>
        <row r="2012">
          <cell r="F2012">
            <v>8.0363299999999999E-2</v>
          </cell>
        </row>
        <row r="2013">
          <cell r="F2013">
            <v>8.0403299999999997E-2</v>
          </cell>
        </row>
        <row r="2014">
          <cell r="F2014">
            <v>8.0443299999999995E-2</v>
          </cell>
        </row>
        <row r="2015">
          <cell r="F2015">
            <v>8.0483299999999994E-2</v>
          </cell>
        </row>
        <row r="2016">
          <cell r="F2016">
            <v>8.0523300000000006E-2</v>
          </cell>
        </row>
        <row r="2017">
          <cell r="F2017">
            <v>8.0563300000000004E-2</v>
          </cell>
        </row>
        <row r="2018">
          <cell r="F2018">
            <v>8.0603300000000003E-2</v>
          </cell>
        </row>
        <row r="2019">
          <cell r="F2019">
            <v>8.0643300000000001E-2</v>
          </cell>
        </row>
        <row r="2020">
          <cell r="F2020">
            <v>8.0683299999999999E-2</v>
          </cell>
        </row>
        <row r="2021">
          <cell r="F2021">
            <v>8.0723299999999998E-2</v>
          </cell>
        </row>
        <row r="2022">
          <cell r="F2022">
            <v>8.0763299999999996E-2</v>
          </cell>
        </row>
        <row r="2023">
          <cell r="F2023">
            <v>8.0803299999999995E-2</v>
          </cell>
        </row>
        <row r="2024">
          <cell r="F2024">
            <v>8.0843300000000007E-2</v>
          </cell>
        </row>
        <row r="2025">
          <cell r="F2025">
            <v>8.0883300000000005E-2</v>
          </cell>
        </row>
        <row r="2026">
          <cell r="F2026">
            <v>8.0923300000000004E-2</v>
          </cell>
        </row>
        <row r="2027">
          <cell r="F2027">
            <v>8.0963300000000002E-2</v>
          </cell>
        </row>
        <row r="2028">
          <cell r="F2028">
            <v>8.10033E-2</v>
          </cell>
        </row>
        <row r="2029">
          <cell r="F2029">
            <v>8.1043299999999999E-2</v>
          </cell>
        </row>
        <row r="2030">
          <cell r="F2030">
            <v>8.1083299999999997E-2</v>
          </cell>
        </row>
        <row r="2031">
          <cell r="F2031">
            <v>8.1123299999999995E-2</v>
          </cell>
        </row>
        <row r="2032">
          <cell r="F2032">
            <v>8.1163299999999994E-2</v>
          </cell>
        </row>
        <row r="2033">
          <cell r="F2033">
            <v>8.1203300000000006E-2</v>
          </cell>
        </row>
        <row r="2034">
          <cell r="F2034">
            <v>8.1243300000000004E-2</v>
          </cell>
        </row>
        <row r="2035">
          <cell r="F2035">
            <v>8.1283300000000003E-2</v>
          </cell>
        </row>
        <row r="2036">
          <cell r="F2036">
            <v>8.1323300000000001E-2</v>
          </cell>
        </row>
        <row r="2037">
          <cell r="F2037">
            <v>8.13633E-2</v>
          </cell>
        </row>
        <row r="2038">
          <cell r="F2038">
            <v>8.1403299999999998E-2</v>
          </cell>
        </row>
        <row r="2039">
          <cell r="F2039">
            <v>8.1443299999999996E-2</v>
          </cell>
        </row>
        <row r="2040">
          <cell r="F2040">
            <v>8.1483299999999995E-2</v>
          </cell>
        </row>
        <row r="2041">
          <cell r="F2041">
            <v>8.1523300000000007E-2</v>
          </cell>
        </row>
        <row r="2042">
          <cell r="F2042">
            <v>8.1563300000000005E-2</v>
          </cell>
        </row>
        <row r="2043">
          <cell r="F2043">
            <v>8.1603300000000004E-2</v>
          </cell>
        </row>
        <row r="2044">
          <cell r="F2044">
            <v>8.1643300000000002E-2</v>
          </cell>
        </row>
        <row r="2045">
          <cell r="F2045">
            <v>8.16833E-2</v>
          </cell>
        </row>
        <row r="2046">
          <cell r="F2046">
            <v>8.1723299999999999E-2</v>
          </cell>
        </row>
        <row r="2047">
          <cell r="F2047">
            <v>8.1763299999999997E-2</v>
          </cell>
        </row>
        <row r="2048">
          <cell r="F2048">
            <v>8.1803299999999995E-2</v>
          </cell>
        </row>
        <row r="2049">
          <cell r="F2049">
            <v>8.1843299999999994E-2</v>
          </cell>
        </row>
        <row r="2050">
          <cell r="F2050">
            <v>8.1883300000000006E-2</v>
          </cell>
        </row>
        <row r="2051">
          <cell r="F2051">
            <v>8.1923300000000004E-2</v>
          </cell>
        </row>
        <row r="2052">
          <cell r="F2052">
            <v>8.1963300000000003E-2</v>
          </cell>
        </row>
        <row r="2053">
          <cell r="F2053">
            <v>8.2003300000000001E-2</v>
          </cell>
        </row>
        <row r="2054">
          <cell r="F2054">
            <v>8.20433E-2</v>
          </cell>
        </row>
        <row r="2055">
          <cell r="F2055">
            <v>8.2083299999999998E-2</v>
          </cell>
        </row>
        <row r="2056">
          <cell r="F2056">
            <v>8.2123299999999996E-2</v>
          </cell>
        </row>
        <row r="2057">
          <cell r="F2057">
            <v>8.2163299999999995E-2</v>
          </cell>
        </row>
        <row r="2058">
          <cell r="F2058">
            <v>8.2203300000000007E-2</v>
          </cell>
        </row>
        <row r="2059">
          <cell r="F2059">
            <v>8.2243300000000005E-2</v>
          </cell>
        </row>
        <row r="2060">
          <cell r="F2060">
            <v>8.2283300000000004E-2</v>
          </cell>
        </row>
        <row r="2061">
          <cell r="F2061">
            <v>8.2323300000000002E-2</v>
          </cell>
        </row>
        <row r="2062">
          <cell r="F2062">
            <v>8.23633E-2</v>
          </cell>
        </row>
        <row r="2063">
          <cell r="F2063">
            <v>8.2403299999999999E-2</v>
          </cell>
        </row>
        <row r="2064">
          <cell r="F2064">
            <v>8.2443299999999997E-2</v>
          </cell>
        </row>
        <row r="2065">
          <cell r="F2065">
            <v>8.2483299999999996E-2</v>
          </cell>
        </row>
        <row r="2066">
          <cell r="F2066">
            <v>8.2523299999999994E-2</v>
          </cell>
        </row>
        <row r="2067">
          <cell r="F2067">
            <v>8.2563300000000006E-2</v>
          </cell>
        </row>
        <row r="2068">
          <cell r="F2068">
            <v>8.2603300000000004E-2</v>
          </cell>
        </row>
        <row r="2069">
          <cell r="F2069">
            <v>8.2643300000000003E-2</v>
          </cell>
        </row>
        <row r="2070">
          <cell r="F2070">
            <v>8.2683300000000001E-2</v>
          </cell>
        </row>
        <row r="2071">
          <cell r="F2071">
            <v>8.27233E-2</v>
          </cell>
        </row>
        <row r="2072">
          <cell r="F2072">
            <v>8.2763299999999998E-2</v>
          </cell>
        </row>
        <row r="2073">
          <cell r="F2073">
            <v>8.2803299999999996E-2</v>
          </cell>
        </row>
        <row r="2074">
          <cell r="F2074">
            <v>8.2843299999999995E-2</v>
          </cell>
        </row>
        <row r="2075">
          <cell r="F2075">
            <v>8.2883299999999993E-2</v>
          </cell>
        </row>
        <row r="2076">
          <cell r="F2076">
            <v>8.2923300000000005E-2</v>
          </cell>
        </row>
        <row r="2077">
          <cell r="F2077">
            <v>8.2963300000000004E-2</v>
          </cell>
        </row>
        <row r="2078">
          <cell r="F2078">
            <v>8.3003300000000002E-2</v>
          </cell>
        </row>
        <row r="2079">
          <cell r="F2079">
            <v>8.30433E-2</v>
          </cell>
        </row>
        <row r="2080">
          <cell r="F2080">
            <v>8.3083299999999999E-2</v>
          </cell>
        </row>
        <row r="2081">
          <cell r="F2081">
            <v>8.3123299999999997E-2</v>
          </cell>
        </row>
        <row r="2082">
          <cell r="F2082">
            <v>8.3163299999999996E-2</v>
          </cell>
        </row>
        <row r="2083">
          <cell r="F2083">
            <v>8.3203299999999994E-2</v>
          </cell>
        </row>
        <row r="2084">
          <cell r="F2084">
            <v>8.3243300000000006E-2</v>
          </cell>
        </row>
        <row r="2085">
          <cell r="F2085">
            <v>8.3283300000000005E-2</v>
          </cell>
        </row>
        <row r="2086">
          <cell r="F2086">
            <v>8.3323300000000003E-2</v>
          </cell>
        </row>
        <row r="2087">
          <cell r="F2087">
            <v>8.3363300000000001E-2</v>
          </cell>
        </row>
        <row r="2088">
          <cell r="F2088">
            <v>8.34033E-2</v>
          </cell>
        </row>
        <row r="2089">
          <cell r="F2089">
            <v>8.3443299999999998E-2</v>
          </cell>
        </row>
        <row r="2090">
          <cell r="F2090">
            <v>8.3483299999999996E-2</v>
          </cell>
        </row>
        <row r="2091">
          <cell r="F2091">
            <v>8.3523299999999995E-2</v>
          </cell>
        </row>
        <row r="2092">
          <cell r="F2092">
            <v>8.3563299999999993E-2</v>
          </cell>
        </row>
        <row r="2093">
          <cell r="F2093">
            <v>8.3603300000000005E-2</v>
          </cell>
        </row>
        <row r="2094">
          <cell r="F2094">
            <v>8.3643300000000004E-2</v>
          </cell>
        </row>
        <row r="2095">
          <cell r="F2095">
            <v>8.3683300000000002E-2</v>
          </cell>
        </row>
        <row r="2096">
          <cell r="F2096">
            <v>8.37233E-2</v>
          </cell>
        </row>
        <row r="2097">
          <cell r="F2097">
            <v>8.3763299999999999E-2</v>
          </cell>
        </row>
        <row r="2098">
          <cell r="F2098">
            <v>8.3803299999999997E-2</v>
          </cell>
        </row>
        <row r="2099">
          <cell r="F2099">
            <v>8.3843299999999996E-2</v>
          </cell>
        </row>
        <row r="2100">
          <cell r="F2100">
            <v>8.3883299999999994E-2</v>
          </cell>
        </row>
        <row r="2101">
          <cell r="F2101">
            <v>8.3923300000000006E-2</v>
          </cell>
        </row>
        <row r="2102">
          <cell r="F2102">
            <v>8.3963300000000005E-2</v>
          </cell>
        </row>
        <row r="2103">
          <cell r="F2103">
            <v>8.4003300000000003E-2</v>
          </cell>
        </row>
        <row r="2104">
          <cell r="F2104">
            <v>8.4043300000000001E-2</v>
          </cell>
        </row>
        <row r="2105">
          <cell r="F2105">
            <v>8.40833E-2</v>
          </cell>
        </row>
        <row r="2106">
          <cell r="F2106">
            <v>8.4123299999999998E-2</v>
          </cell>
        </row>
        <row r="2107">
          <cell r="F2107">
            <v>8.4163299999999996E-2</v>
          </cell>
        </row>
        <row r="2108">
          <cell r="F2108">
            <v>8.4203299999999995E-2</v>
          </cell>
        </row>
        <row r="2109">
          <cell r="F2109">
            <v>8.4243299999999993E-2</v>
          </cell>
        </row>
        <row r="2110">
          <cell r="F2110">
            <v>8.4283300000000005E-2</v>
          </cell>
        </row>
        <row r="2111">
          <cell r="F2111">
            <v>8.4323300000000004E-2</v>
          </cell>
        </row>
        <row r="2112">
          <cell r="F2112">
            <v>8.4363300000000002E-2</v>
          </cell>
        </row>
        <row r="2113">
          <cell r="F2113">
            <v>8.4403300000000001E-2</v>
          </cell>
        </row>
        <row r="2114">
          <cell r="F2114">
            <v>8.4443299999999999E-2</v>
          </cell>
        </row>
        <row r="2115">
          <cell r="F2115">
            <v>8.4483299999999997E-2</v>
          </cell>
        </row>
        <row r="2116">
          <cell r="F2116">
            <v>8.4523299999999996E-2</v>
          </cell>
        </row>
        <row r="2117">
          <cell r="F2117">
            <v>8.4563299999999994E-2</v>
          </cell>
        </row>
        <row r="2118">
          <cell r="F2118">
            <v>8.4603300000000006E-2</v>
          </cell>
        </row>
        <row r="2119">
          <cell r="F2119">
            <v>8.4643300000000005E-2</v>
          </cell>
        </row>
        <row r="2120">
          <cell r="F2120">
            <v>8.4683300000000003E-2</v>
          </cell>
        </row>
        <row r="2121">
          <cell r="F2121">
            <v>8.4723300000000001E-2</v>
          </cell>
        </row>
        <row r="2122">
          <cell r="F2122">
            <v>8.47633E-2</v>
          </cell>
        </row>
        <row r="2123">
          <cell r="F2123">
            <v>8.4803299999999998E-2</v>
          </cell>
        </row>
        <row r="2124">
          <cell r="F2124">
            <v>8.4843299999999996E-2</v>
          </cell>
        </row>
        <row r="2125">
          <cell r="F2125">
            <v>8.4883299999999995E-2</v>
          </cell>
        </row>
        <row r="2126">
          <cell r="F2126">
            <v>8.4923299999999993E-2</v>
          </cell>
        </row>
        <row r="2127">
          <cell r="F2127">
            <v>8.4963300000000005E-2</v>
          </cell>
        </row>
        <row r="2128">
          <cell r="F2128">
            <v>8.5003300000000004E-2</v>
          </cell>
        </row>
        <row r="2129">
          <cell r="F2129">
            <v>8.5043300000000002E-2</v>
          </cell>
        </row>
        <row r="2130">
          <cell r="F2130">
            <v>8.5083300000000001E-2</v>
          </cell>
        </row>
        <row r="2131">
          <cell r="F2131">
            <v>8.5123299999999999E-2</v>
          </cell>
        </row>
        <row r="2132">
          <cell r="F2132">
            <v>8.5163299999999997E-2</v>
          </cell>
        </row>
        <row r="2133">
          <cell r="F2133">
            <v>8.5203299999999996E-2</v>
          </cell>
        </row>
        <row r="2134">
          <cell r="F2134">
            <v>8.5243299999999994E-2</v>
          </cell>
        </row>
        <row r="2135">
          <cell r="F2135">
            <v>8.5283300000000006E-2</v>
          </cell>
        </row>
        <row r="2136">
          <cell r="F2136">
            <v>8.5323300000000005E-2</v>
          </cell>
        </row>
        <row r="2137">
          <cell r="F2137">
            <v>8.5363300000000003E-2</v>
          </cell>
        </row>
        <row r="2138">
          <cell r="F2138">
            <v>8.5403300000000001E-2</v>
          </cell>
        </row>
        <row r="2139">
          <cell r="F2139">
            <v>8.54433E-2</v>
          </cell>
        </row>
        <row r="2140">
          <cell r="F2140">
            <v>8.5483299999999998E-2</v>
          </cell>
        </row>
        <row r="2141">
          <cell r="F2141">
            <v>8.5523299999999997E-2</v>
          </cell>
        </row>
        <row r="2142">
          <cell r="F2142">
            <v>8.5563299999999995E-2</v>
          </cell>
        </row>
        <row r="2143">
          <cell r="F2143">
            <v>8.5603299999999993E-2</v>
          </cell>
        </row>
        <row r="2144">
          <cell r="F2144">
            <v>8.5643300000000006E-2</v>
          </cell>
        </row>
        <row r="2145">
          <cell r="F2145">
            <v>8.5683300000000004E-2</v>
          </cell>
        </row>
        <row r="2146">
          <cell r="F2146">
            <v>8.5723300000000002E-2</v>
          </cell>
        </row>
        <row r="2147">
          <cell r="F2147">
            <v>8.5763300000000001E-2</v>
          </cell>
        </row>
        <row r="2148">
          <cell r="F2148">
            <v>8.5803299999999999E-2</v>
          </cell>
        </row>
        <row r="2149">
          <cell r="F2149">
            <v>8.5843299999999997E-2</v>
          </cell>
        </row>
        <row r="2150">
          <cell r="F2150">
            <v>8.5883299999999996E-2</v>
          </cell>
        </row>
        <row r="2151">
          <cell r="F2151">
            <v>8.5923299999999994E-2</v>
          </cell>
        </row>
        <row r="2152">
          <cell r="F2152">
            <v>8.5963300000000006E-2</v>
          </cell>
        </row>
        <row r="2153">
          <cell r="F2153">
            <v>8.6003300000000005E-2</v>
          </cell>
        </row>
        <row r="2154">
          <cell r="F2154">
            <v>8.6043300000000003E-2</v>
          </cell>
        </row>
        <row r="2155">
          <cell r="F2155">
            <v>8.6083300000000001E-2</v>
          </cell>
        </row>
        <row r="2156">
          <cell r="F2156">
            <v>8.61233E-2</v>
          </cell>
        </row>
        <row r="2157">
          <cell r="F2157">
            <v>8.6163299999999998E-2</v>
          </cell>
        </row>
        <row r="2158">
          <cell r="F2158">
            <v>8.6203299999999997E-2</v>
          </cell>
        </row>
        <row r="2159">
          <cell r="F2159">
            <v>8.6243299999999995E-2</v>
          </cell>
        </row>
        <row r="2160">
          <cell r="F2160">
            <v>8.6283299999999993E-2</v>
          </cell>
        </row>
        <row r="2161">
          <cell r="F2161">
            <v>8.6323300000000006E-2</v>
          </cell>
        </row>
        <row r="2162">
          <cell r="F2162">
            <v>8.6363300000000004E-2</v>
          </cell>
        </row>
        <row r="2163">
          <cell r="F2163">
            <v>8.6403300000000002E-2</v>
          </cell>
        </row>
        <row r="2164">
          <cell r="F2164">
            <v>8.6443300000000001E-2</v>
          </cell>
        </row>
        <row r="2165">
          <cell r="F2165">
            <v>8.6483299999999999E-2</v>
          </cell>
        </row>
        <row r="2166">
          <cell r="F2166">
            <v>8.6523299999999997E-2</v>
          </cell>
        </row>
        <row r="2167">
          <cell r="F2167">
            <v>8.6563299999999996E-2</v>
          </cell>
        </row>
        <row r="2168">
          <cell r="F2168">
            <v>8.6603299999999994E-2</v>
          </cell>
        </row>
        <row r="2169">
          <cell r="F2169">
            <v>8.6643300000000006E-2</v>
          </cell>
        </row>
        <row r="2170">
          <cell r="F2170">
            <v>8.6683300000000005E-2</v>
          </cell>
        </row>
        <row r="2171">
          <cell r="F2171">
            <v>8.6723300000000003E-2</v>
          </cell>
        </row>
        <row r="2172">
          <cell r="F2172">
            <v>8.6763300000000002E-2</v>
          </cell>
        </row>
        <row r="2173">
          <cell r="F2173">
            <v>8.68033E-2</v>
          </cell>
        </row>
        <row r="2174">
          <cell r="F2174">
            <v>8.6843299999999998E-2</v>
          </cell>
        </row>
        <row r="2175">
          <cell r="F2175">
            <v>8.6883299999999997E-2</v>
          </cell>
        </row>
        <row r="2176">
          <cell r="F2176">
            <v>8.6923299999999995E-2</v>
          </cell>
        </row>
        <row r="2177">
          <cell r="F2177">
            <v>8.6963299999999993E-2</v>
          </cell>
        </row>
        <row r="2178">
          <cell r="F2178">
            <v>8.7003300000000006E-2</v>
          </cell>
        </row>
        <row r="2179">
          <cell r="F2179">
            <v>8.7043300000000004E-2</v>
          </cell>
        </row>
        <row r="2180">
          <cell r="F2180">
            <v>8.7083300000000002E-2</v>
          </cell>
        </row>
        <row r="2181">
          <cell r="F2181">
            <v>8.7123300000000001E-2</v>
          </cell>
        </row>
        <row r="2182">
          <cell r="F2182">
            <v>8.7163299999999999E-2</v>
          </cell>
        </row>
        <row r="2183">
          <cell r="F2183">
            <v>8.7203299999999997E-2</v>
          </cell>
        </row>
        <row r="2184">
          <cell r="F2184">
            <v>8.7243299999999996E-2</v>
          </cell>
        </row>
        <row r="2185">
          <cell r="F2185">
            <v>8.7283299999999994E-2</v>
          </cell>
        </row>
        <row r="2186">
          <cell r="F2186">
            <v>8.7323300000000006E-2</v>
          </cell>
        </row>
        <row r="2187">
          <cell r="F2187">
            <v>8.7363300000000005E-2</v>
          </cell>
        </row>
        <row r="2188">
          <cell r="F2188">
            <v>8.7403300000000003E-2</v>
          </cell>
        </row>
        <row r="2189">
          <cell r="F2189">
            <v>8.7443300000000002E-2</v>
          </cell>
        </row>
        <row r="2190">
          <cell r="F2190">
            <v>8.74833E-2</v>
          </cell>
        </row>
        <row r="2191">
          <cell r="F2191">
            <v>8.7523299999999998E-2</v>
          </cell>
        </row>
        <row r="2192">
          <cell r="F2192">
            <v>8.7563299999999997E-2</v>
          </cell>
        </row>
        <row r="2193">
          <cell r="F2193">
            <v>8.7603299999999995E-2</v>
          </cell>
        </row>
        <row r="2194">
          <cell r="F2194">
            <v>8.7643299999999993E-2</v>
          </cell>
        </row>
        <row r="2195">
          <cell r="F2195">
            <v>8.7683300000000006E-2</v>
          </cell>
        </row>
        <row r="2196">
          <cell r="F2196">
            <v>8.7723300000000004E-2</v>
          </cell>
        </row>
        <row r="2197">
          <cell r="F2197">
            <v>8.7763300000000002E-2</v>
          </cell>
        </row>
        <row r="2198">
          <cell r="F2198">
            <v>8.7803300000000001E-2</v>
          </cell>
        </row>
        <row r="2199">
          <cell r="F2199">
            <v>8.7843299999999999E-2</v>
          </cell>
        </row>
        <row r="2200">
          <cell r="F2200">
            <v>8.7883299999999998E-2</v>
          </cell>
        </row>
        <row r="2201">
          <cell r="F2201">
            <v>8.7923299999999996E-2</v>
          </cell>
        </row>
        <row r="2202">
          <cell r="F2202">
            <v>8.7963299999999994E-2</v>
          </cell>
        </row>
        <row r="2203">
          <cell r="F2203">
            <v>8.8003300000000007E-2</v>
          </cell>
        </row>
        <row r="2204">
          <cell r="F2204">
            <v>8.8043300000000005E-2</v>
          </cell>
        </row>
        <row r="2205">
          <cell r="F2205">
            <v>8.8083300000000003E-2</v>
          </cell>
        </row>
        <row r="2206">
          <cell r="F2206">
            <v>8.8123300000000002E-2</v>
          </cell>
        </row>
        <row r="2207">
          <cell r="F2207">
            <v>8.81633E-2</v>
          </cell>
        </row>
        <row r="2208">
          <cell r="F2208">
            <v>8.8203299999999998E-2</v>
          </cell>
        </row>
        <row r="2209">
          <cell r="F2209">
            <v>8.8243299999999997E-2</v>
          </cell>
        </row>
        <row r="2210">
          <cell r="F2210">
            <v>8.8283299999999995E-2</v>
          </cell>
        </row>
        <row r="2211">
          <cell r="F2211">
            <v>8.8323299999999993E-2</v>
          </cell>
        </row>
        <row r="2212">
          <cell r="F2212">
            <v>8.8363300000000006E-2</v>
          </cell>
        </row>
        <row r="2213">
          <cell r="F2213">
            <v>8.8403300000000004E-2</v>
          </cell>
        </row>
        <row r="2214">
          <cell r="F2214">
            <v>8.8443300000000002E-2</v>
          </cell>
        </row>
        <row r="2215">
          <cell r="F2215">
            <v>8.8483300000000001E-2</v>
          </cell>
        </row>
        <row r="2216">
          <cell r="F2216">
            <v>8.8523299999999999E-2</v>
          </cell>
        </row>
        <row r="2217">
          <cell r="F2217">
            <v>8.8563299999999998E-2</v>
          </cell>
        </row>
        <row r="2218">
          <cell r="F2218">
            <v>8.8603299999999996E-2</v>
          </cell>
        </row>
        <row r="2219">
          <cell r="F2219">
            <v>8.8643299999999994E-2</v>
          </cell>
        </row>
        <row r="2220">
          <cell r="F2220">
            <v>8.8683300000000007E-2</v>
          </cell>
        </row>
        <row r="2221">
          <cell r="F2221">
            <v>8.8723300000000005E-2</v>
          </cell>
        </row>
        <row r="2222">
          <cell r="F2222">
            <v>8.8763300000000003E-2</v>
          </cell>
        </row>
        <row r="2223">
          <cell r="F2223">
            <v>8.8803300000000002E-2</v>
          </cell>
        </row>
        <row r="2224">
          <cell r="F2224">
            <v>8.88433E-2</v>
          </cell>
        </row>
        <row r="2225">
          <cell r="F2225">
            <v>8.8883299999999998E-2</v>
          </cell>
        </row>
        <row r="2226">
          <cell r="F2226">
            <v>8.8923299999999997E-2</v>
          </cell>
        </row>
        <row r="2227">
          <cell r="F2227">
            <v>8.8963299999999995E-2</v>
          </cell>
        </row>
        <row r="2228">
          <cell r="F2228">
            <v>8.9003299999999994E-2</v>
          </cell>
        </row>
        <row r="2229">
          <cell r="F2229">
            <v>8.9043300000000006E-2</v>
          </cell>
        </row>
        <row r="2230">
          <cell r="F2230">
            <v>8.9083300000000004E-2</v>
          </cell>
        </row>
        <row r="2231">
          <cell r="F2231">
            <v>8.9123300000000003E-2</v>
          </cell>
        </row>
        <row r="2232">
          <cell r="F2232">
            <v>8.9163300000000001E-2</v>
          </cell>
        </row>
        <row r="2233">
          <cell r="F2233">
            <v>8.9203299999999999E-2</v>
          </cell>
        </row>
        <row r="2234">
          <cell r="F2234">
            <v>8.9243299999999998E-2</v>
          </cell>
        </row>
        <row r="2235">
          <cell r="F2235">
            <v>8.9283299999999996E-2</v>
          </cell>
        </row>
        <row r="2236">
          <cell r="F2236">
            <v>8.9323299999999994E-2</v>
          </cell>
        </row>
        <row r="2237">
          <cell r="F2237">
            <v>8.9363300000000007E-2</v>
          </cell>
        </row>
        <row r="2238">
          <cell r="F2238">
            <v>8.9403300000000005E-2</v>
          </cell>
        </row>
        <row r="2239">
          <cell r="F2239">
            <v>8.9443300000000003E-2</v>
          </cell>
        </row>
        <row r="2240">
          <cell r="F2240">
            <v>8.9483300000000002E-2</v>
          </cell>
        </row>
        <row r="2241">
          <cell r="F2241">
            <v>8.95233E-2</v>
          </cell>
        </row>
        <row r="2242">
          <cell r="F2242">
            <v>8.9563299999999998E-2</v>
          </cell>
        </row>
        <row r="2243">
          <cell r="F2243">
            <v>8.9603299999999997E-2</v>
          </cell>
        </row>
        <row r="2244">
          <cell r="F2244">
            <v>8.9643299999999995E-2</v>
          </cell>
        </row>
        <row r="2245">
          <cell r="F2245">
            <v>8.9683299999999994E-2</v>
          </cell>
        </row>
        <row r="2246">
          <cell r="F2246">
            <v>8.9723300000000006E-2</v>
          </cell>
        </row>
        <row r="2247">
          <cell r="F2247">
            <v>8.9763300000000004E-2</v>
          </cell>
        </row>
        <row r="2248">
          <cell r="F2248">
            <v>8.9803300000000003E-2</v>
          </cell>
        </row>
        <row r="2249">
          <cell r="F2249">
            <v>8.9843300000000001E-2</v>
          </cell>
        </row>
        <row r="2250">
          <cell r="F2250">
            <v>8.9883299999999999E-2</v>
          </cell>
        </row>
        <row r="2251">
          <cell r="F2251">
            <v>8.9923299999999998E-2</v>
          </cell>
        </row>
        <row r="2252">
          <cell r="F2252">
            <v>8.9963299999999996E-2</v>
          </cell>
        </row>
        <row r="2253">
          <cell r="F2253">
            <v>9.0003299999999994E-2</v>
          </cell>
        </row>
        <row r="2254">
          <cell r="F2254">
            <v>9.0043300000000007E-2</v>
          </cell>
        </row>
        <row r="2255">
          <cell r="F2255">
            <v>9.0083300000000005E-2</v>
          </cell>
        </row>
        <row r="2256">
          <cell r="F2256">
            <v>9.0123300000000003E-2</v>
          </cell>
        </row>
        <row r="2257">
          <cell r="F2257">
            <v>9.0163300000000002E-2</v>
          </cell>
        </row>
        <row r="2258">
          <cell r="F2258">
            <v>9.02033E-2</v>
          </cell>
        </row>
        <row r="2259">
          <cell r="F2259">
            <v>9.0243299999999999E-2</v>
          </cell>
        </row>
        <row r="2260">
          <cell r="F2260">
            <v>9.0283299999999997E-2</v>
          </cell>
        </row>
        <row r="2261">
          <cell r="F2261">
            <v>9.0323299999999995E-2</v>
          </cell>
        </row>
        <row r="2262">
          <cell r="F2262">
            <v>9.0363299999999994E-2</v>
          </cell>
        </row>
        <row r="2263">
          <cell r="F2263">
            <v>9.0403300000000006E-2</v>
          </cell>
        </row>
        <row r="2264">
          <cell r="F2264">
            <v>9.0443300000000004E-2</v>
          </cell>
        </row>
        <row r="2265">
          <cell r="F2265">
            <v>9.0483300000000003E-2</v>
          </cell>
        </row>
        <row r="2266">
          <cell r="F2266">
            <v>9.0523300000000001E-2</v>
          </cell>
        </row>
        <row r="2267">
          <cell r="F2267">
            <v>9.0563299999999999E-2</v>
          </cell>
        </row>
        <row r="2268">
          <cell r="F2268">
            <v>9.0603299999999998E-2</v>
          </cell>
        </row>
        <row r="2269">
          <cell r="F2269">
            <v>9.0643299999999996E-2</v>
          </cell>
        </row>
        <row r="2270">
          <cell r="F2270">
            <v>9.0683299999999994E-2</v>
          </cell>
        </row>
        <row r="2271">
          <cell r="F2271">
            <v>9.0723300000000007E-2</v>
          </cell>
        </row>
        <row r="2272">
          <cell r="F2272">
            <v>9.0763300000000005E-2</v>
          </cell>
        </row>
        <row r="2273">
          <cell r="F2273">
            <v>9.0803300000000003E-2</v>
          </cell>
        </row>
        <row r="2274">
          <cell r="F2274">
            <v>9.0843300000000002E-2</v>
          </cell>
        </row>
        <row r="2275">
          <cell r="F2275">
            <v>9.08833E-2</v>
          </cell>
        </row>
        <row r="2276">
          <cell r="F2276">
            <v>9.0923299999999999E-2</v>
          </cell>
        </row>
        <row r="2277">
          <cell r="F2277">
            <v>9.0963299999999997E-2</v>
          </cell>
        </row>
        <row r="2278">
          <cell r="F2278">
            <v>9.1003299999999995E-2</v>
          </cell>
        </row>
        <row r="2279">
          <cell r="F2279">
            <v>9.1043299999999994E-2</v>
          </cell>
        </row>
        <row r="2280">
          <cell r="F2280">
            <v>9.1083300000000006E-2</v>
          </cell>
        </row>
        <row r="2281">
          <cell r="F2281">
            <v>9.1123300000000004E-2</v>
          </cell>
        </row>
        <row r="2282">
          <cell r="F2282">
            <v>9.1163300000000003E-2</v>
          </cell>
        </row>
        <row r="2283">
          <cell r="F2283">
            <v>9.1203300000000001E-2</v>
          </cell>
        </row>
        <row r="2284">
          <cell r="F2284">
            <v>9.1243299999999999E-2</v>
          </cell>
        </row>
        <row r="2285">
          <cell r="F2285">
            <v>9.1283299999999998E-2</v>
          </cell>
        </row>
        <row r="2286">
          <cell r="F2286">
            <v>9.1323299999999996E-2</v>
          </cell>
        </row>
        <row r="2287">
          <cell r="F2287">
            <v>9.1363299999999995E-2</v>
          </cell>
        </row>
        <row r="2288">
          <cell r="F2288">
            <v>9.1403300000000007E-2</v>
          </cell>
        </row>
        <row r="2289">
          <cell r="F2289">
            <v>9.1443300000000005E-2</v>
          </cell>
        </row>
        <row r="2290">
          <cell r="F2290">
            <v>9.1483300000000004E-2</v>
          </cell>
        </row>
        <row r="2291">
          <cell r="F2291">
            <v>9.1523300000000002E-2</v>
          </cell>
        </row>
        <row r="2292">
          <cell r="F2292">
            <v>9.15633E-2</v>
          </cell>
        </row>
        <row r="2293">
          <cell r="F2293">
            <v>9.1603299999999999E-2</v>
          </cell>
        </row>
        <row r="2294">
          <cell r="F2294">
            <v>9.1643299999999997E-2</v>
          </cell>
        </row>
        <row r="2295">
          <cell r="F2295">
            <v>9.1683299999999995E-2</v>
          </cell>
        </row>
        <row r="2296">
          <cell r="F2296">
            <v>9.1723299999999994E-2</v>
          </cell>
        </row>
        <row r="2297">
          <cell r="F2297">
            <v>9.1763300000000006E-2</v>
          </cell>
        </row>
        <row r="2298">
          <cell r="F2298">
            <v>9.1803300000000004E-2</v>
          </cell>
        </row>
        <row r="2299">
          <cell r="F2299">
            <v>9.1843300000000003E-2</v>
          </cell>
        </row>
        <row r="2300">
          <cell r="F2300">
            <v>9.1883300000000001E-2</v>
          </cell>
        </row>
        <row r="2301">
          <cell r="F2301">
            <v>9.1923299999999999E-2</v>
          </cell>
        </row>
        <row r="2302">
          <cell r="F2302">
            <v>9.1963299999999998E-2</v>
          </cell>
        </row>
        <row r="2303">
          <cell r="F2303">
            <v>9.2003299999999996E-2</v>
          </cell>
        </row>
        <row r="2304">
          <cell r="F2304">
            <v>9.2043299999999995E-2</v>
          </cell>
        </row>
        <row r="2305">
          <cell r="F2305">
            <v>9.2083300000000007E-2</v>
          </cell>
        </row>
        <row r="2306">
          <cell r="F2306">
            <v>9.2123300000000005E-2</v>
          </cell>
        </row>
        <row r="2307">
          <cell r="F2307">
            <v>9.2163300000000004E-2</v>
          </cell>
        </row>
        <row r="2308">
          <cell r="F2308">
            <v>9.2203300000000002E-2</v>
          </cell>
        </row>
        <row r="2309">
          <cell r="F2309">
            <v>9.22433E-2</v>
          </cell>
        </row>
        <row r="2310">
          <cell r="F2310">
            <v>9.2283299999999999E-2</v>
          </cell>
        </row>
        <row r="2311">
          <cell r="F2311">
            <v>9.2323299999999997E-2</v>
          </cell>
        </row>
        <row r="2312">
          <cell r="F2312">
            <v>9.2363299999999995E-2</v>
          </cell>
        </row>
        <row r="2313">
          <cell r="F2313">
            <v>9.2403299999999994E-2</v>
          </cell>
        </row>
        <row r="2314">
          <cell r="F2314">
            <v>9.2443300000000006E-2</v>
          </cell>
        </row>
        <row r="2315">
          <cell r="F2315">
            <v>9.2483300000000004E-2</v>
          </cell>
        </row>
        <row r="2316">
          <cell r="F2316">
            <v>9.2523300000000003E-2</v>
          </cell>
        </row>
        <row r="2317">
          <cell r="F2317">
            <v>9.2563300000000001E-2</v>
          </cell>
        </row>
        <row r="2318">
          <cell r="F2318">
            <v>9.26033E-2</v>
          </cell>
        </row>
        <row r="2319">
          <cell r="F2319">
            <v>9.2643299999999998E-2</v>
          </cell>
        </row>
        <row r="2320">
          <cell r="F2320">
            <v>9.2683299999999996E-2</v>
          </cell>
        </row>
        <row r="2321">
          <cell r="F2321">
            <v>9.2723299999999995E-2</v>
          </cell>
        </row>
        <row r="2322">
          <cell r="F2322">
            <v>9.2763300000000007E-2</v>
          </cell>
        </row>
        <row r="2323">
          <cell r="F2323">
            <v>9.2803300000000005E-2</v>
          </cell>
        </row>
        <row r="2324">
          <cell r="F2324">
            <v>9.2843300000000004E-2</v>
          </cell>
        </row>
        <row r="2325">
          <cell r="F2325">
            <v>9.2883300000000002E-2</v>
          </cell>
        </row>
        <row r="2326">
          <cell r="F2326">
            <v>9.29233E-2</v>
          </cell>
        </row>
        <row r="2327">
          <cell r="F2327">
            <v>9.2963299999999999E-2</v>
          </cell>
        </row>
        <row r="2328">
          <cell r="F2328">
            <v>9.3003299999999997E-2</v>
          </cell>
        </row>
        <row r="2329">
          <cell r="F2329">
            <v>9.3043299999999995E-2</v>
          </cell>
        </row>
        <row r="2330">
          <cell r="F2330">
            <v>9.3083299999999994E-2</v>
          </cell>
        </row>
        <row r="2331">
          <cell r="F2331">
            <v>9.3123300000000006E-2</v>
          </cell>
        </row>
        <row r="2332">
          <cell r="F2332">
            <v>9.3163300000000004E-2</v>
          </cell>
        </row>
        <row r="2333">
          <cell r="F2333">
            <v>9.3203300000000003E-2</v>
          </cell>
        </row>
        <row r="2334">
          <cell r="F2334">
            <v>9.3243300000000001E-2</v>
          </cell>
        </row>
        <row r="2335">
          <cell r="F2335">
            <v>9.32833E-2</v>
          </cell>
        </row>
        <row r="2336">
          <cell r="F2336">
            <v>9.3323299999999998E-2</v>
          </cell>
        </row>
        <row r="2337">
          <cell r="F2337">
            <v>9.3363299999999996E-2</v>
          </cell>
        </row>
        <row r="2338">
          <cell r="F2338">
            <v>9.3403299999999995E-2</v>
          </cell>
        </row>
        <row r="2339">
          <cell r="F2339">
            <v>9.3443300000000007E-2</v>
          </cell>
        </row>
        <row r="2340">
          <cell r="F2340">
            <v>9.3483300000000005E-2</v>
          </cell>
        </row>
        <row r="2341">
          <cell r="F2341">
            <v>9.3523300000000004E-2</v>
          </cell>
        </row>
        <row r="2342">
          <cell r="F2342">
            <v>9.3563300000000002E-2</v>
          </cell>
        </row>
        <row r="2343">
          <cell r="F2343">
            <v>9.36033E-2</v>
          </cell>
        </row>
        <row r="2344">
          <cell r="F2344">
            <v>9.3643299999999999E-2</v>
          </cell>
        </row>
        <row r="2345">
          <cell r="F2345">
            <v>9.3683299999999997E-2</v>
          </cell>
        </row>
        <row r="2346">
          <cell r="F2346">
            <v>9.3723299999999996E-2</v>
          </cell>
        </row>
        <row r="2347">
          <cell r="F2347">
            <v>9.3763299999999994E-2</v>
          </cell>
        </row>
        <row r="2348">
          <cell r="F2348">
            <v>9.3803300000000006E-2</v>
          </cell>
        </row>
        <row r="2349">
          <cell r="F2349">
            <v>9.3843300000000004E-2</v>
          </cell>
        </row>
        <row r="2350">
          <cell r="F2350">
            <v>9.3883300000000003E-2</v>
          </cell>
        </row>
        <row r="2351">
          <cell r="F2351">
            <v>9.3923300000000001E-2</v>
          </cell>
        </row>
        <row r="2352">
          <cell r="F2352">
            <v>9.39633E-2</v>
          </cell>
        </row>
        <row r="2353">
          <cell r="F2353">
            <v>9.4003299999999998E-2</v>
          </cell>
        </row>
        <row r="2354">
          <cell r="F2354">
            <v>9.4043299999999996E-2</v>
          </cell>
        </row>
        <row r="2355">
          <cell r="F2355">
            <v>9.4083299999999995E-2</v>
          </cell>
        </row>
        <row r="2356">
          <cell r="F2356">
            <v>9.4123299999999993E-2</v>
          </cell>
        </row>
        <row r="2357">
          <cell r="F2357">
            <v>9.4163300000000005E-2</v>
          </cell>
        </row>
        <row r="2358">
          <cell r="F2358">
            <v>9.4203300000000004E-2</v>
          </cell>
        </row>
        <row r="2359">
          <cell r="F2359">
            <v>9.4243300000000002E-2</v>
          </cell>
        </row>
        <row r="2360">
          <cell r="F2360">
            <v>9.42833E-2</v>
          </cell>
        </row>
        <row r="2361">
          <cell r="F2361">
            <v>9.4323299999999999E-2</v>
          </cell>
        </row>
        <row r="2362">
          <cell r="F2362">
            <v>9.4363299999999997E-2</v>
          </cell>
        </row>
        <row r="2363">
          <cell r="F2363">
            <v>9.4403299999999996E-2</v>
          </cell>
        </row>
        <row r="2364">
          <cell r="F2364">
            <v>9.4443299999999994E-2</v>
          </cell>
        </row>
        <row r="2365">
          <cell r="F2365">
            <v>9.4483300000000006E-2</v>
          </cell>
        </row>
        <row r="2366">
          <cell r="F2366">
            <v>9.4523300000000005E-2</v>
          </cell>
        </row>
        <row r="2367">
          <cell r="F2367">
            <v>9.4563300000000003E-2</v>
          </cell>
        </row>
        <row r="2368">
          <cell r="F2368">
            <v>9.4603300000000001E-2</v>
          </cell>
        </row>
        <row r="2369">
          <cell r="F2369">
            <v>9.46433E-2</v>
          </cell>
        </row>
        <row r="2370">
          <cell r="F2370">
            <v>9.4683299999999998E-2</v>
          </cell>
        </row>
        <row r="2371">
          <cell r="F2371">
            <v>9.4723299999999996E-2</v>
          </cell>
        </row>
        <row r="2372">
          <cell r="F2372">
            <v>9.4763299999999995E-2</v>
          </cell>
        </row>
        <row r="2373">
          <cell r="F2373">
            <v>9.4803299999999993E-2</v>
          </cell>
        </row>
        <row r="2374">
          <cell r="F2374">
            <v>9.4843300000000005E-2</v>
          </cell>
        </row>
        <row r="2375">
          <cell r="F2375">
            <v>9.4883300000000004E-2</v>
          </cell>
        </row>
        <row r="2376">
          <cell r="F2376">
            <v>9.4923300000000002E-2</v>
          </cell>
        </row>
        <row r="2377">
          <cell r="F2377">
            <v>9.49633E-2</v>
          </cell>
        </row>
        <row r="2378">
          <cell r="F2378">
            <v>9.5003299999999999E-2</v>
          </cell>
        </row>
        <row r="2379">
          <cell r="F2379">
            <v>9.5043299999999997E-2</v>
          </cell>
        </row>
        <row r="2380">
          <cell r="F2380">
            <v>9.5083299999999996E-2</v>
          </cell>
        </row>
        <row r="2381">
          <cell r="F2381">
            <v>9.5123299999999994E-2</v>
          </cell>
        </row>
        <row r="2382">
          <cell r="F2382">
            <v>9.5163300000000006E-2</v>
          </cell>
        </row>
        <row r="2383">
          <cell r="F2383">
            <v>9.5203300000000005E-2</v>
          </cell>
        </row>
        <row r="2384">
          <cell r="F2384">
            <v>9.5243300000000003E-2</v>
          </cell>
        </row>
        <row r="2385">
          <cell r="F2385">
            <v>9.5283300000000001E-2</v>
          </cell>
        </row>
        <row r="2386">
          <cell r="F2386">
            <v>9.53233E-2</v>
          </cell>
        </row>
        <row r="2387">
          <cell r="F2387">
            <v>9.5363299999999998E-2</v>
          </cell>
        </row>
        <row r="2388">
          <cell r="F2388">
            <v>9.5403299999999996E-2</v>
          </cell>
        </row>
        <row r="2389">
          <cell r="F2389">
            <v>9.5443299999999995E-2</v>
          </cell>
        </row>
        <row r="2390">
          <cell r="F2390">
            <v>9.5483299999999993E-2</v>
          </cell>
        </row>
        <row r="2391">
          <cell r="F2391">
            <v>9.5523300000000005E-2</v>
          </cell>
        </row>
        <row r="2392">
          <cell r="F2392">
            <v>9.5563300000000004E-2</v>
          </cell>
        </row>
        <row r="2393">
          <cell r="F2393">
            <v>9.5603300000000002E-2</v>
          </cell>
        </row>
        <row r="2394">
          <cell r="F2394">
            <v>9.5643300000000001E-2</v>
          </cell>
        </row>
        <row r="2395">
          <cell r="F2395">
            <v>9.5683299999999999E-2</v>
          </cell>
        </row>
        <row r="2396">
          <cell r="F2396">
            <v>9.5723299999999997E-2</v>
          </cell>
        </row>
        <row r="2397">
          <cell r="F2397">
            <v>9.5763299999999996E-2</v>
          </cell>
        </row>
        <row r="2398">
          <cell r="F2398">
            <v>9.5803299999999994E-2</v>
          </cell>
        </row>
        <row r="2399">
          <cell r="F2399">
            <v>9.5843300000000006E-2</v>
          </cell>
        </row>
        <row r="2400">
          <cell r="F2400">
            <v>9.5883300000000005E-2</v>
          </cell>
        </row>
        <row r="2401">
          <cell r="F2401">
            <v>9.5923300000000003E-2</v>
          </cell>
        </row>
        <row r="2402">
          <cell r="F2402">
            <v>9.5963300000000001E-2</v>
          </cell>
        </row>
        <row r="2403">
          <cell r="F2403">
            <v>9.60033E-2</v>
          </cell>
        </row>
        <row r="2404">
          <cell r="F2404">
            <v>9.6043299999999998E-2</v>
          </cell>
        </row>
        <row r="2405">
          <cell r="F2405">
            <v>9.6083299999999996E-2</v>
          </cell>
        </row>
        <row r="2406">
          <cell r="F2406">
            <v>9.6123299999999995E-2</v>
          </cell>
        </row>
        <row r="2407">
          <cell r="F2407">
            <v>9.6163299999999993E-2</v>
          </cell>
        </row>
        <row r="2408">
          <cell r="F2408">
            <v>9.6203300000000005E-2</v>
          </cell>
        </row>
        <row r="2409">
          <cell r="F2409">
            <v>9.6243300000000004E-2</v>
          </cell>
        </row>
        <row r="2410">
          <cell r="F2410">
            <v>9.6283300000000002E-2</v>
          </cell>
        </row>
        <row r="2411">
          <cell r="F2411">
            <v>9.6323300000000001E-2</v>
          </cell>
        </row>
        <row r="2412">
          <cell r="F2412">
            <v>9.6363299999999999E-2</v>
          </cell>
        </row>
        <row r="2413">
          <cell r="F2413">
            <v>9.6403299999999997E-2</v>
          </cell>
        </row>
        <row r="2414">
          <cell r="F2414">
            <v>9.6443299999999996E-2</v>
          </cell>
        </row>
        <row r="2415">
          <cell r="F2415">
            <v>9.6483299999999994E-2</v>
          </cell>
        </row>
        <row r="2416">
          <cell r="F2416">
            <v>9.6523300000000006E-2</v>
          </cell>
        </row>
        <row r="2417">
          <cell r="F2417">
            <v>9.6563300000000005E-2</v>
          </cell>
        </row>
        <row r="2418">
          <cell r="F2418">
            <v>9.6603300000000003E-2</v>
          </cell>
        </row>
        <row r="2419">
          <cell r="F2419">
            <v>9.6643300000000001E-2</v>
          </cell>
        </row>
        <row r="2420">
          <cell r="F2420">
            <v>9.66833E-2</v>
          </cell>
        </row>
        <row r="2421">
          <cell r="F2421">
            <v>9.6723299999999998E-2</v>
          </cell>
        </row>
        <row r="2422">
          <cell r="F2422">
            <v>9.6763299999999997E-2</v>
          </cell>
        </row>
        <row r="2423">
          <cell r="F2423">
            <v>9.6803299999999995E-2</v>
          </cell>
        </row>
        <row r="2424">
          <cell r="F2424">
            <v>9.6843299999999993E-2</v>
          </cell>
        </row>
        <row r="2425">
          <cell r="F2425">
            <v>9.6883300000000006E-2</v>
          </cell>
        </row>
        <row r="2426">
          <cell r="F2426">
            <v>9.6923300000000004E-2</v>
          </cell>
        </row>
        <row r="2427">
          <cell r="F2427">
            <v>9.6963300000000002E-2</v>
          </cell>
        </row>
        <row r="2428">
          <cell r="F2428">
            <v>9.7003300000000001E-2</v>
          </cell>
        </row>
        <row r="2429">
          <cell r="F2429">
            <v>9.7043299999999999E-2</v>
          </cell>
        </row>
        <row r="2430">
          <cell r="F2430">
            <v>9.7083299999999997E-2</v>
          </cell>
        </row>
        <row r="2431">
          <cell r="F2431">
            <v>9.7123299999999996E-2</v>
          </cell>
        </row>
        <row r="2432">
          <cell r="F2432">
            <v>9.7163299999999994E-2</v>
          </cell>
        </row>
        <row r="2433">
          <cell r="F2433">
            <v>9.7203300000000006E-2</v>
          </cell>
        </row>
        <row r="2434">
          <cell r="F2434">
            <v>9.7243300000000005E-2</v>
          </cell>
        </row>
        <row r="2435">
          <cell r="F2435">
            <v>9.7283300000000003E-2</v>
          </cell>
        </row>
        <row r="2436">
          <cell r="F2436">
            <v>9.7323300000000001E-2</v>
          </cell>
        </row>
        <row r="2437">
          <cell r="F2437">
            <v>9.73633E-2</v>
          </cell>
        </row>
        <row r="2438">
          <cell r="F2438">
            <v>9.7403299999999998E-2</v>
          </cell>
        </row>
        <row r="2439">
          <cell r="F2439">
            <v>9.7443299999999997E-2</v>
          </cell>
        </row>
        <row r="2440">
          <cell r="F2440">
            <v>9.7483299999999995E-2</v>
          </cell>
        </row>
        <row r="2441">
          <cell r="F2441">
            <v>9.7523299999999993E-2</v>
          </cell>
        </row>
        <row r="2442">
          <cell r="F2442">
            <v>9.7563300000000006E-2</v>
          </cell>
        </row>
        <row r="2443">
          <cell r="F2443">
            <v>9.7603300000000004E-2</v>
          </cell>
        </row>
        <row r="2444">
          <cell r="F2444">
            <v>9.7643300000000002E-2</v>
          </cell>
        </row>
        <row r="2445">
          <cell r="F2445">
            <v>9.7683300000000001E-2</v>
          </cell>
        </row>
        <row r="2446">
          <cell r="F2446">
            <v>9.7723299999999999E-2</v>
          </cell>
        </row>
        <row r="2447">
          <cell r="F2447">
            <v>9.7763299999999997E-2</v>
          </cell>
        </row>
        <row r="2448">
          <cell r="F2448">
            <v>9.7803299999999996E-2</v>
          </cell>
        </row>
        <row r="2449">
          <cell r="F2449">
            <v>9.7843299999999994E-2</v>
          </cell>
        </row>
        <row r="2450">
          <cell r="F2450">
            <v>9.7883300000000006E-2</v>
          </cell>
        </row>
        <row r="2451">
          <cell r="F2451">
            <v>9.7923300000000005E-2</v>
          </cell>
        </row>
        <row r="2452">
          <cell r="F2452">
            <v>9.7963300000000003E-2</v>
          </cell>
        </row>
        <row r="2453">
          <cell r="F2453">
            <v>9.8003300000000002E-2</v>
          </cell>
        </row>
        <row r="2454">
          <cell r="F2454">
            <v>9.80433E-2</v>
          </cell>
        </row>
        <row r="2455">
          <cell r="F2455">
            <v>9.8083299999999998E-2</v>
          </cell>
        </row>
        <row r="2456">
          <cell r="F2456">
            <v>9.8123299999999997E-2</v>
          </cell>
        </row>
        <row r="2457">
          <cell r="F2457">
            <v>9.8163299999999995E-2</v>
          </cell>
        </row>
        <row r="2458">
          <cell r="F2458">
            <v>9.8203299999999993E-2</v>
          </cell>
        </row>
        <row r="2459">
          <cell r="F2459">
            <v>9.8243300000000006E-2</v>
          </cell>
        </row>
        <row r="2460">
          <cell r="F2460">
            <v>9.8283300000000004E-2</v>
          </cell>
        </row>
        <row r="2461">
          <cell r="F2461">
            <v>9.8323300000000002E-2</v>
          </cell>
        </row>
        <row r="2462">
          <cell r="F2462">
            <v>9.8363300000000001E-2</v>
          </cell>
        </row>
        <row r="2463">
          <cell r="F2463">
            <v>9.8403299999999999E-2</v>
          </cell>
        </row>
        <row r="2464">
          <cell r="F2464">
            <v>9.8443299999999997E-2</v>
          </cell>
        </row>
        <row r="2465">
          <cell r="F2465">
            <v>9.8483299999999996E-2</v>
          </cell>
        </row>
        <row r="2466">
          <cell r="F2466">
            <v>9.8523299999999994E-2</v>
          </cell>
        </row>
        <row r="2467">
          <cell r="F2467">
            <v>9.8563300000000006E-2</v>
          </cell>
        </row>
        <row r="2468">
          <cell r="F2468">
            <v>9.8603300000000005E-2</v>
          </cell>
        </row>
        <row r="2469">
          <cell r="F2469">
            <v>9.8643300000000003E-2</v>
          </cell>
        </row>
        <row r="2470">
          <cell r="F2470">
            <v>9.8683300000000002E-2</v>
          </cell>
        </row>
        <row r="2471">
          <cell r="F2471">
            <v>9.87233E-2</v>
          </cell>
        </row>
        <row r="2472">
          <cell r="F2472">
            <v>9.8763299999999998E-2</v>
          </cell>
        </row>
        <row r="2473">
          <cell r="F2473">
            <v>9.8803299999999997E-2</v>
          </cell>
        </row>
        <row r="2474">
          <cell r="F2474">
            <v>9.8843299999999995E-2</v>
          </cell>
        </row>
        <row r="2475">
          <cell r="F2475">
            <v>9.8883299999999993E-2</v>
          </cell>
        </row>
        <row r="2476">
          <cell r="F2476">
            <v>9.8923300000000006E-2</v>
          </cell>
        </row>
        <row r="2477">
          <cell r="F2477">
            <v>9.8963300000000004E-2</v>
          </cell>
        </row>
        <row r="2478">
          <cell r="F2478">
            <v>9.9003300000000002E-2</v>
          </cell>
        </row>
        <row r="2479">
          <cell r="F2479">
            <v>9.9043300000000001E-2</v>
          </cell>
        </row>
        <row r="2480">
          <cell r="F2480">
            <v>9.9083299999999999E-2</v>
          </cell>
        </row>
        <row r="2481">
          <cell r="F2481">
            <v>9.9123299999999998E-2</v>
          </cell>
        </row>
        <row r="2482">
          <cell r="F2482">
            <v>9.9163299999999996E-2</v>
          </cell>
        </row>
        <row r="2483">
          <cell r="F2483">
            <v>9.9203299999999994E-2</v>
          </cell>
        </row>
        <row r="2484">
          <cell r="F2484">
            <v>9.9243300000000007E-2</v>
          </cell>
        </row>
        <row r="2485">
          <cell r="F2485">
            <v>9.9283300000000005E-2</v>
          </cell>
        </row>
        <row r="2486">
          <cell r="F2486">
            <v>9.9323300000000003E-2</v>
          </cell>
        </row>
        <row r="2487">
          <cell r="F2487">
            <v>9.9363300000000002E-2</v>
          </cell>
        </row>
        <row r="2488">
          <cell r="F2488">
            <v>9.94033E-2</v>
          </cell>
        </row>
        <row r="2489">
          <cell r="F2489">
            <v>9.9443299999999998E-2</v>
          </cell>
        </row>
        <row r="2490">
          <cell r="F2490">
            <v>9.9483299999999997E-2</v>
          </cell>
        </row>
        <row r="2491">
          <cell r="F2491">
            <v>9.9523299999999995E-2</v>
          </cell>
        </row>
        <row r="2492">
          <cell r="F2492">
            <v>9.9563299999999993E-2</v>
          </cell>
        </row>
        <row r="2493">
          <cell r="F2493">
            <v>9.9603300000000006E-2</v>
          </cell>
        </row>
        <row r="2494">
          <cell r="F2494">
            <v>9.9643300000000004E-2</v>
          </cell>
        </row>
        <row r="2495">
          <cell r="F2495">
            <v>9.9683300000000002E-2</v>
          </cell>
        </row>
        <row r="2496">
          <cell r="F2496">
            <v>9.9723300000000001E-2</v>
          </cell>
        </row>
        <row r="2497">
          <cell r="F2497">
            <v>9.9763299999999999E-2</v>
          </cell>
        </row>
        <row r="2498">
          <cell r="F2498">
            <v>9.9803299999999998E-2</v>
          </cell>
        </row>
        <row r="2499">
          <cell r="F2499">
            <v>9.9843299999999996E-2</v>
          </cell>
        </row>
        <row r="2500">
          <cell r="F2500">
            <v>9.9883299999999994E-2</v>
          </cell>
        </row>
        <row r="2501">
          <cell r="F2501">
            <v>9.9923300000000007E-2</v>
          </cell>
        </row>
        <row r="2502">
          <cell r="F2502">
            <v>9.9963300000000005E-2</v>
          </cell>
        </row>
        <row r="2503">
          <cell r="F2503">
            <v>0.10000299999999999</v>
          </cell>
        </row>
        <row r="2504">
          <cell r="F2504">
            <v>0.10004300000000001</v>
          </cell>
        </row>
        <row r="2505">
          <cell r="F2505">
            <v>0.10008300000000001</v>
          </cell>
        </row>
        <row r="2506">
          <cell r="F2506">
            <v>0.100123</v>
          </cell>
        </row>
        <row r="2507">
          <cell r="F2507">
            <v>0.100163</v>
          </cell>
        </row>
        <row r="2508">
          <cell r="F2508">
            <v>0.100203</v>
          </cell>
        </row>
        <row r="2509">
          <cell r="F2509">
            <v>0.100243</v>
          </cell>
        </row>
        <row r="2510">
          <cell r="F2510">
            <v>0.100283</v>
          </cell>
        </row>
        <row r="2511">
          <cell r="F2511">
            <v>0.100323</v>
          </cell>
        </row>
        <row r="2512">
          <cell r="F2512">
            <v>0.10036299999999999</v>
          </cell>
        </row>
        <row r="2513">
          <cell r="F2513">
            <v>0.10040300000000001</v>
          </cell>
        </row>
        <row r="2514">
          <cell r="F2514">
            <v>0.100443</v>
          </cell>
        </row>
        <row r="2515">
          <cell r="F2515">
            <v>0.100483</v>
          </cell>
        </row>
        <row r="2516">
          <cell r="F2516">
            <v>0.100523</v>
          </cell>
        </row>
        <row r="2517">
          <cell r="F2517">
            <v>0.100563</v>
          </cell>
        </row>
        <row r="2518">
          <cell r="F2518">
            <v>0.100603</v>
          </cell>
        </row>
        <row r="2519">
          <cell r="F2519">
            <v>0.100643</v>
          </cell>
        </row>
        <row r="2520">
          <cell r="F2520">
            <v>0.10068299999999999</v>
          </cell>
        </row>
        <row r="2521">
          <cell r="F2521">
            <v>0.10072299999999999</v>
          </cell>
        </row>
        <row r="2522">
          <cell r="F2522">
            <v>0.10076300000000001</v>
          </cell>
        </row>
        <row r="2523">
          <cell r="F2523">
            <v>0.100803</v>
          </cell>
        </row>
        <row r="2524">
          <cell r="F2524">
            <v>0.100843</v>
          </cell>
        </row>
        <row r="2525">
          <cell r="F2525">
            <v>0.100883</v>
          </cell>
        </row>
        <row r="2526">
          <cell r="F2526">
            <v>0.100923</v>
          </cell>
        </row>
        <row r="2527">
          <cell r="F2527">
            <v>0.100963</v>
          </cell>
        </row>
        <row r="2528">
          <cell r="F2528">
            <v>0.101003</v>
          </cell>
        </row>
        <row r="2529">
          <cell r="F2529">
            <v>0.10104299999999999</v>
          </cell>
        </row>
        <row r="2530">
          <cell r="F2530">
            <v>0.10108300000000001</v>
          </cell>
        </row>
        <row r="2531">
          <cell r="F2531">
            <v>0.101123</v>
          </cell>
        </row>
        <row r="2532">
          <cell r="F2532">
            <v>0.101163</v>
          </cell>
        </row>
        <row r="2533">
          <cell r="F2533">
            <v>0.101203</v>
          </cell>
        </row>
        <row r="2534">
          <cell r="F2534">
            <v>0.101243</v>
          </cell>
        </row>
        <row r="2535">
          <cell r="F2535">
            <v>0.101283</v>
          </cell>
        </row>
        <row r="2536">
          <cell r="F2536">
            <v>0.101323</v>
          </cell>
        </row>
        <row r="2537">
          <cell r="F2537">
            <v>0.10136299999999999</v>
          </cell>
        </row>
        <row r="2538">
          <cell r="F2538">
            <v>0.10140299999999999</v>
          </cell>
        </row>
        <row r="2539">
          <cell r="F2539">
            <v>0.10144300000000001</v>
          </cell>
        </row>
        <row r="2540">
          <cell r="F2540">
            <v>0.101483</v>
          </cell>
        </row>
        <row r="2541">
          <cell r="F2541">
            <v>0.101523</v>
          </cell>
        </row>
        <row r="2542">
          <cell r="F2542">
            <v>0.101563</v>
          </cell>
        </row>
        <row r="2543">
          <cell r="F2543">
            <v>0.101603</v>
          </cell>
        </row>
        <row r="2544">
          <cell r="F2544">
            <v>0.101643</v>
          </cell>
        </row>
        <row r="2545">
          <cell r="F2545">
            <v>0.101683</v>
          </cell>
        </row>
        <row r="2546">
          <cell r="F2546">
            <v>0.10172299999999999</v>
          </cell>
        </row>
        <row r="2547">
          <cell r="F2547">
            <v>0.10176300000000001</v>
          </cell>
        </row>
        <row r="2548">
          <cell r="F2548">
            <v>0.101803</v>
          </cell>
        </row>
        <row r="2549">
          <cell r="F2549">
            <v>0.101843</v>
          </cell>
        </row>
        <row r="2550">
          <cell r="F2550">
            <v>0.101883</v>
          </cell>
        </row>
        <row r="2551">
          <cell r="F2551">
            <v>0.101923</v>
          </cell>
        </row>
        <row r="2552">
          <cell r="F2552">
            <v>0.101963</v>
          </cell>
        </row>
        <row r="2553">
          <cell r="F2553">
            <v>0.102003</v>
          </cell>
        </row>
        <row r="2554">
          <cell r="F2554">
            <v>0.10204299999999999</v>
          </cell>
        </row>
        <row r="2555">
          <cell r="F2555">
            <v>0.10208299999999999</v>
          </cell>
        </row>
        <row r="2556">
          <cell r="F2556">
            <v>0.10212300000000001</v>
          </cell>
        </row>
        <row r="2557">
          <cell r="F2557">
            <v>0.102163</v>
          </cell>
        </row>
        <row r="2558">
          <cell r="F2558">
            <v>0.102203</v>
          </cell>
        </row>
        <row r="2559">
          <cell r="F2559">
            <v>0.102243</v>
          </cell>
        </row>
        <row r="2560">
          <cell r="F2560">
            <v>0.102283</v>
          </cell>
        </row>
        <row r="2561">
          <cell r="F2561">
            <v>0.102323</v>
          </cell>
        </row>
        <row r="2562">
          <cell r="F2562">
            <v>0.102363</v>
          </cell>
        </row>
        <row r="2563">
          <cell r="F2563">
            <v>0.10240299999999999</v>
          </cell>
        </row>
        <row r="2564">
          <cell r="F2564">
            <v>0.10244300000000001</v>
          </cell>
        </row>
        <row r="2565">
          <cell r="F2565">
            <v>0.102483</v>
          </cell>
        </row>
        <row r="2566">
          <cell r="F2566">
            <v>0.102523</v>
          </cell>
        </row>
        <row r="2567">
          <cell r="F2567">
            <v>0.102563</v>
          </cell>
        </row>
        <row r="2568">
          <cell r="F2568">
            <v>0.102603</v>
          </cell>
        </row>
        <row r="2569">
          <cell r="F2569">
            <v>0.102643</v>
          </cell>
        </row>
        <row r="2570">
          <cell r="F2570">
            <v>0.102683</v>
          </cell>
        </row>
        <row r="2571">
          <cell r="F2571">
            <v>0.10272299999999999</v>
          </cell>
        </row>
        <row r="2572">
          <cell r="F2572">
            <v>0.10276299999999999</v>
          </cell>
        </row>
        <row r="2573">
          <cell r="F2573">
            <v>0.10280300000000001</v>
          </cell>
        </row>
        <row r="2574">
          <cell r="F2574">
            <v>0.102843</v>
          </cell>
        </row>
        <row r="2575">
          <cell r="F2575">
            <v>0.102883</v>
          </cell>
        </row>
        <row r="2576">
          <cell r="F2576">
            <v>0.102923</v>
          </cell>
        </row>
        <row r="2577">
          <cell r="F2577">
            <v>0.102963</v>
          </cell>
        </row>
        <row r="2578">
          <cell r="F2578">
            <v>0.103003</v>
          </cell>
        </row>
        <row r="2579">
          <cell r="F2579">
            <v>0.103043</v>
          </cell>
        </row>
        <row r="2580">
          <cell r="F2580">
            <v>0.10308299999999999</v>
          </cell>
        </row>
        <row r="2581">
          <cell r="F2581">
            <v>0.10312300000000001</v>
          </cell>
        </row>
        <row r="2582">
          <cell r="F2582">
            <v>0.103163</v>
          </cell>
        </row>
        <row r="2583">
          <cell r="F2583">
            <v>0.103203</v>
          </cell>
        </row>
        <row r="2584">
          <cell r="F2584">
            <v>0.103243</v>
          </cell>
        </row>
        <row r="2585">
          <cell r="F2585">
            <v>0.103283</v>
          </cell>
        </row>
        <row r="2586">
          <cell r="F2586">
            <v>0.103323</v>
          </cell>
        </row>
        <row r="2587">
          <cell r="F2587">
            <v>0.103363</v>
          </cell>
        </row>
        <row r="2588">
          <cell r="F2588">
            <v>0.10340299999999999</v>
          </cell>
        </row>
        <row r="2589">
          <cell r="F2589">
            <v>0.10344299999999999</v>
          </cell>
        </row>
        <row r="2590">
          <cell r="F2590">
            <v>0.10348300000000001</v>
          </cell>
        </row>
        <row r="2591">
          <cell r="F2591">
            <v>0.103523</v>
          </cell>
        </row>
        <row r="2592">
          <cell r="F2592">
            <v>0.103563</v>
          </cell>
        </row>
        <row r="2593">
          <cell r="F2593">
            <v>0.103603</v>
          </cell>
        </row>
        <row r="2594">
          <cell r="F2594">
            <v>0.103643</v>
          </cell>
        </row>
        <row r="2595">
          <cell r="F2595">
            <v>0.103683</v>
          </cell>
        </row>
        <row r="2596">
          <cell r="F2596">
            <v>0.103723</v>
          </cell>
        </row>
        <row r="2597">
          <cell r="F2597">
            <v>0.10376299999999999</v>
          </cell>
        </row>
        <row r="2598">
          <cell r="F2598">
            <v>0.10380300000000001</v>
          </cell>
        </row>
        <row r="2599">
          <cell r="F2599">
            <v>0.103843</v>
          </cell>
        </row>
        <row r="2600">
          <cell r="F2600">
            <v>0.103883</v>
          </cell>
        </row>
        <row r="2601">
          <cell r="F2601">
            <v>0.103923</v>
          </cell>
        </row>
        <row r="2602">
          <cell r="F2602">
            <v>0.103963</v>
          </cell>
        </row>
        <row r="2603">
          <cell r="F2603">
            <v>0.104003</v>
          </cell>
        </row>
        <row r="2604">
          <cell r="F2604">
            <v>0.104043</v>
          </cell>
        </row>
        <row r="2605">
          <cell r="F2605">
            <v>0.10408299999999999</v>
          </cell>
        </row>
        <row r="2606">
          <cell r="F2606">
            <v>0.10412299999999999</v>
          </cell>
        </row>
        <row r="2607">
          <cell r="F2607">
            <v>0.10416300000000001</v>
          </cell>
        </row>
        <row r="2608">
          <cell r="F2608">
            <v>0.104203</v>
          </cell>
        </row>
        <row r="2609">
          <cell r="F2609">
            <v>0.104243</v>
          </cell>
        </row>
        <row r="2610">
          <cell r="F2610">
            <v>0.104283</v>
          </cell>
        </row>
        <row r="2611">
          <cell r="F2611">
            <v>0.104323</v>
          </cell>
        </row>
        <row r="2612">
          <cell r="F2612">
            <v>0.104363</v>
          </cell>
        </row>
        <row r="2613">
          <cell r="F2613">
            <v>0.104403</v>
          </cell>
        </row>
        <row r="2614">
          <cell r="F2614">
            <v>0.10444299999999999</v>
          </cell>
        </row>
        <row r="2615">
          <cell r="F2615">
            <v>0.10448300000000001</v>
          </cell>
        </row>
        <row r="2616">
          <cell r="F2616">
            <v>0.104523</v>
          </cell>
        </row>
        <row r="2617">
          <cell r="F2617">
            <v>0.104563</v>
          </cell>
        </row>
        <row r="2618">
          <cell r="F2618">
            <v>0.104603</v>
          </cell>
        </row>
        <row r="2619">
          <cell r="F2619">
            <v>0.104643</v>
          </cell>
        </row>
        <row r="2620">
          <cell r="F2620">
            <v>0.104683</v>
          </cell>
        </row>
        <row r="2621">
          <cell r="F2621">
            <v>0.104723</v>
          </cell>
        </row>
        <row r="2622">
          <cell r="F2622">
            <v>0.104763</v>
          </cell>
        </row>
        <row r="2623">
          <cell r="F2623">
            <v>0.10480299999999999</v>
          </cell>
        </row>
        <row r="2624">
          <cell r="F2624">
            <v>0.10484300000000001</v>
          </cell>
        </row>
        <row r="2625">
          <cell r="F2625">
            <v>0.104883</v>
          </cell>
        </row>
        <row r="2626">
          <cell r="F2626">
            <v>0.104923</v>
          </cell>
        </row>
        <row r="2627">
          <cell r="F2627">
            <v>0.104963</v>
          </cell>
        </row>
        <row r="2628">
          <cell r="F2628">
            <v>0.105003</v>
          </cell>
        </row>
        <row r="2629">
          <cell r="F2629">
            <v>0.105043</v>
          </cell>
        </row>
        <row r="2630">
          <cell r="F2630">
            <v>0.105083</v>
          </cell>
        </row>
        <row r="2631">
          <cell r="F2631">
            <v>0.10512299999999999</v>
          </cell>
        </row>
        <row r="2632">
          <cell r="F2632">
            <v>0.10516300000000001</v>
          </cell>
        </row>
        <row r="2633">
          <cell r="F2633">
            <v>0.105203</v>
          </cell>
        </row>
        <row r="2634">
          <cell r="F2634">
            <v>0.105243</v>
          </cell>
        </row>
        <row r="2635">
          <cell r="F2635">
            <v>0.105283</v>
          </cell>
        </row>
        <row r="2636">
          <cell r="F2636">
            <v>0.105323</v>
          </cell>
        </row>
        <row r="2637">
          <cell r="F2637">
            <v>0.105363</v>
          </cell>
        </row>
        <row r="2638">
          <cell r="F2638">
            <v>0.105403</v>
          </cell>
        </row>
        <row r="2639">
          <cell r="F2639">
            <v>0.105443</v>
          </cell>
        </row>
        <row r="2640">
          <cell r="F2640">
            <v>0.10548299999999999</v>
          </cell>
        </row>
        <row r="2641">
          <cell r="F2641">
            <v>0.10552300000000001</v>
          </cell>
        </row>
        <row r="2642">
          <cell r="F2642">
            <v>0.105563</v>
          </cell>
        </row>
        <row r="2643">
          <cell r="F2643">
            <v>0.105603</v>
          </cell>
        </row>
        <row r="2644">
          <cell r="F2644">
            <v>0.105643</v>
          </cell>
        </row>
        <row r="2645">
          <cell r="F2645">
            <v>0.105683</v>
          </cell>
        </row>
        <row r="2646">
          <cell r="F2646">
            <v>0.105723</v>
          </cell>
        </row>
        <row r="2647">
          <cell r="F2647">
            <v>0.105763</v>
          </cell>
        </row>
        <row r="2648">
          <cell r="F2648">
            <v>0.10580299999999999</v>
          </cell>
        </row>
        <row r="2649">
          <cell r="F2649">
            <v>0.10584300000000001</v>
          </cell>
        </row>
        <row r="2650">
          <cell r="F2650">
            <v>0.105883</v>
          </cell>
        </row>
        <row r="2651">
          <cell r="F2651">
            <v>0.105923</v>
          </cell>
        </row>
        <row r="2652">
          <cell r="F2652">
            <v>0.105963</v>
          </cell>
        </row>
        <row r="2653">
          <cell r="F2653">
            <v>0.106003</v>
          </cell>
        </row>
        <row r="2654">
          <cell r="F2654">
            <v>0.106043</v>
          </cell>
        </row>
        <row r="2655">
          <cell r="F2655">
            <v>0.106083</v>
          </cell>
        </row>
        <row r="2656">
          <cell r="F2656">
            <v>0.106123</v>
          </cell>
        </row>
        <row r="2657">
          <cell r="F2657">
            <v>0.10616299999999999</v>
          </cell>
        </row>
        <row r="2658">
          <cell r="F2658">
            <v>0.10620300000000001</v>
          </cell>
        </row>
        <row r="2659">
          <cell r="F2659">
            <v>0.106243</v>
          </cell>
        </row>
        <row r="2660">
          <cell r="F2660">
            <v>0.106283</v>
          </cell>
        </row>
        <row r="2661">
          <cell r="F2661">
            <v>0.106323</v>
          </cell>
        </row>
        <row r="2662">
          <cell r="F2662">
            <v>0.106363</v>
          </cell>
        </row>
        <row r="2663">
          <cell r="F2663">
            <v>0.106403</v>
          </cell>
        </row>
        <row r="2664">
          <cell r="F2664">
            <v>0.106443</v>
          </cell>
        </row>
        <row r="2665">
          <cell r="F2665">
            <v>0.10648299999999999</v>
          </cell>
        </row>
        <row r="2666">
          <cell r="F2666">
            <v>0.10652300000000001</v>
          </cell>
        </row>
        <row r="2667">
          <cell r="F2667">
            <v>0.106563</v>
          </cell>
        </row>
        <row r="2668">
          <cell r="F2668">
            <v>0.106603</v>
          </cell>
        </row>
        <row r="2669">
          <cell r="F2669">
            <v>0.106643</v>
          </cell>
        </row>
        <row r="2670">
          <cell r="F2670">
            <v>0.106683</v>
          </cell>
        </row>
        <row r="2671">
          <cell r="F2671">
            <v>0.106723</v>
          </cell>
        </row>
        <row r="2672">
          <cell r="F2672">
            <v>0.106763</v>
          </cell>
        </row>
        <row r="2673">
          <cell r="F2673">
            <v>0.106803</v>
          </cell>
        </row>
        <row r="2674">
          <cell r="F2674">
            <v>0.10684299999999999</v>
          </cell>
        </row>
        <row r="2675">
          <cell r="F2675">
            <v>0.10688300000000001</v>
          </cell>
        </row>
        <row r="2676">
          <cell r="F2676">
            <v>0.106923</v>
          </cell>
        </row>
        <row r="2677">
          <cell r="F2677">
            <v>0.106963</v>
          </cell>
        </row>
        <row r="2678">
          <cell r="F2678">
            <v>0.107003</v>
          </cell>
        </row>
        <row r="2679">
          <cell r="F2679">
            <v>0.107043</v>
          </cell>
        </row>
        <row r="2680">
          <cell r="F2680">
            <v>0.107083</v>
          </cell>
        </row>
        <row r="2681">
          <cell r="F2681">
            <v>0.107123</v>
          </cell>
        </row>
        <row r="2682">
          <cell r="F2682">
            <v>0.10716299999999999</v>
          </cell>
        </row>
        <row r="2683">
          <cell r="F2683">
            <v>0.10720300000000001</v>
          </cell>
        </row>
        <row r="2684">
          <cell r="F2684">
            <v>0.107243</v>
          </cell>
        </row>
        <row r="2685">
          <cell r="F2685">
            <v>0.107283</v>
          </cell>
        </row>
        <row r="2686">
          <cell r="F2686">
            <v>0.107323</v>
          </cell>
        </row>
        <row r="2687">
          <cell r="F2687">
            <v>0.107363</v>
          </cell>
        </row>
        <row r="2688">
          <cell r="F2688">
            <v>0.107403</v>
          </cell>
        </row>
        <row r="2689">
          <cell r="F2689">
            <v>0.107443</v>
          </cell>
        </row>
        <row r="2690">
          <cell r="F2690">
            <v>0.107483</v>
          </cell>
        </row>
        <row r="2691">
          <cell r="F2691">
            <v>0.10752299999999999</v>
          </cell>
        </row>
        <row r="2692">
          <cell r="F2692">
            <v>0.10756300000000001</v>
          </cell>
        </row>
        <row r="2693">
          <cell r="F2693">
            <v>0.107603</v>
          </cell>
        </row>
        <row r="2694">
          <cell r="F2694">
            <v>0.107643</v>
          </cell>
        </row>
        <row r="2695">
          <cell r="F2695">
            <v>0.107683</v>
          </cell>
        </row>
        <row r="2696">
          <cell r="F2696">
            <v>0.107723</v>
          </cell>
        </row>
        <row r="2697">
          <cell r="F2697">
            <v>0.107763</v>
          </cell>
        </row>
        <row r="2698">
          <cell r="F2698">
            <v>0.107803</v>
          </cell>
        </row>
        <row r="2699">
          <cell r="F2699">
            <v>0.10784299999999999</v>
          </cell>
        </row>
        <row r="2700">
          <cell r="F2700">
            <v>0.10788300000000001</v>
          </cell>
        </row>
        <row r="2701">
          <cell r="F2701">
            <v>0.10792300000000001</v>
          </cell>
        </row>
        <row r="2702">
          <cell r="F2702">
            <v>0.107963</v>
          </cell>
        </row>
        <row r="2703">
          <cell r="F2703">
            <v>0.108003</v>
          </cell>
        </row>
        <row r="2704">
          <cell r="F2704">
            <v>0.108043</v>
          </cell>
        </row>
        <row r="2705">
          <cell r="F2705">
            <v>0.108083</v>
          </cell>
        </row>
        <row r="2706">
          <cell r="F2706">
            <v>0.108123</v>
          </cell>
        </row>
        <row r="2707">
          <cell r="F2707">
            <v>0.108163</v>
          </cell>
        </row>
        <row r="2708">
          <cell r="F2708">
            <v>0.10820299999999999</v>
          </cell>
        </row>
        <row r="2709">
          <cell r="F2709">
            <v>0.10824300000000001</v>
          </cell>
        </row>
        <row r="2710">
          <cell r="F2710">
            <v>0.108283</v>
          </cell>
        </row>
        <row r="2711">
          <cell r="F2711">
            <v>0.108323</v>
          </cell>
        </row>
        <row r="2712">
          <cell r="F2712">
            <v>0.108363</v>
          </cell>
        </row>
        <row r="2713">
          <cell r="F2713">
            <v>0.108403</v>
          </cell>
        </row>
        <row r="2714">
          <cell r="F2714">
            <v>0.108443</v>
          </cell>
        </row>
        <row r="2715">
          <cell r="F2715">
            <v>0.108483</v>
          </cell>
        </row>
        <row r="2716">
          <cell r="F2716">
            <v>0.10852299999999999</v>
          </cell>
        </row>
        <row r="2717">
          <cell r="F2717">
            <v>0.10856300000000001</v>
          </cell>
        </row>
        <row r="2718">
          <cell r="F2718">
            <v>0.10860300000000001</v>
          </cell>
        </row>
        <row r="2719">
          <cell r="F2719">
            <v>0.108643</v>
          </cell>
        </row>
        <row r="2720">
          <cell r="F2720">
            <v>0.108683</v>
          </cell>
        </row>
        <row r="2721">
          <cell r="F2721">
            <v>0.108723</v>
          </cell>
        </row>
        <row r="2722">
          <cell r="F2722">
            <v>0.108763</v>
          </cell>
        </row>
        <row r="2723">
          <cell r="F2723">
            <v>0.108803</v>
          </cell>
        </row>
        <row r="2724">
          <cell r="F2724">
            <v>0.108843</v>
          </cell>
        </row>
        <row r="2725">
          <cell r="F2725">
            <v>0.10888299999999999</v>
          </cell>
        </row>
        <row r="2726">
          <cell r="F2726">
            <v>0.10892300000000001</v>
          </cell>
        </row>
        <row r="2727">
          <cell r="F2727">
            <v>0.108963</v>
          </cell>
        </row>
        <row r="2728">
          <cell r="F2728">
            <v>0.109003</v>
          </cell>
        </row>
        <row r="2729">
          <cell r="F2729">
            <v>0.109043</v>
          </cell>
        </row>
        <row r="2730">
          <cell r="F2730">
            <v>0.109083</v>
          </cell>
        </row>
        <row r="2731">
          <cell r="F2731">
            <v>0.109123</v>
          </cell>
        </row>
        <row r="2732">
          <cell r="F2732">
            <v>0.109163</v>
          </cell>
        </row>
        <row r="2733">
          <cell r="F2733">
            <v>0.10920299999999999</v>
          </cell>
        </row>
        <row r="2734">
          <cell r="F2734">
            <v>0.10924300000000001</v>
          </cell>
        </row>
        <row r="2735">
          <cell r="F2735">
            <v>0.10928300000000001</v>
          </cell>
        </row>
        <row r="2736">
          <cell r="F2736">
            <v>0.109323</v>
          </cell>
        </row>
        <row r="2737">
          <cell r="F2737">
            <v>0.109363</v>
          </cell>
        </row>
        <row r="2738">
          <cell r="F2738">
            <v>0.109403</v>
          </cell>
        </row>
        <row r="2739">
          <cell r="F2739">
            <v>0.109443</v>
          </cell>
        </row>
        <row r="2740">
          <cell r="F2740">
            <v>0.109483</v>
          </cell>
        </row>
        <row r="2741">
          <cell r="F2741">
            <v>0.109523</v>
          </cell>
        </row>
        <row r="2742">
          <cell r="F2742">
            <v>0.10956299999999999</v>
          </cell>
        </row>
        <row r="2743">
          <cell r="F2743">
            <v>0.10960300000000001</v>
          </cell>
        </row>
        <row r="2744">
          <cell r="F2744">
            <v>0.109643</v>
          </cell>
        </row>
        <row r="2745">
          <cell r="F2745">
            <v>0.109683</v>
          </cell>
        </row>
        <row r="2746">
          <cell r="F2746">
            <v>0.109723</v>
          </cell>
        </row>
        <row r="2747">
          <cell r="F2747">
            <v>0.109763</v>
          </cell>
        </row>
        <row r="2748">
          <cell r="F2748">
            <v>0.109803</v>
          </cell>
        </row>
        <row r="2749">
          <cell r="F2749">
            <v>0.109843</v>
          </cell>
        </row>
        <row r="2750">
          <cell r="F2750">
            <v>0.10988299999999999</v>
          </cell>
        </row>
        <row r="2751">
          <cell r="F2751">
            <v>0.10992300000000001</v>
          </cell>
        </row>
        <row r="2752">
          <cell r="F2752">
            <v>0.10996300000000001</v>
          </cell>
        </row>
        <row r="2753">
          <cell r="F2753">
            <v>0.110003</v>
          </cell>
        </row>
        <row r="2754">
          <cell r="F2754">
            <v>0.110043</v>
          </cell>
        </row>
        <row r="2755">
          <cell r="F2755">
            <v>0.110083</v>
          </cell>
        </row>
        <row r="2756">
          <cell r="F2756">
            <v>0.110123</v>
          </cell>
        </row>
        <row r="2757">
          <cell r="F2757">
            <v>0.110163</v>
          </cell>
        </row>
        <row r="2758">
          <cell r="F2758">
            <v>0.110203</v>
          </cell>
        </row>
        <row r="2759">
          <cell r="F2759">
            <v>0.11024299999999999</v>
          </cell>
        </row>
        <row r="2760">
          <cell r="F2760">
            <v>0.11028300000000001</v>
          </cell>
        </row>
        <row r="2761">
          <cell r="F2761">
            <v>0.110323</v>
          </cell>
        </row>
        <row r="2762">
          <cell r="F2762">
            <v>0.110363</v>
          </cell>
        </row>
        <row r="2763">
          <cell r="F2763">
            <v>0.110403</v>
          </cell>
        </row>
        <row r="2764">
          <cell r="F2764">
            <v>0.110443</v>
          </cell>
        </row>
        <row r="2765">
          <cell r="F2765">
            <v>0.110483</v>
          </cell>
        </row>
        <row r="2766">
          <cell r="F2766">
            <v>0.110523</v>
          </cell>
        </row>
        <row r="2767">
          <cell r="F2767">
            <v>0.11056299999999999</v>
          </cell>
        </row>
        <row r="2768">
          <cell r="F2768">
            <v>0.11060300000000001</v>
          </cell>
        </row>
        <row r="2769">
          <cell r="F2769">
            <v>0.11064300000000001</v>
          </cell>
        </row>
        <row r="2770">
          <cell r="F2770">
            <v>0.110683</v>
          </cell>
        </row>
        <row r="2771">
          <cell r="F2771">
            <v>0.110723</v>
          </cell>
        </row>
        <row r="2772">
          <cell r="F2772">
            <v>0.110763</v>
          </cell>
        </row>
        <row r="2773">
          <cell r="F2773">
            <v>0.110803</v>
          </cell>
        </row>
        <row r="2774">
          <cell r="F2774">
            <v>0.110843</v>
          </cell>
        </row>
        <row r="2775">
          <cell r="F2775">
            <v>0.110883</v>
          </cell>
        </row>
        <row r="2776">
          <cell r="F2776">
            <v>0.11092299999999999</v>
          </cell>
        </row>
        <row r="2777">
          <cell r="F2777">
            <v>0.11096300000000001</v>
          </cell>
        </row>
        <row r="2778">
          <cell r="F2778">
            <v>0.111003</v>
          </cell>
        </row>
        <row r="2779">
          <cell r="F2779">
            <v>0.111043</v>
          </cell>
        </row>
        <row r="2780">
          <cell r="F2780">
            <v>0.111083</v>
          </cell>
        </row>
        <row r="2781">
          <cell r="F2781">
            <v>0.111123</v>
          </cell>
        </row>
        <row r="2782">
          <cell r="F2782">
            <v>0.111163</v>
          </cell>
        </row>
        <row r="2783">
          <cell r="F2783">
            <v>0.111203</v>
          </cell>
        </row>
        <row r="2784">
          <cell r="F2784">
            <v>0.11124299999999999</v>
          </cell>
        </row>
        <row r="2785">
          <cell r="F2785">
            <v>0.11128300000000001</v>
          </cell>
        </row>
        <row r="2786">
          <cell r="F2786">
            <v>0.11132300000000001</v>
          </cell>
        </row>
        <row r="2787">
          <cell r="F2787">
            <v>0.111363</v>
          </cell>
        </row>
        <row r="2788">
          <cell r="F2788">
            <v>0.111403</v>
          </cell>
        </row>
        <row r="2789">
          <cell r="F2789">
            <v>0.111443</v>
          </cell>
        </row>
        <row r="2790">
          <cell r="F2790">
            <v>0.111483</v>
          </cell>
        </row>
        <row r="2791">
          <cell r="F2791">
            <v>0.111523</v>
          </cell>
        </row>
        <row r="2792">
          <cell r="F2792">
            <v>0.111563</v>
          </cell>
        </row>
        <row r="2793">
          <cell r="F2793">
            <v>0.11160299999999999</v>
          </cell>
        </row>
        <row r="2794">
          <cell r="F2794">
            <v>0.11164300000000001</v>
          </cell>
        </row>
        <row r="2795">
          <cell r="F2795">
            <v>0.111683</v>
          </cell>
        </row>
        <row r="2796">
          <cell r="F2796">
            <v>0.111723</v>
          </cell>
        </row>
        <row r="2797">
          <cell r="F2797">
            <v>0.111763</v>
          </cell>
        </row>
        <row r="2798">
          <cell r="F2798">
            <v>0.111803</v>
          </cell>
        </row>
        <row r="2799">
          <cell r="F2799">
            <v>0.111843</v>
          </cell>
        </row>
        <row r="2800">
          <cell r="F2800">
            <v>0.111883</v>
          </cell>
        </row>
        <row r="2801">
          <cell r="F2801">
            <v>0.11192299999999999</v>
          </cell>
        </row>
        <row r="2802">
          <cell r="F2802">
            <v>0.11196299999999999</v>
          </cell>
        </row>
        <row r="2803">
          <cell r="F2803">
            <v>0.11200300000000001</v>
          </cell>
        </row>
        <row r="2804">
          <cell r="F2804">
            <v>0.112043</v>
          </cell>
        </row>
        <row r="2805">
          <cell r="F2805">
            <v>0.112083</v>
          </cell>
        </row>
        <row r="2806">
          <cell r="F2806">
            <v>0.112123</v>
          </cell>
        </row>
        <row r="2807">
          <cell r="F2807">
            <v>0.112163</v>
          </cell>
        </row>
        <row r="2808">
          <cell r="F2808">
            <v>0.112203</v>
          </cell>
        </row>
        <row r="2809">
          <cell r="F2809">
            <v>0.112243</v>
          </cell>
        </row>
        <row r="2810">
          <cell r="F2810">
            <v>0.11228299999999999</v>
          </cell>
        </row>
        <row r="2811">
          <cell r="F2811">
            <v>0.11232300000000001</v>
          </cell>
        </row>
        <row r="2812">
          <cell r="F2812">
            <v>0.112363</v>
          </cell>
        </row>
        <row r="2813">
          <cell r="F2813">
            <v>0.112403</v>
          </cell>
        </row>
        <row r="2814">
          <cell r="F2814">
            <v>0.112443</v>
          </cell>
        </row>
        <row r="2815">
          <cell r="F2815">
            <v>0.112483</v>
          </cell>
        </row>
        <row r="2816">
          <cell r="F2816">
            <v>0.112523</v>
          </cell>
        </row>
        <row r="2817">
          <cell r="F2817">
            <v>0.112563</v>
          </cell>
        </row>
        <row r="2818">
          <cell r="F2818">
            <v>0.11260299999999999</v>
          </cell>
        </row>
        <row r="2819">
          <cell r="F2819">
            <v>0.11264299999999999</v>
          </cell>
        </row>
        <row r="2820">
          <cell r="F2820">
            <v>0.11268300000000001</v>
          </cell>
        </row>
        <row r="2821">
          <cell r="F2821">
            <v>0.112723</v>
          </cell>
        </row>
        <row r="2822">
          <cell r="F2822">
            <v>0.112763</v>
          </cell>
        </row>
        <row r="2823">
          <cell r="F2823">
            <v>0.112803</v>
          </cell>
        </row>
        <row r="2824">
          <cell r="F2824">
            <v>0.112843</v>
          </cell>
        </row>
        <row r="2825">
          <cell r="F2825">
            <v>0.112883</v>
          </cell>
        </row>
        <row r="2826">
          <cell r="F2826">
            <v>0.112923</v>
          </cell>
        </row>
        <row r="2827">
          <cell r="F2827">
            <v>0.11296299999999999</v>
          </cell>
        </row>
        <row r="2828">
          <cell r="F2828">
            <v>0.11300300000000001</v>
          </cell>
        </row>
        <row r="2829">
          <cell r="F2829">
            <v>0.113043</v>
          </cell>
        </row>
        <row r="2830">
          <cell r="F2830">
            <v>0.113083</v>
          </cell>
        </row>
        <row r="2831">
          <cell r="F2831">
            <v>0.113123</v>
          </cell>
        </row>
        <row r="2832">
          <cell r="F2832">
            <v>0.113163</v>
          </cell>
        </row>
        <row r="2833">
          <cell r="F2833">
            <v>0.113203</v>
          </cell>
        </row>
        <row r="2834">
          <cell r="F2834">
            <v>0.113243</v>
          </cell>
        </row>
        <row r="2835">
          <cell r="F2835">
            <v>0.11328299999999999</v>
          </cell>
        </row>
        <row r="2836">
          <cell r="F2836">
            <v>0.11332299999999999</v>
          </cell>
        </row>
        <row r="2837">
          <cell r="F2837">
            <v>0.11336300000000001</v>
          </cell>
        </row>
        <row r="2838">
          <cell r="F2838">
            <v>0.113403</v>
          </cell>
        </row>
        <row r="2839">
          <cell r="F2839">
            <v>0.113443</v>
          </cell>
        </row>
        <row r="2840">
          <cell r="F2840">
            <v>0.113483</v>
          </cell>
        </row>
        <row r="2841">
          <cell r="F2841">
            <v>0.113523</v>
          </cell>
        </row>
        <row r="2842">
          <cell r="F2842">
            <v>0.113563</v>
          </cell>
        </row>
        <row r="2843">
          <cell r="F2843">
            <v>0.113603</v>
          </cell>
        </row>
        <row r="2844">
          <cell r="F2844">
            <v>0.11364299999999999</v>
          </cell>
        </row>
        <row r="2845">
          <cell r="F2845">
            <v>0.11368300000000001</v>
          </cell>
        </row>
        <row r="2846">
          <cell r="F2846">
            <v>0.113723</v>
          </cell>
        </row>
        <row r="2847">
          <cell r="F2847">
            <v>0.113763</v>
          </cell>
        </row>
        <row r="2848">
          <cell r="F2848">
            <v>0.113803</v>
          </cell>
        </row>
        <row r="2849">
          <cell r="F2849">
            <v>0.113843</v>
          </cell>
        </row>
        <row r="2850">
          <cell r="F2850">
            <v>0.113883</v>
          </cell>
        </row>
        <row r="2851">
          <cell r="F2851">
            <v>0.113923</v>
          </cell>
        </row>
        <row r="2852">
          <cell r="F2852">
            <v>0.11396299999999999</v>
          </cell>
        </row>
        <row r="2853">
          <cell r="F2853">
            <v>0.11400299999999999</v>
          </cell>
        </row>
        <row r="2854">
          <cell r="F2854">
            <v>0.11404300000000001</v>
          </cell>
        </row>
        <row r="2855">
          <cell r="F2855">
            <v>0.114083</v>
          </cell>
        </row>
        <row r="2856">
          <cell r="F2856">
            <v>0.114123</v>
          </cell>
        </row>
        <row r="2857">
          <cell r="F2857">
            <v>0.114163</v>
          </cell>
        </row>
        <row r="2858">
          <cell r="F2858">
            <v>0.114203</v>
          </cell>
        </row>
        <row r="2859">
          <cell r="F2859">
            <v>0.114243</v>
          </cell>
        </row>
        <row r="2860">
          <cell r="F2860">
            <v>0.114283</v>
          </cell>
        </row>
        <row r="2861">
          <cell r="F2861">
            <v>0.11432299999999999</v>
          </cell>
        </row>
        <row r="2862">
          <cell r="F2862">
            <v>0.11436300000000001</v>
          </cell>
        </row>
        <row r="2863">
          <cell r="F2863">
            <v>0.114403</v>
          </cell>
        </row>
        <row r="2864">
          <cell r="F2864">
            <v>0.114443</v>
          </cell>
        </row>
        <row r="2865">
          <cell r="F2865">
            <v>0.114483</v>
          </cell>
        </row>
        <row r="2866">
          <cell r="F2866">
            <v>0.114523</v>
          </cell>
        </row>
        <row r="2867">
          <cell r="F2867">
            <v>0.114563</v>
          </cell>
        </row>
        <row r="2868">
          <cell r="F2868">
            <v>0.114603</v>
          </cell>
        </row>
        <row r="2869">
          <cell r="F2869">
            <v>0.11464299999999999</v>
          </cell>
        </row>
        <row r="2870">
          <cell r="F2870">
            <v>0.11468299999999999</v>
          </cell>
        </row>
        <row r="2871">
          <cell r="F2871">
            <v>0.11472300000000001</v>
          </cell>
        </row>
        <row r="2872">
          <cell r="F2872">
            <v>0.114763</v>
          </cell>
        </row>
        <row r="2873">
          <cell r="F2873">
            <v>0.114803</v>
          </cell>
        </row>
        <row r="2874">
          <cell r="F2874">
            <v>0.114843</v>
          </cell>
        </row>
        <row r="2875">
          <cell r="F2875">
            <v>0.114883</v>
          </cell>
        </row>
        <row r="2876">
          <cell r="F2876">
            <v>0.114923</v>
          </cell>
        </row>
        <row r="2877">
          <cell r="F2877">
            <v>0.114963</v>
          </cell>
        </row>
        <row r="2878">
          <cell r="F2878">
            <v>0.11500299999999999</v>
          </cell>
        </row>
        <row r="2879">
          <cell r="F2879">
            <v>0.11504300000000001</v>
          </cell>
        </row>
        <row r="2880">
          <cell r="F2880">
            <v>0.115083</v>
          </cell>
        </row>
        <row r="2881">
          <cell r="F2881">
            <v>0.115123</v>
          </cell>
        </row>
        <row r="2882">
          <cell r="F2882">
            <v>0.115163</v>
          </cell>
        </row>
        <row r="2883">
          <cell r="F2883">
            <v>0.115203</v>
          </cell>
        </row>
        <row r="2884">
          <cell r="F2884">
            <v>0.115243</v>
          </cell>
        </row>
        <row r="2885">
          <cell r="F2885">
            <v>0.115283</v>
          </cell>
        </row>
        <row r="2886">
          <cell r="F2886">
            <v>0.11532299999999999</v>
          </cell>
        </row>
        <row r="2887">
          <cell r="F2887">
            <v>0.11536299999999999</v>
          </cell>
        </row>
        <row r="2888">
          <cell r="F2888">
            <v>0.11540300000000001</v>
          </cell>
        </row>
        <row r="2889">
          <cell r="F2889">
            <v>0.115443</v>
          </cell>
        </row>
        <row r="2890">
          <cell r="F2890">
            <v>0.115483</v>
          </cell>
        </row>
        <row r="2891">
          <cell r="F2891">
            <v>0.115523</v>
          </cell>
        </row>
        <row r="2892">
          <cell r="F2892">
            <v>0.115563</v>
          </cell>
        </row>
        <row r="2893">
          <cell r="F2893">
            <v>0.115603</v>
          </cell>
        </row>
        <row r="2894">
          <cell r="F2894">
            <v>0.115643</v>
          </cell>
        </row>
        <row r="2895">
          <cell r="F2895">
            <v>0.11568299999999999</v>
          </cell>
        </row>
        <row r="2896">
          <cell r="F2896">
            <v>0.11572300000000001</v>
          </cell>
        </row>
        <row r="2897">
          <cell r="F2897">
            <v>0.115763</v>
          </cell>
        </row>
        <row r="2898">
          <cell r="F2898">
            <v>0.115803</v>
          </cell>
        </row>
        <row r="2899">
          <cell r="F2899">
            <v>0.115843</v>
          </cell>
        </row>
        <row r="2900">
          <cell r="F2900">
            <v>0.115883</v>
          </cell>
        </row>
        <row r="2901">
          <cell r="F2901">
            <v>0.115923</v>
          </cell>
        </row>
        <row r="2902">
          <cell r="F2902">
            <v>0.115963</v>
          </cell>
        </row>
        <row r="2903">
          <cell r="F2903">
            <v>0.116003</v>
          </cell>
        </row>
        <row r="2904">
          <cell r="F2904">
            <v>0.11604299999999999</v>
          </cell>
        </row>
        <row r="2905">
          <cell r="F2905">
            <v>0.11608300000000001</v>
          </cell>
        </row>
        <row r="2906">
          <cell r="F2906">
            <v>0.116123</v>
          </cell>
        </row>
        <row r="2907">
          <cell r="F2907">
            <v>0.116163</v>
          </cell>
        </row>
        <row r="2908">
          <cell r="F2908">
            <v>0.116203</v>
          </cell>
        </row>
        <row r="2909">
          <cell r="F2909">
            <v>0.116243</v>
          </cell>
        </row>
        <row r="2910">
          <cell r="F2910">
            <v>0.116283</v>
          </cell>
        </row>
        <row r="2911">
          <cell r="F2911">
            <v>0.116323</v>
          </cell>
        </row>
        <row r="2912">
          <cell r="F2912">
            <v>0.11636299999999999</v>
          </cell>
        </row>
        <row r="2913">
          <cell r="F2913">
            <v>0.11640300000000001</v>
          </cell>
        </row>
        <row r="2914">
          <cell r="F2914">
            <v>0.116443</v>
          </cell>
        </row>
        <row r="2915">
          <cell r="F2915">
            <v>0.116483</v>
          </cell>
        </row>
        <row r="2916">
          <cell r="F2916">
            <v>0.116523</v>
          </cell>
        </row>
        <row r="2917">
          <cell r="F2917">
            <v>0.116563</v>
          </cell>
        </row>
        <row r="2918">
          <cell r="F2918">
            <v>0.116603</v>
          </cell>
        </row>
        <row r="2919">
          <cell r="F2919">
            <v>0.116643</v>
          </cell>
        </row>
        <row r="2920">
          <cell r="F2920">
            <v>0.116683</v>
          </cell>
        </row>
        <row r="2921">
          <cell r="F2921">
            <v>0.11672299999999999</v>
          </cell>
        </row>
        <row r="2922">
          <cell r="F2922">
            <v>0.11676300000000001</v>
          </cell>
        </row>
        <row r="2923">
          <cell r="F2923">
            <v>0.116803</v>
          </cell>
        </row>
        <row r="2924">
          <cell r="F2924">
            <v>0.116843</v>
          </cell>
        </row>
        <row r="2925">
          <cell r="F2925">
            <v>0.116883</v>
          </cell>
        </row>
        <row r="2926">
          <cell r="F2926">
            <v>0.116923</v>
          </cell>
        </row>
        <row r="2927">
          <cell r="F2927">
            <v>0.116963</v>
          </cell>
        </row>
        <row r="2928">
          <cell r="F2928">
            <v>0.117003</v>
          </cell>
        </row>
        <row r="2929">
          <cell r="F2929">
            <v>0.11704299999999999</v>
          </cell>
        </row>
        <row r="2930">
          <cell r="F2930">
            <v>0.11708300000000001</v>
          </cell>
        </row>
        <row r="2931">
          <cell r="F2931">
            <v>0.117123</v>
          </cell>
        </row>
        <row r="2932">
          <cell r="F2932">
            <v>0.117163</v>
          </cell>
        </row>
        <row r="2933">
          <cell r="F2933">
            <v>0.117203</v>
          </cell>
        </row>
        <row r="2934">
          <cell r="F2934">
            <v>0.117243</v>
          </cell>
        </row>
        <row r="2935">
          <cell r="F2935">
            <v>0.117283</v>
          </cell>
        </row>
        <row r="2936">
          <cell r="F2936">
            <v>0.117323</v>
          </cell>
        </row>
        <row r="2937">
          <cell r="F2937">
            <v>0.117363</v>
          </cell>
        </row>
        <row r="2938">
          <cell r="F2938">
            <v>0.11740299999999999</v>
          </cell>
        </row>
        <row r="2939">
          <cell r="F2939">
            <v>0.11744300000000001</v>
          </cell>
        </row>
        <row r="2940">
          <cell r="F2940">
            <v>0.117483</v>
          </cell>
        </row>
        <row r="2941">
          <cell r="F2941">
            <v>0.117523</v>
          </cell>
        </row>
        <row r="2942">
          <cell r="F2942">
            <v>0.117563</v>
          </cell>
        </row>
        <row r="2943">
          <cell r="F2943">
            <v>0.117603</v>
          </cell>
        </row>
        <row r="2944">
          <cell r="F2944">
            <v>0.117643</v>
          </cell>
        </row>
        <row r="2945">
          <cell r="F2945">
            <v>0.117683</v>
          </cell>
        </row>
        <row r="2946">
          <cell r="F2946">
            <v>0.11772299999999999</v>
          </cell>
        </row>
        <row r="2947">
          <cell r="F2947">
            <v>0.11776300000000001</v>
          </cell>
        </row>
        <row r="2948">
          <cell r="F2948">
            <v>0.117803</v>
          </cell>
        </row>
        <row r="2949">
          <cell r="F2949">
            <v>0.117843</v>
          </cell>
        </row>
        <row r="2950">
          <cell r="F2950">
            <v>0.117883</v>
          </cell>
        </row>
        <row r="2951">
          <cell r="F2951">
            <v>0.117923</v>
          </cell>
        </row>
        <row r="2952">
          <cell r="F2952">
            <v>0.117963</v>
          </cell>
        </row>
        <row r="2953">
          <cell r="F2953">
            <v>0.118003</v>
          </cell>
        </row>
        <row r="2954">
          <cell r="F2954">
            <v>0.118043</v>
          </cell>
        </row>
        <row r="2955">
          <cell r="F2955">
            <v>0.11808299999999999</v>
          </cell>
        </row>
        <row r="2956">
          <cell r="F2956">
            <v>0.11812300000000001</v>
          </cell>
        </row>
        <row r="2957">
          <cell r="F2957">
            <v>0.118163</v>
          </cell>
        </row>
        <row r="2958">
          <cell r="F2958">
            <v>0.118203</v>
          </cell>
        </row>
        <row r="2959">
          <cell r="F2959">
            <v>0.118243</v>
          </cell>
        </row>
        <row r="2960">
          <cell r="F2960">
            <v>0.118283</v>
          </cell>
        </row>
        <row r="2961">
          <cell r="F2961">
            <v>0.118323</v>
          </cell>
        </row>
        <row r="2962">
          <cell r="F2962">
            <v>0.118363</v>
          </cell>
        </row>
        <row r="2963">
          <cell r="F2963">
            <v>0.11840299999999999</v>
          </cell>
        </row>
        <row r="2964">
          <cell r="F2964">
            <v>0.11844300000000001</v>
          </cell>
        </row>
        <row r="2965">
          <cell r="F2965">
            <v>0.118483</v>
          </cell>
        </row>
        <row r="2966">
          <cell r="F2966">
            <v>0.118523</v>
          </cell>
        </row>
        <row r="2967">
          <cell r="F2967">
            <v>0.118563</v>
          </cell>
        </row>
        <row r="2968">
          <cell r="F2968">
            <v>0.118603</v>
          </cell>
        </row>
        <row r="2969">
          <cell r="F2969">
            <v>0.118643</v>
          </cell>
        </row>
        <row r="2970">
          <cell r="F2970">
            <v>0.118683</v>
          </cell>
        </row>
        <row r="2971">
          <cell r="F2971">
            <v>0.118723</v>
          </cell>
        </row>
        <row r="2972">
          <cell r="F2972">
            <v>0.11876299999999999</v>
          </cell>
        </row>
        <row r="2973">
          <cell r="F2973">
            <v>0.11880300000000001</v>
          </cell>
        </row>
        <row r="2974">
          <cell r="F2974">
            <v>0.118843</v>
          </cell>
        </row>
        <row r="2975">
          <cell r="F2975">
            <v>0.118883</v>
          </cell>
        </row>
        <row r="2976">
          <cell r="F2976">
            <v>0.118923</v>
          </cell>
        </row>
        <row r="2977">
          <cell r="F2977">
            <v>0.118963</v>
          </cell>
        </row>
        <row r="2978">
          <cell r="F2978">
            <v>0.119003</v>
          </cell>
        </row>
        <row r="2979">
          <cell r="F2979">
            <v>0.119043</v>
          </cell>
        </row>
        <row r="2980">
          <cell r="F2980">
            <v>0.11908299999999999</v>
          </cell>
        </row>
        <row r="2981">
          <cell r="F2981">
            <v>0.11912300000000001</v>
          </cell>
        </row>
        <row r="2982">
          <cell r="F2982">
            <v>0.11916300000000001</v>
          </cell>
        </row>
        <row r="2983">
          <cell r="F2983">
            <v>0.119203</v>
          </cell>
        </row>
        <row r="2984">
          <cell r="F2984">
            <v>0.119243</v>
          </cell>
        </row>
        <row r="2985">
          <cell r="F2985">
            <v>0.119283</v>
          </cell>
        </row>
        <row r="2986">
          <cell r="F2986">
            <v>0.119323</v>
          </cell>
        </row>
        <row r="2987">
          <cell r="F2987">
            <v>0.119363</v>
          </cell>
        </row>
        <row r="2988">
          <cell r="F2988">
            <v>0.119403</v>
          </cell>
        </row>
        <row r="2989">
          <cell r="F2989">
            <v>0.11944299999999999</v>
          </cell>
        </row>
        <row r="2990">
          <cell r="F2990">
            <v>0.11948300000000001</v>
          </cell>
        </row>
        <row r="2991">
          <cell r="F2991">
            <v>0.119523</v>
          </cell>
        </row>
        <row r="2992">
          <cell r="F2992">
            <v>0.119563</v>
          </cell>
        </row>
        <row r="2993">
          <cell r="F2993">
            <v>0.119603</v>
          </cell>
        </row>
        <row r="2994">
          <cell r="F2994">
            <v>0.119643</v>
          </cell>
        </row>
        <row r="2995">
          <cell r="F2995">
            <v>0.119683</v>
          </cell>
        </row>
        <row r="2996">
          <cell r="F2996">
            <v>0.119723</v>
          </cell>
        </row>
        <row r="2997">
          <cell r="F2997">
            <v>0.11976299999999999</v>
          </cell>
        </row>
        <row r="2998">
          <cell r="F2998">
            <v>0.11980300000000001</v>
          </cell>
        </row>
        <row r="2999">
          <cell r="F2999">
            <v>0.11984300000000001</v>
          </cell>
        </row>
        <row r="3000">
          <cell r="F3000">
            <v>0.119883</v>
          </cell>
        </row>
        <row r="3001">
          <cell r="F3001">
            <v>0.119923</v>
          </cell>
        </row>
        <row r="3002">
          <cell r="F3002">
            <v>0.119963</v>
          </cell>
        </row>
        <row r="3003">
          <cell r="F3003">
            <v>0.120003</v>
          </cell>
        </row>
        <row r="3004">
          <cell r="F3004">
            <v>0.120043</v>
          </cell>
        </row>
        <row r="3005">
          <cell r="F3005">
            <v>0.120083</v>
          </cell>
        </row>
        <row r="3006">
          <cell r="F3006">
            <v>0.12012299999999999</v>
          </cell>
        </row>
        <row r="3007">
          <cell r="F3007">
            <v>0.12016300000000001</v>
          </cell>
        </row>
        <row r="3008">
          <cell r="F3008">
            <v>0.120203</v>
          </cell>
        </row>
        <row r="3009">
          <cell r="F3009">
            <v>0.120243</v>
          </cell>
        </row>
        <row r="3010">
          <cell r="F3010">
            <v>0.120283</v>
          </cell>
        </row>
        <row r="3011">
          <cell r="F3011">
            <v>0.120323</v>
          </cell>
        </row>
        <row r="3012">
          <cell r="F3012">
            <v>0.120363</v>
          </cell>
        </row>
        <row r="3013">
          <cell r="F3013">
            <v>0.120403</v>
          </cell>
        </row>
        <row r="3014">
          <cell r="F3014">
            <v>0.12044299999999999</v>
          </cell>
        </row>
        <row r="3015">
          <cell r="F3015">
            <v>0.12048300000000001</v>
          </cell>
        </row>
        <row r="3016">
          <cell r="F3016">
            <v>0.12052300000000001</v>
          </cell>
        </row>
        <row r="3017">
          <cell r="F3017">
            <v>0.120563</v>
          </cell>
        </row>
        <row r="3018">
          <cell r="F3018">
            <v>0.120603</v>
          </cell>
        </row>
        <row r="3019">
          <cell r="F3019">
            <v>0.120643</v>
          </cell>
        </row>
        <row r="3020">
          <cell r="F3020">
            <v>0.120683</v>
          </cell>
        </row>
        <row r="3021">
          <cell r="F3021">
            <v>0.120723</v>
          </cell>
        </row>
        <row r="3022">
          <cell r="F3022">
            <v>0.120763</v>
          </cell>
        </row>
        <row r="3023">
          <cell r="F3023">
            <v>0.12080299999999999</v>
          </cell>
        </row>
        <row r="3024">
          <cell r="F3024">
            <v>0.12084300000000001</v>
          </cell>
        </row>
        <row r="3025">
          <cell r="F3025">
            <v>0.120883</v>
          </cell>
        </row>
        <row r="3026">
          <cell r="F3026">
            <v>0.120923</v>
          </cell>
        </row>
        <row r="3027">
          <cell r="F3027">
            <v>0.120963</v>
          </cell>
        </row>
        <row r="3028">
          <cell r="F3028">
            <v>0.121003</v>
          </cell>
        </row>
        <row r="3029">
          <cell r="F3029">
            <v>0.121043</v>
          </cell>
        </row>
        <row r="3030">
          <cell r="F3030">
            <v>0.121083</v>
          </cell>
        </row>
        <row r="3031">
          <cell r="F3031">
            <v>0.12112299999999999</v>
          </cell>
        </row>
        <row r="3032">
          <cell r="F3032">
            <v>0.12116300000000001</v>
          </cell>
        </row>
        <row r="3033">
          <cell r="F3033">
            <v>0.12120300000000001</v>
          </cell>
        </row>
        <row r="3034">
          <cell r="F3034">
            <v>0.121243</v>
          </cell>
        </row>
        <row r="3035">
          <cell r="F3035">
            <v>0.121283</v>
          </cell>
        </row>
        <row r="3036">
          <cell r="F3036">
            <v>0.121323</v>
          </cell>
        </row>
        <row r="3037">
          <cell r="F3037">
            <v>0.121363</v>
          </cell>
        </row>
        <row r="3038">
          <cell r="F3038">
            <v>0.121403</v>
          </cell>
        </row>
        <row r="3039">
          <cell r="F3039">
            <v>0.121443</v>
          </cell>
        </row>
        <row r="3040">
          <cell r="F3040">
            <v>0.12148299999999999</v>
          </cell>
        </row>
        <row r="3041">
          <cell r="F3041">
            <v>0.12152300000000001</v>
          </cell>
        </row>
        <row r="3042">
          <cell r="F3042">
            <v>0.121563</v>
          </cell>
        </row>
        <row r="3043">
          <cell r="F3043">
            <v>0.121603</v>
          </cell>
        </row>
        <row r="3044">
          <cell r="F3044">
            <v>0.121643</v>
          </cell>
        </row>
        <row r="3045">
          <cell r="F3045">
            <v>0.121683</v>
          </cell>
        </row>
        <row r="3046">
          <cell r="F3046">
            <v>0.121723</v>
          </cell>
        </row>
        <row r="3047">
          <cell r="F3047">
            <v>0.121763</v>
          </cell>
        </row>
        <row r="3048">
          <cell r="F3048">
            <v>0.12180299999999999</v>
          </cell>
        </row>
        <row r="3049">
          <cell r="F3049">
            <v>0.12184300000000001</v>
          </cell>
        </row>
        <row r="3050">
          <cell r="F3050">
            <v>0.12188300000000001</v>
          </cell>
        </row>
        <row r="3051">
          <cell r="F3051">
            <v>0.121923</v>
          </cell>
        </row>
        <row r="3052">
          <cell r="F3052">
            <v>0.121963</v>
          </cell>
        </row>
        <row r="3053">
          <cell r="F3053">
            <v>0.122003</v>
          </cell>
        </row>
        <row r="3054">
          <cell r="F3054">
            <v>0.122043</v>
          </cell>
        </row>
        <row r="3055">
          <cell r="F3055">
            <v>0.122083</v>
          </cell>
        </row>
        <row r="3056">
          <cell r="F3056">
            <v>0.122123</v>
          </cell>
        </row>
        <row r="3057">
          <cell r="F3057">
            <v>0.12216299999999999</v>
          </cell>
        </row>
        <row r="3058">
          <cell r="F3058">
            <v>0.12220300000000001</v>
          </cell>
        </row>
        <row r="3059">
          <cell r="F3059">
            <v>0.122243</v>
          </cell>
        </row>
        <row r="3060">
          <cell r="F3060">
            <v>0.122283</v>
          </cell>
        </row>
        <row r="3061">
          <cell r="F3061">
            <v>0.122323</v>
          </cell>
        </row>
        <row r="3062">
          <cell r="F3062">
            <v>0.122363</v>
          </cell>
        </row>
        <row r="3063">
          <cell r="F3063">
            <v>0.122403</v>
          </cell>
        </row>
        <row r="3064">
          <cell r="F3064">
            <v>0.122443</v>
          </cell>
        </row>
        <row r="3065">
          <cell r="F3065">
            <v>0.12248299999999999</v>
          </cell>
        </row>
        <row r="3066">
          <cell r="F3066">
            <v>0.12252300000000001</v>
          </cell>
        </row>
        <row r="3067">
          <cell r="F3067">
            <v>0.12256300000000001</v>
          </cell>
        </row>
        <row r="3068">
          <cell r="F3068">
            <v>0.122603</v>
          </cell>
        </row>
        <row r="3069">
          <cell r="F3069">
            <v>0.122643</v>
          </cell>
        </row>
        <row r="3070">
          <cell r="F3070">
            <v>0.122683</v>
          </cell>
        </row>
        <row r="3071">
          <cell r="F3071">
            <v>0.122723</v>
          </cell>
        </row>
        <row r="3072">
          <cell r="F3072">
            <v>0.122763</v>
          </cell>
        </row>
        <row r="3073">
          <cell r="F3073">
            <v>0.122803</v>
          </cell>
        </row>
        <row r="3074">
          <cell r="F3074">
            <v>0.12284299999999999</v>
          </cell>
        </row>
        <row r="3075">
          <cell r="F3075">
            <v>0.12288300000000001</v>
          </cell>
        </row>
        <row r="3076">
          <cell r="F3076">
            <v>0.122923</v>
          </cell>
        </row>
        <row r="3077">
          <cell r="F3077">
            <v>0.122963</v>
          </cell>
        </row>
        <row r="3078">
          <cell r="F3078">
            <v>0.123003</v>
          </cell>
        </row>
        <row r="3079">
          <cell r="F3079">
            <v>0.123043</v>
          </cell>
        </row>
        <row r="3080">
          <cell r="F3080">
            <v>0.123083</v>
          </cell>
        </row>
        <row r="3081">
          <cell r="F3081">
            <v>0.123123</v>
          </cell>
        </row>
        <row r="3082">
          <cell r="F3082">
            <v>0.12316299999999999</v>
          </cell>
        </row>
        <row r="3083">
          <cell r="F3083">
            <v>0.12320299999999999</v>
          </cell>
        </row>
        <row r="3084">
          <cell r="F3084">
            <v>0.12324300000000001</v>
          </cell>
        </row>
        <row r="3085">
          <cell r="F3085">
            <v>0.123283</v>
          </cell>
        </row>
        <row r="3086">
          <cell r="F3086">
            <v>0.123323</v>
          </cell>
        </row>
        <row r="3087">
          <cell r="F3087">
            <v>0.123363</v>
          </cell>
        </row>
        <row r="3088">
          <cell r="F3088">
            <v>0.123403</v>
          </cell>
        </row>
        <row r="3089">
          <cell r="F3089">
            <v>0.123443</v>
          </cell>
        </row>
        <row r="3090">
          <cell r="F3090">
            <v>0.123483</v>
          </cell>
        </row>
        <row r="3091">
          <cell r="F3091">
            <v>0.12352299999999999</v>
          </cell>
        </row>
        <row r="3092">
          <cell r="F3092">
            <v>0.12356300000000001</v>
          </cell>
        </row>
        <row r="3093">
          <cell r="F3093">
            <v>0.123603</v>
          </cell>
        </row>
        <row r="3094">
          <cell r="F3094">
            <v>0.123643</v>
          </cell>
        </row>
        <row r="3095">
          <cell r="F3095">
            <v>0.123683</v>
          </cell>
        </row>
        <row r="3096">
          <cell r="F3096">
            <v>0.123723</v>
          </cell>
        </row>
        <row r="3097">
          <cell r="F3097">
            <v>0.123763</v>
          </cell>
        </row>
        <row r="3098">
          <cell r="F3098">
            <v>0.123803</v>
          </cell>
        </row>
        <row r="3099">
          <cell r="F3099">
            <v>0.12384299999999999</v>
          </cell>
        </row>
        <row r="3100">
          <cell r="F3100">
            <v>0.12388299999999999</v>
          </cell>
        </row>
        <row r="3101">
          <cell r="F3101">
            <v>0.12392300000000001</v>
          </cell>
        </row>
        <row r="3102">
          <cell r="F3102">
            <v>0.123963</v>
          </cell>
        </row>
        <row r="3103">
          <cell r="F3103">
            <v>0.124003</v>
          </cell>
        </row>
        <row r="3104">
          <cell r="F3104">
            <v>0.124043</v>
          </cell>
        </row>
        <row r="3105">
          <cell r="F3105">
            <v>0.124083</v>
          </cell>
        </row>
        <row r="3106">
          <cell r="F3106">
            <v>0.124123</v>
          </cell>
        </row>
        <row r="3107">
          <cell r="F3107">
            <v>0.124163</v>
          </cell>
        </row>
        <row r="3108">
          <cell r="F3108">
            <v>0.12420299999999999</v>
          </cell>
        </row>
        <row r="3109">
          <cell r="F3109">
            <v>0.12424300000000001</v>
          </cell>
        </row>
        <row r="3110">
          <cell r="F3110">
            <v>0.124283</v>
          </cell>
        </row>
        <row r="3111">
          <cell r="F3111">
            <v>0.124323</v>
          </cell>
        </row>
        <row r="3112">
          <cell r="F3112">
            <v>0.124363</v>
          </cell>
        </row>
        <row r="3113">
          <cell r="F3113">
            <v>0.124403</v>
          </cell>
        </row>
        <row r="3114">
          <cell r="F3114">
            <v>0.124443</v>
          </cell>
        </row>
        <row r="3115">
          <cell r="F3115">
            <v>0.124483</v>
          </cell>
        </row>
        <row r="3116">
          <cell r="F3116">
            <v>0.12452299999999999</v>
          </cell>
        </row>
        <row r="3117">
          <cell r="F3117">
            <v>0.12456299999999999</v>
          </cell>
        </row>
        <row r="3118">
          <cell r="F3118">
            <v>0.12460300000000001</v>
          </cell>
        </row>
        <row r="3119">
          <cell r="F3119">
            <v>0.124643</v>
          </cell>
        </row>
        <row r="3120">
          <cell r="F3120">
            <v>0.124683</v>
          </cell>
        </row>
        <row r="3121">
          <cell r="F3121">
            <v>0.124723</v>
          </cell>
        </row>
        <row r="3122">
          <cell r="F3122">
            <v>0.124763</v>
          </cell>
        </row>
        <row r="3123">
          <cell r="F3123">
            <v>0.124803</v>
          </cell>
        </row>
        <row r="3124">
          <cell r="F3124">
            <v>0.124843</v>
          </cell>
        </row>
        <row r="3125">
          <cell r="F3125">
            <v>0.12488299999999999</v>
          </cell>
        </row>
        <row r="3126">
          <cell r="F3126">
            <v>0.12492300000000001</v>
          </cell>
        </row>
        <row r="3127">
          <cell r="F3127">
            <v>0.124963</v>
          </cell>
        </row>
        <row r="3128">
          <cell r="F3128">
            <v>0.125003</v>
          </cell>
        </row>
        <row r="3129">
          <cell r="F3129">
            <v>0.12504299999999999</v>
          </cell>
        </row>
        <row r="3130">
          <cell r="F3130">
            <v>0.125083</v>
          </cell>
        </row>
        <row r="3131">
          <cell r="F3131">
            <v>0.12512300000000001</v>
          </cell>
        </row>
        <row r="3132">
          <cell r="F3132">
            <v>0.125163</v>
          </cell>
        </row>
        <row r="3133">
          <cell r="F3133">
            <v>0.12520300000000001</v>
          </cell>
        </row>
        <row r="3134">
          <cell r="F3134">
            <v>0.12524299999999999</v>
          </cell>
        </row>
        <row r="3135">
          <cell r="F3135">
            <v>0.12528300000000001</v>
          </cell>
        </row>
        <row r="3136">
          <cell r="F3136">
            <v>0.12532299999999999</v>
          </cell>
        </row>
        <row r="3137">
          <cell r="F3137">
            <v>0.125363</v>
          </cell>
        </row>
        <row r="3138">
          <cell r="F3138">
            <v>0.12540299999999999</v>
          </cell>
        </row>
        <row r="3139">
          <cell r="F3139">
            <v>0.125443</v>
          </cell>
        </row>
        <row r="3140">
          <cell r="F3140">
            <v>0.12548300000000001</v>
          </cell>
        </row>
        <row r="3141">
          <cell r="F3141">
            <v>0.125523</v>
          </cell>
        </row>
        <row r="3142">
          <cell r="F3142">
            <v>0.12556300000000001</v>
          </cell>
        </row>
        <row r="3143">
          <cell r="F3143">
            <v>0.12560299999999999</v>
          </cell>
        </row>
        <row r="3144">
          <cell r="F3144">
            <v>0.125643</v>
          </cell>
        </row>
        <row r="3145">
          <cell r="F3145">
            <v>0.12568299999999999</v>
          </cell>
        </row>
        <row r="3146">
          <cell r="F3146">
            <v>0.125723</v>
          </cell>
        </row>
        <row r="3147">
          <cell r="F3147">
            <v>0.12576300000000001</v>
          </cell>
        </row>
        <row r="3148">
          <cell r="F3148">
            <v>0.125803</v>
          </cell>
        </row>
        <row r="3149">
          <cell r="F3149">
            <v>0.12584300000000001</v>
          </cell>
        </row>
        <row r="3150">
          <cell r="F3150">
            <v>0.12588299999999999</v>
          </cell>
        </row>
        <row r="3151">
          <cell r="F3151">
            <v>0.12592300000000001</v>
          </cell>
        </row>
        <row r="3152">
          <cell r="F3152">
            <v>0.12596299999999999</v>
          </cell>
        </row>
        <row r="3153">
          <cell r="F3153">
            <v>0.126003</v>
          </cell>
        </row>
        <row r="3154">
          <cell r="F3154">
            <v>0.12604299999999999</v>
          </cell>
        </row>
        <row r="3155">
          <cell r="F3155">
            <v>0.126083</v>
          </cell>
        </row>
        <row r="3156">
          <cell r="F3156">
            <v>0.12612300000000001</v>
          </cell>
        </row>
        <row r="3157">
          <cell r="F3157">
            <v>0.126163</v>
          </cell>
        </row>
        <row r="3158">
          <cell r="F3158">
            <v>0.12620300000000001</v>
          </cell>
        </row>
        <row r="3159">
          <cell r="F3159">
            <v>0.12624299999999999</v>
          </cell>
        </row>
        <row r="3160">
          <cell r="F3160">
            <v>0.12628300000000001</v>
          </cell>
        </row>
        <row r="3161">
          <cell r="F3161">
            <v>0.12632299999999999</v>
          </cell>
        </row>
        <row r="3162">
          <cell r="F3162">
            <v>0.126363</v>
          </cell>
        </row>
        <row r="3163">
          <cell r="F3163">
            <v>0.12640299999999999</v>
          </cell>
        </row>
        <row r="3164">
          <cell r="F3164">
            <v>0.126443</v>
          </cell>
        </row>
        <row r="3165">
          <cell r="F3165">
            <v>0.12648300000000001</v>
          </cell>
        </row>
        <row r="3166">
          <cell r="F3166">
            <v>0.126523</v>
          </cell>
        </row>
        <row r="3167">
          <cell r="F3167">
            <v>0.12656300000000001</v>
          </cell>
        </row>
        <row r="3168">
          <cell r="F3168">
            <v>0.12660299999999999</v>
          </cell>
        </row>
        <row r="3169">
          <cell r="F3169">
            <v>0.12664300000000001</v>
          </cell>
        </row>
        <row r="3170">
          <cell r="F3170">
            <v>0.12668299999999999</v>
          </cell>
        </row>
        <row r="3171">
          <cell r="F3171">
            <v>0.126723</v>
          </cell>
        </row>
        <row r="3172">
          <cell r="F3172">
            <v>0.12676299999999999</v>
          </cell>
        </row>
        <row r="3173">
          <cell r="F3173">
            <v>0.126803</v>
          </cell>
        </row>
        <row r="3174">
          <cell r="F3174">
            <v>0.12684300000000001</v>
          </cell>
        </row>
        <row r="3175">
          <cell r="F3175">
            <v>0.126883</v>
          </cell>
        </row>
        <row r="3176">
          <cell r="F3176">
            <v>0.12692300000000001</v>
          </cell>
        </row>
        <row r="3177">
          <cell r="F3177">
            <v>0.12696299999999999</v>
          </cell>
        </row>
        <row r="3178">
          <cell r="F3178">
            <v>0.127003</v>
          </cell>
        </row>
        <row r="3179">
          <cell r="F3179">
            <v>0.12704299999999999</v>
          </cell>
        </row>
        <row r="3180">
          <cell r="F3180">
            <v>0.127083</v>
          </cell>
        </row>
        <row r="3181">
          <cell r="F3181">
            <v>0.12712300000000001</v>
          </cell>
        </row>
        <row r="3182">
          <cell r="F3182">
            <v>0.127163</v>
          </cell>
        </row>
        <row r="3183">
          <cell r="F3183">
            <v>0.12720300000000001</v>
          </cell>
        </row>
        <row r="3184">
          <cell r="F3184">
            <v>0.12724299999999999</v>
          </cell>
        </row>
        <row r="3185">
          <cell r="F3185">
            <v>0.12728300000000001</v>
          </cell>
        </row>
        <row r="3186">
          <cell r="F3186">
            <v>0.12732299999999999</v>
          </cell>
        </row>
        <row r="3187">
          <cell r="F3187">
            <v>0.127363</v>
          </cell>
        </row>
        <row r="3188">
          <cell r="F3188">
            <v>0.12740299999999999</v>
          </cell>
        </row>
        <row r="3189">
          <cell r="F3189">
            <v>0.127443</v>
          </cell>
        </row>
        <row r="3190">
          <cell r="F3190">
            <v>0.12748300000000001</v>
          </cell>
        </row>
        <row r="3191">
          <cell r="F3191">
            <v>0.127523</v>
          </cell>
        </row>
        <row r="3192">
          <cell r="F3192">
            <v>0.12756300000000001</v>
          </cell>
        </row>
        <row r="3193">
          <cell r="F3193">
            <v>0.12760299999999999</v>
          </cell>
        </row>
        <row r="3194">
          <cell r="F3194">
            <v>0.12764300000000001</v>
          </cell>
        </row>
        <row r="3195">
          <cell r="F3195">
            <v>0.12768299999999999</v>
          </cell>
        </row>
        <row r="3196">
          <cell r="F3196">
            <v>0.127723</v>
          </cell>
        </row>
        <row r="3197">
          <cell r="F3197">
            <v>0.12776299999999999</v>
          </cell>
        </row>
        <row r="3198">
          <cell r="F3198">
            <v>0.127803</v>
          </cell>
        </row>
        <row r="3199">
          <cell r="F3199">
            <v>0.12784300000000001</v>
          </cell>
        </row>
        <row r="3200">
          <cell r="F3200">
            <v>0.127883</v>
          </cell>
        </row>
        <row r="3201">
          <cell r="F3201">
            <v>0.12792300000000001</v>
          </cell>
        </row>
        <row r="3202">
          <cell r="F3202">
            <v>0.12796299999999999</v>
          </cell>
        </row>
        <row r="3203">
          <cell r="F3203">
            <v>0.12800300000000001</v>
          </cell>
        </row>
        <row r="3204">
          <cell r="F3204">
            <v>0.12804299999999999</v>
          </cell>
        </row>
        <row r="3205">
          <cell r="F3205">
            <v>0.128083</v>
          </cell>
        </row>
        <row r="3206">
          <cell r="F3206">
            <v>0.12812299999999999</v>
          </cell>
        </row>
        <row r="3207">
          <cell r="F3207">
            <v>0.128163</v>
          </cell>
        </row>
        <row r="3208">
          <cell r="F3208">
            <v>0.12820300000000001</v>
          </cell>
        </row>
        <row r="3209">
          <cell r="F3209">
            <v>0.128243</v>
          </cell>
        </row>
        <row r="3210">
          <cell r="F3210">
            <v>0.12828300000000001</v>
          </cell>
        </row>
        <row r="3211">
          <cell r="F3211">
            <v>0.12832299999999999</v>
          </cell>
        </row>
        <row r="3212">
          <cell r="F3212">
            <v>0.128363</v>
          </cell>
        </row>
        <row r="3213">
          <cell r="F3213">
            <v>0.12840299999999999</v>
          </cell>
        </row>
        <row r="3214">
          <cell r="F3214">
            <v>0.128443</v>
          </cell>
        </row>
        <row r="3215">
          <cell r="F3215">
            <v>0.12848300000000001</v>
          </cell>
        </row>
        <row r="3216">
          <cell r="F3216">
            <v>0.128523</v>
          </cell>
        </row>
        <row r="3217">
          <cell r="F3217">
            <v>0.12856300000000001</v>
          </cell>
        </row>
        <row r="3218">
          <cell r="F3218">
            <v>0.128603</v>
          </cell>
        </row>
        <row r="3219">
          <cell r="F3219">
            <v>0.12864300000000001</v>
          </cell>
        </row>
        <row r="3220">
          <cell r="F3220">
            <v>0.12868299999999999</v>
          </cell>
        </row>
        <row r="3221">
          <cell r="F3221">
            <v>0.128723</v>
          </cell>
        </row>
        <row r="3222">
          <cell r="F3222">
            <v>0.12876299999999999</v>
          </cell>
        </row>
        <row r="3223">
          <cell r="F3223">
            <v>0.128803</v>
          </cell>
        </row>
        <row r="3224">
          <cell r="F3224">
            <v>0.12884300000000001</v>
          </cell>
        </row>
        <row r="3225">
          <cell r="F3225">
            <v>0.128883</v>
          </cell>
        </row>
        <row r="3226">
          <cell r="F3226">
            <v>0.12892300000000001</v>
          </cell>
        </row>
        <row r="3227">
          <cell r="F3227">
            <v>0.12896299999999999</v>
          </cell>
        </row>
        <row r="3228">
          <cell r="F3228">
            <v>0.12900300000000001</v>
          </cell>
        </row>
        <row r="3229">
          <cell r="F3229">
            <v>0.12904299999999999</v>
          </cell>
        </row>
        <row r="3230">
          <cell r="F3230">
            <v>0.129083</v>
          </cell>
        </row>
        <row r="3231">
          <cell r="F3231">
            <v>0.12912299999999999</v>
          </cell>
        </row>
        <row r="3232">
          <cell r="F3232">
            <v>0.129163</v>
          </cell>
        </row>
        <row r="3233">
          <cell r="F3233">
            <v>0.12920300000000001</v>
          </cell>
        </row>
        <row r="3234">
          <cell r="F3234">
            <v>0.129243</v>
          </cell>
        </row>
        <row r="3235">
          <cell r="F3235">
            <v>0.12928300000000001</v>
          </cell>
        </row>
        <row r="3236">
          <cell r="F3236">
            <v>0.12932299999999999</v>
          </cell>
        </row>
        <row r="3237">
          <cell r="F3237">
            <v>0.12936300000000001</v>
          </cell>
        </row>
        <row r="3238">
          <cell r="F3238">
            <v>0.12940299999999999</v>
          </cell>
        </row>
        <row r="3239">
          <cell r="F3239">
            <v>0.129443</v>
          </cell>
        </row>
        <row r="3240">
          <cell r="F3240">
            <v>0.12948299999999999</v>
          </cell>
        </row>
        <row r="3241">
          <cell r="F3241">
            <v>0.129523</v>
          </cell>
        </row>
        <row r="3242">
          <cell r="F3242">
            <v>0.12956300000000001</v>
          </cell>
        </row>
        <row r="3243">
          <cell r="F3243">
            <v>0.129603</v>
          </cell>
        </row>
        <row r="3244">
          <cell r="F3244">
            <v>0.12964300000000001</v>
          </cell>
        </row>
        <row r="3245">
          <cell r="F3245">
            <v>0.12968299999999999</v>
          </cell>
        </row>
        <row r="3246">
          <cell r="F3246">
            <v>0.129723</v>
          </cell>
        </row>
        <row r="3247">
          <cell r="F3247">
            <v>0.12976299999999999</v>
          </cell>
        </row>
        <row r="3248">
          <cell r="F3248">
            <v>0.129803</v>
          </cell>
        </row>
        <row r="3249">
          <cell r="F3249">
            <v>0.12984299999999999</v>
          </cell>
        </row>
        <row r="3250">
          <cell r="F3250">
            <v>0.129883</v>
          </cell>
        </row>
        <row r="3251">
          <cell r="F3251">
            <v>0.12992300000000001</v>
          </cell>
        </row>
        <row r="3252">
          <cell r="F3252">
            <v>0.129963</v>
          </cell>
        </row>
        <row r="3253">
          <cell r="F3253">
            <v>0.13000300000000001</v>
          </cell>
        </row>
        <row r="3254">
          <cell r="F3254">
            <v>0.13004299999999999</v>
          </cell>
        </row>
        <row r="3255">
          <cell r="F3255">
            <v>0.130083</v>
          </cell>
        </row>
        <row r="3256">
          <cell r="F3256">
            <v>0.13012299999999999</v>
          </cell>
        </row>
        <row r="3257">
          <cell r="F3257">
            <v>0.130163</v>
          </cell>
        </row>
        <row r="3258">
          <cell r="F3258">
            <v>0.13020300000000001</v>
          </cell>
        </row>
        <row r="3259">
          <cell r="F3259">
            <v>0.130243</v>
          </cell>
        </row>
        <row r="3260">
          <cell r="F3260">
            <v>0.13028300000000001</v>
          </cell>
        </row>
        <row r="3261">
          <cell r="F3261">
            <v>0.13032299999999999</v>
          </cell>
        </row>
        <row r="3262">
          <cell r="F3262">
            <v>0.13036300000000001</v>
          </cell>
        </row>
        <row r="3263">
          <cell r="F3263">
            <v>0.13040299999999999</v>
          </cell>
        </row>
        <row r="3264">
          <cell r="F3264">
            <v>0.130443</v>
          </cell>
        </row>
        <row r="3265">
          <cell r="F3265">
            <v>0.13048299999999999</v>
          </cell>
        </row>
        <row r="3266">
          <cell r="F3266">
            <v>0.130523</v>
          </cell>
        </row>
        <row r="3267">
          <cell r="F3267">
            <v>0.13056300000000001</v>
          </cell>
        </row>
        <row r="3268">
          <cell r="F3268">
            <v>0.130603</v>
          </cell>
        </row>
        <row r="3269">
          <cell r="F3269">
            <v>0.13064300000000001</v>
          </cell>
        </row>
        <row r="3270">
          <cell r="F3270">
            <v>0.13068299999999999</v>
          </cell>
        </row>
        <row r="3271">
          <cell r="F3271">
            <v>0.13072300000000001</v>
          </cell>
        </row>
        <row r="3272">
          <cell r="F3272">
            <v>0.13076299999999999</v>
          </cell>
        </row>
        <row r="3273">
          <cell r="F3273">
            <v>0.130803</v>
          </cell>
        </row>
        <row r="3274">
          <cell r="F3274">
            <v>0.13084299999999999</v>
          </cell>
        </row>
        <row r="3275">
          <cell r="F3275">
            <v>0.130883</v>
          </cell>
        </row>
        <row r="3276">
          <cell r="F3276">
            <v>0.13092300000000001</v>
          </cell>
        </row>
        <row r="3277">
          <cell r="F3277">
            <v>0.130963</v>
          </cell>
        </row>
        <row r="3278">
          <cell r="F3278">
            <v>0.13100300000000001</v>
          </cell>
        </row>
        <row r="3279">
          <cell r="F3279">
            <v>0.13104299999999999</v>
          </cell>
        </row>
        <row r="3280">
          <cell r="F3280">
            <v>0.13108300000000001</v>
          </cell>
        </row>
        <row r="3281">
          <cell r="F3281">
            <v>0.13112299999999999</v>
          </cell>
        </row>
        <row r="3282">
          <cell r="F3282">
            <v>0.131163</v>
          </cell>
        </row>
        <row r="3283">
          <cell r="F3283">
            <v>0.13120299999999999</v>
          </cell>
        </row>
        <row r="3284">
          <cell r="F3284">
            <v>0.131243</v>
          </cell>
        </row>
        <row r="3285">
          <cell r="F3285">
            <v>0.13128300000000001</v>
          </cell>
        </row>
        <row r="3286">
          <cell r="F3286">
            <v>0.131323</v>
          </cell>
        </row>
        <row r="3287">
          <cell r="F3287">
            <v>0.13136300000000001</v>
          </cell>
        </row>
        <row r="3288">
          <cell r="F3288">
            <v>0.13140299999999999</v>
          </cell>
        </row>
        <row r="3289">
          <cell r="F3289">
            <v>0.131443</v>
          </cell>
        </row>
        <row r="3290">
          <cell r="F3290">
            <v>0.13148299999999999</v>
          </cell>
        </row>
        <row r="3291">
          <cell r="F3291">
            <v>0.131523</v>
          </cell>
        </row>
        <row r="3292">
          <cell r="F3292">
            <v>0.13156300000000001</v>
          </cell>
        </row>
        <row r="3293">
          <cell r="F3293">
            <v>0.131603</v>
          </cell>
        </row>
        <row r="3294">
          <cell r="F3294">
            <v>0.13164300000000001</v>
          </cell>
        </row>
        <row r="3295">
          <cell r="F3295">
            <v>0.13168299999999999</v>
          </cell>
        </row>
        <row r="3296">
          <cell r="F3296">
            <v>0.13172300000000001</v>
          </cell>
        </row>
        <row r="3297">
          <cell r="F3297">
            <v>0.13176299999999999</v>
          </cell>
        </row>
        <row r="3298">
          <cell r="F3298">
            <v>0.131803</v>
          </cell>
        </row>
        <row r="3299">
          <cell r="F3299">
            <v>0.13184299999999999</v>
          </cell>
        </row>
        <row r="3300">
          <cell r="F3300">
            <v>0.131883</v>
          </cell>
        </row>
        <row r="3301">
          <cell r="F3301">
            <v>0.13192300000000001</v>
          </cell>
        </row>
        <row r="3302">
          <cell r="F3302">
            <v>0.131963</v>
          </cell>
        </row>
        <row r="3303">
          <cell r="F3303">
            <v>0.13200300000000001</v>
          </cell>
        </row>
        <row r="3304">
          <cell r="F3304">
            <v>0.13204299999999999</v>
          </cell>
        </row>
        <row r="3305">
          <cell r="F3305">
            <v>0.13208300000000001</v>
          </cell>
        </row>
        <row r="3306">
          <cell r="F3306">
            <v>0.13212299999999999</v>
          </cell>
        </row>
        <row r="3307">
          <cell r="F3307">
            <v>0.132163</v>
          </cell>
        </row>
        <row r="3308">
          <cell r="F3308">
            <v>0.13220299999999999</v>
          </cell>
        </row>
        <row r="3309">
          <cell r="F3309">
            <v>0.132243</v>
          </cell>
        </row>
        <row r="3310">
          <cell r="F3310">
            <v>0.13228300000000001</v>
          </cell>
        </row>
        <row r="3311">
          <cell r="F3311">
            <v>0.132323</v>
          </cell>
        </row>
        <row r="3312">
          <cell r="F3312">
            <v>0.13236300000000001</v>
          </cell>
        </row>
        <row r="3313">
          <cell r="F3313">
            <v>0.13240299999999999</v>
          </cell>
        </row>
        <row r="3314">
          <cell r="F3314">
            <v>0.13244300000000001</v>
          </cell>
        </row>
        <row r="3315">
          <cell r="F3315">
            <v>0.13248299999999999</v>
          </cell>
        </row>
        <row r="3316">
          <cell r="F3316">
            <v>0.132523</v>
          </cell>
        </row>
        <row r="3317">
          <cell r="F3317">
            <v>0.13256299999999999</v>
          </cell>
        </row>
        <row r="3318">
          <cell r="F3318">
            <v>0.132603</v>
          </cell>
        </row>
        <row r="3319">
          <cell r="F3319">
            <v>0.13264300000000001</v>
          </cell>
        </row>
        <row r="3320">
          <cell r="F3320">
            <v>0.132683</v>
          </cell>
        </row>
        <row r="3321">
          <cell r="F3321">
            <v>0.13272300000000001</v>
          </cell>
        </row>
        <row r="3322">
          <cell r="F3322">
            <v>0.13276299999999999</v>
          </cell>
        </row>
        <row r="3323">
          <cell r="F3323">
            <v>0.132803</v>
          </cell>
        </row>
        <row r="3324">
          <cell r="F3324">
            <v>0.13284299999999999</v>
          </cell>
        </row>
        <row r="3325">
          <cell r="F3325">
            <v>0.132883</v>
          </cell>
        </row>
        <row r="3326">
          <cell r="F3326">
            <v>0.13292300000000001</v>
          </cell>
        </row>
        <row r="3327">
          <cell r="F3327">
            <v>0.132963</v>
          </cell>
        </row>
        <row r="3328">
          <cell r="F3328">
            <v>0.13300300000000001</v>
          </cell>
        </row>
        <row r="3329">
          <cell r="F3329">
            <v>0.13304299999999999</v>
          </cell>
        </row>
        <row r="3330">
          <cell r="F3330">
            <v>0.13308300000000001</v>
          </cell>
        </row>
        <row r="3331">
          <cell r="F3331">
            <v>0.13312299999999999</v>
          </cell>
        </row>
        <row r="3332">
          <cell r="F3332">
            <v>0.133163</v>
          </cell>
        </row>
        <row r="3333">
          <cell r="F3333">
            <v>0.13320299999999999</v>
          </cell>
        </row>
        <row r="3334">
          <cell r="F3334">
            <v>0.133243</v>
          </cell>
        </row>
        <row r="3335">
          <cell r="F3335">
            <v>0.13328300000000001</v>
          </cell>
        </row>
        <row r="3336">
          <cell r="F3336">
            <v>0.133323</v>
          </cell>
        </row>
        <row r="3337">
          <cell r="F3337">
            <v>0.13336300000000001</v>
          </cell>
        </row>
        <row r="3338">
          <cell r="F3338">
            <v>0.13340299999999999</v>
          </cell>
        </row>
        <row r="3339">
          <cell r="F3339">
            <v>0.13344300000000001</v>
          </cell>
        </row>
        <row r="3340">
          <cell r="F3340">
            <v>0.13348299999999999</v>
          </cell>
        </row>
        <row r="3341">
          <cell r="F3341">
            <v>0.133523</v>
          </cell>
        </row>
        <row r="3342">
          <cell r="F3342">
            <v>0.13356299999999999</v>
          </cell>
        </row>
        <row r="3343">
          <cell r="F3343">
            <v>0.133603</v>
          </cell>
        </row>
        <row r="3344">
          <cell r="F3344">
            <v>0.13364300000000001</v>
          </cell>
        </row>
        <row r="3345">
          <cell r="F3345">
            <v>0.133683</v>
          </cell>
        </row>
        <row r="3346">
          <cell r="F3346">
            <v>0.13372300000000001</v>
          </cell>
        </row>
        <row r="3347">
          <cell r="F3347">
            <v>0.13376299999999999</v>
          </cell>
        </row>
        <row r="3348">
          <cell r="F3348">
            <v>0.13380300000000001</v>
          </cell>
        </row>
        <row r="3349">
          <cell r="F3349">
            <v>0.13384299999999999</v>
          </cell>
        </row>
        <row r="3350">
          <cell r="F3350">
            <v>0.133883</v>
          </cell>
        </row>
        <row r="3351">
          <cell r="F3351">
            <v>0.13392299999999999</v>
          </cell>
        </row>
        <row r="3352">
          <cell r="F3352">
            <v>0.133963</v>
          </cell>
        </row>
        <row r="3353">
          <cell r="F3353">
            <v>0.13400300000000001</v>
          </cell>
        </row>
        <row r="3354">
          <cell r="F3354">
            <v>0.134043</v>
          </cell>
        </row>
        <row r="3355">
          <cell r="F3355">
            <v>0.13408300000000001</v>
          </cell>
        </row>
        <row r="3356">
          <cell r="F3356">
            <v>0.13412299999999999</v>
          </cell>
        </row>
        <row r="3357">
          <cell r="F3357">
            <v>0.134163</v>
          </cell>
        </row>
        <row r="3358">
          <cell r="F3358">
            <v>0.13420299999999999</v>
          </cell>
        </row>
        <row r="3359">
          <cell r="F3359">
            <v>0.134243</v>
          </cell>
        </row>
        <row r="3360">
          <cell r="F3360">
            <v>0.13428300000000001</v>
          </cell>
        </row>
        <row r="3361">
          <cell r="F3361">
            <v>0.134323</v>
          </cell>
        </row>
        <row r="3362">
          <cell r="F3362">
            <v>0.13436300000000001</v>
          </cell>
        </row>
        <row r="3363">
          <cell r="F3363">
            <v>0.13440299999999999</v>
          </cell>
        </row>
        <row r="3364">
          <cell r="F3364">
            <v>0.13444300000000001</v>
          </cell>
        </row>
        <row r="3365">
          <cell r="F3365">
            <v>0.13448299999999999</v>
          </cell>
        </row>
        <row r="3366">
          <cell r="F3366">
            <v>0.134523</v>
          </cell>
        </row>
        <row r="3367">
          <cell r="F3367">
            <v>0.13456299999999999</v>
          </cell>
        </row>
        <row r="3368">
          <cell r="F3368">
            <v>0.134603</v>
          </cell>
        </row>
        <row r="3369">
          <cell r="F3369">
            <v>0.13464300000000001</v>
          </cell>
        </row>
        <row r="3370">
          <cell r="F3370">
            <v>0.134683</v>
          </cell>
        </row>
        <row r="3371">
          <cell r="F3371">
            <v>0.13472300000000001</v>
          </cell>
        </row>
        <row r="3372">
          <cell r="F3372">
            <v>0.13476299999999999</v>
          </cell>
        </row>
        <row r="3373">
          <cell r="F3373">
            <v>0.13480300000000001</v>
          </cell>
        </row>
        <row r="3374">
          <cell r="F3374">
            <v>0.13484299999999999</v>
          </cell>
        </row>
        <row r="3375">
          <cell r="F3375">
            <v>0.134883</v>
          </cell>
        </row>
        <row r="3376">
          <cell r="F3376">
            <v>0.13492299999999999</v>
          </cell>
        </row>
        <row r="3377">
          <cell r="F3377">
            <v>0.134963</v>
          </cell>
        </row>
        <row r="3378">
          <cell r="F3378">
            <v>0.13500300000000001</v>
          </cell>
        </row>
        <row r="3379">
          <cell r="F3379">
            <v>0.135043</v>
          </cell>
        </row>
        <row r="3380">
          <cell r="F3380">
            <v>0.13508300000000001</v>
          </cell>
        </row>
        <row r="3381">
          <cell r="F3381">
            <v>0.13512299999999999</v>
          </cell>
        </row>
        <row r="3382">
          <cell r="F3382">
            <v>0.13516300000000001</v>
          </cell>
        </row>
        <row r="3383">
          <cell r="F3383">
            <v>0.13520299999999999</v>
          </cell>
        </row>
        <row r="3384">
          <cell r="F3384">
            <v>0.135243</v>
          </cell>
        </row>
        <row r="3385">
          <cell r="F3385">
            <v>0.13528299999999999</v>
          </cell>
        </row>
        <row r="3386">
          <cell r="F3386">
            <v>0.135323</v>
          </cell>
        </row>
        <row r="3387">
          <cell r="F3387">
            <v>0.13536300000000001</v>
          </cell>
        </row>
        <row r="3388">
          <cell r="F3388">
            <v>0.135403</v>
          </cell>
        </row>
        <row r="3389">
          <cell r="F3389">
            <v>0.13544300000000001</v>
          </cell>
        </row>
        <row r="3390">
          <cell r="F3390">
            <v>0.13548299999999999</v>
          </cell>
        </row>
        <row r="3391">
          <cell r="F3391">
            <v>0.135523</v>
          </cell>
        </row>
        <row r="3392">
          <cell r="F3392">
            <v>0.13556299999999999</v>
          </cell>
        </row>
        <row r="3393">
          <cell r="F3393">
            <v>0.135603</v>
          </cell>
        </row>
        <row r="3394">
          <cell r="F3394">
            <v>0.13564300000000001</v>
          </cell>
        </row>
        <row r="3395">
          <cell r="F3395">
            <v>0.135683</v>
          </cell>
        </row>
        <row r="3396">
          <cell r="F3396">
            <v>0.13572300000000001</v>
          </cell>
        </row>
        <row r="3397">
          <cell r="F3397">
            <v>0.13576299999999999</v>
          </cell>
        </row>
        <row r="3398">
          <cell r="F3398">
            <v>0.13580300000000001</v>
          </cell>
        </row>
        <row r="3399">
          <cell r="F3399">
            <v>0.13584299999999999</v>
          </cell>
        </row>
        <row r="3400">
          <cell r="F3400">
            <v>0.135883</v>
          </cell>
        </row>
        <row r="3401">
          <cell r="F3401">
            <v>0.13592299999999999</v>
          </cell>
        </row>
        <row r="3402">
          <cell r="F3402">
            <v>0.135963</v>
          </cell>
        </row>
        <row r="3403">
          <cell r="F3403">
            <v>0.13600300000000001</v>
          </cell>
        </row>
        <row r="3404">
          <cell r="F3404">
            <v>0.136043</v>
          </cell>
        </row>
        <row r="3405">
          <cell r="F3405">
            <v>0.13608300000000001</v>
          </cell>
        </row>
        <row r="3406">
          <cell r="F3406">
            <v>0.13612299999999999</v>
          </cell>
        </row>
        <row r="3407">
          <cell r="F3407">
            <v>0.13616300000000001</v>
          </cell>
        </row>
        <row r="3408">
          <cell r="F3408">
            <v>0.13620299999999999</v>
          </cell>
        </row>
        <row r="3409">
          <cell r="F3409">
            <v>0.136243</v>
          </cell>
        </row>
        <row r="3410">
          <cell r="F3410">
            <v>0.13628299999999999</v>
          </cell>
        </row>
        <row r="3411">
          <cell r="F3411">
            <v>0.136323</v>
          </cell>
        </row>
        <row r="3412">
          <cell r="F3412">
            <v>0.13636300000000001</v>
          </cell>
        </row>
        <row r="3413">
          <cell r="F3413">
            <v>0.136403</v>
          </cell>
        </row>
        <row r="3414">
          <cell r="F3414">
            <v>0.13644300000000001</v>
          </cell>
        </row>
        <row r="3415">
          <cell r="F3415">
            <v>0.13648299999999999</v>
          </cell>
        </row>
        <row r="3416">
          <cell r="F3416">
            <v>0.13652300000000001</v>
          </cell>
        </row>
        <row r="3417">
          <cell r="F3417">
            <v>0.13656299999999999</v>
          </cell>
        </row>
        <row r="3418">
          <cell r="F3418">
            <v>0.136603</v>
          </cell>
        </row>
        <row r="3419">
          <cell r="F3419">
            <v>0.13664299999999999</v>
          </cell>
        </row>
        <row r="3420">
          <cell r="F3420">
            <v>0.136683</v>
          </cell>
        </row>
        <row r="3421">
          <cell r="F3421">
            <v>0.13672300000000001</v>
          </cell>
        </row>
        <row r="3422">
          <cell r="F3422">
            <v>0.136763</v>
          </cell>
        </row>
        <row r="3423">
          <cell r="F3423">
            <v>0.13680300000000001</v>
          </cell>
        </row>
        <row r="3424">
          <cell r="F3424">
            <v>0.13684299999999999</v>
          </cell>
        </row>
        <row r="3425">
          <cell r="F3425">
            <v>0.136883</v>
          </cell>
        </row>
        <row r="3426">
          <cell r="F3426">
            <v>0.13692299999999999</v>
          </cell>
        </row>
        <row r="3427">
          <cell r="F3427">
            <v>0.136963</v>
          </cell>
        </row>
        <row r="3428">
          <cell r="F3428">
            <v>0.13700300000000001</v>
          </cell>
        </row>
        <row r="3429">
          <cell r="F3429">
            <v>0.137043</v>
          </cell>
        </row>
        <row r="3430">
          <cell r="F3430">
            <v>0.13708300000000001</v>
          </cell>
        </row>
        <row r="3431">
          <cell r="F3431">
            <v>0.13712299999999999</v>
          </cell>
        </row>
        <row r="3432">
          <cell r="F3432">
            <v>0.13716300000000001</v>
          </cell>
        </row>
        <row r="3433">
          <cell r="F3433">
            <v>0.13720299999999999</v>
          </cell>
        </row>
        <row r="3434">
          <cell r="F3434">
            <v>0.137243</v>
          </cell>
        </row>
        <row r="3435">
          <cell r="F3435">
            <v>0.13728299999999999</v>
          </cell>
        </row>
        <row r="3436">
          <cell r="F3436">
            <v>0.137323</v>
          </cell>
        </row>
        <row r="3437">
          <cell r="F3437">
            <v>0.13736300000000001</v>
          </cell>
        </row>
        <row r="3438">
          <cell r="F3438">
            <v>0.137403</v>
          </cell>
        </row>
        <row r="3439">
          <cell r="F3439">
            <v>0.13744300000000001</v>
          </cell>
        </row>
        <row r="3440">
          <cell r="F3440">
            <v>0.13748299999999999</v>
          </cell>
        </row>
        <row r="3441">
          <cell r="F3441">
            <v>0.13752300000000001</v>
          </cell>
        </row>
        <row r="3442">
          <cell r="F3442">
            <v>0.13756299999999999</v>
          </cell>
        </row>
        <row r="3443">
          <cell r="F3443">
            <v>0.137603</v>
          </cell>
        </row>
        <row r="3444">
          <cell r="F3444">
            <v>0.13764299999999999</v>
          </cell>
        </row>
        <row r="3445">
          <cell r="F3445">
            <v>0.137683</v>
          </cell>
        </row>
        <row r="3446">
          <cell r="F3446">
            <v>0.13772300000000001</v>
          </cell>
        </row>
        <row r="3447">
          <cell r="F3447">
            <v>0.137763</v>
          </cell>
        </row>
        <row r="3448">
          <cell r="F3448">
            <v>0.13780300000000001</v>
          </cell>
        </row>
        <row r="3449">
          <cell r="F3449">
            <v>0.13784299999999999</v>
          </cell>
        </row>
        <row r="3450">
          <cell r="F3450">
            <v>0.13788300000000001</v>
          </cell>
        </row>
        <row r="3451">
          <cell r="F3451">
            <v>0.13792299999999999</v>
          </cell>
        </row>
        <row r="3452">
          <cell r="F3452">
            <v>0.137963</v>
          </cell>
        </row>
        <row r="3453">
          <cell r="F3453">
            <v>0.13800299999999999</v>
          </cell>
        </row>
        <row r="3454">
          <cell r="F3454">
            <v>0.138043</v>
          </cell>
        </row>
        <row r="3455">
          <cell r="F3455">
            <v>0.13808300000000001</v>
          </cell>
        </row>
        <row r="3456">
          <cell r="F3456">
            <v>0.138123</v>
          </cell>
        </row>
        <row r="3457">
          <cell r="F3457">
            <v>0.13816300000000001</v>
          </cell>
        </row>
        <row r="3458">
          <cell r="F3458">
            <v>0.13820299999999999</v>
          </cell>
        </row>
        <row r="3459">
          <cell r="F3459">
            <v>0.138243</v>
          </cell>
        </row>
        <row r="3460">
          <cell r="F3460">
            <v>0.13828299999999999</v>
          </cell>
        </row>
        <row r="3461">
          <cell r="F3461">
            <v>0.138323</v>
          </cell>
        </row>
        <row r="3462">
          <cell r="F3462">
            <v>0.13836300000000001</v>
          </cell>
        </row>
        <row r="3463">
          <cell r="F3463">
            <v>0.138403</v>
          </cell>
        </row>
        <row r="3464">
          <cell r="F3464">
            <v>0.13844300000000001</v>
          </cell>
        </row>
        <row r="3465">
          <cell r="F3465">
            <v>0.13848299999999999</v>
          </cell>
        </row>
        <row r="3466">
          <cell r="F3466">
            <v>0.13852300000000001</v>
          </cell>
        </row>
        <row r="3467">
          <cell r="F3467">
            <v>0.13856299999999999</v>
          </cell>
        </row>
        <row r="3468">
          <cell r="F3468">
            <v>0.138603</v>
          </cell>
        </row>
        <row r="3469">
          <cell r="F3469">
            <v>0.13864299999999999</v>
          </cell>
        </row>
        <row r="3470">
          <cell r="F3470">
            <v>0.138683</v>
          </cell>
        </row>
        <row r="3471">
          <cell r="F3471">
            <v>0.13872300000000001</v>
          </cell>
        </row>
        <row r="3472">
          <cell r="F3472">
            <v>0.138763</v>
          </cell>
        </row>
        <row r="3473">
          <cell r="F3473">
            <v>0.13880300000000001</v>
          </cell>
        </row>
        <row r="3474">
          <cell r="F3474">
            <v>0.13884299999999999</v>
          </cell>
        </row>
        <row r="3475">
          <cell r="F3475">
            <v>0.13888300000000001</v>
          </cell>
        </row>
        <row r="3476">
          <cell r="F3476">
            <v>0.13892299999999999</v>
          </cell>
        </row>
        <row r="3477">
          <cell r="F3477">
            <v>0.138963</v>
          </cell>
        </row>
        <row r="3478">
          <cell r="F3478">
            <v>0.13900299999999999</v>
          </cell>
        </row>
        <row r="3479">
          <cell r="F3479">
            <v>0.139043</v>
          </cell>
        </row>
        <row r="3480">
          <cell r="F3480">
            <v>0.13908300000000001</v>
          </cell>
        </row>
        <row r="3481">
          <cell r="F3481">
            <v>0.139123</v>
          </cell>
        </row>
        <row r="3482">
          <cell r="F3482">
            <v>0.13916300000000001</v>
          </cell>
        </row>
        <row r="3483">
          <cell r="F3483">
            <v>0.13920299999999999</v>
          </cell>
        </row>
        <row r="3484">
          <cell r="F3484">
            <v>0.13924300000000001</v>
          </cell>
        </row>
        <row r="3485">
          <cell r="F3485">
            <v>0.13928299999999999</v>
          </cell>
        </row>
        <row r="3486">
          <cell r="F3486">
            <v>0.139323</v>
          </cell>
        </row>
        <row r="3487">
          <cell r="F3487">
            <v>0.13936299999999999</v>
          </cell>
        </row>
        <row r="3488">
          <cell r="F3488">
            <v>0.139403</v>
          </cell>
        </row>
        <row r="3489">
          <cell r="F3489">
            <v>0.13944300000000001</v>
          </cell>
        </row>
        <row r="3490">
          <cell r="F3490">
            <v>0.139483</v>
          </cell>
        </row>
        <row r="3491">
          <cell r="F3491">
            <v>0.13952300000000001</v>
          </cell>
        </row>
        <row r="3492">
          <cell r="F3492">
            <v>0.13956299999999999</v>
          </cell>
        </row>
        <row r="3493">
          <cell r="F3493">
            <v>0.139603</v>
          </cell>
        </row>
        <row r="3494">
          <cell r="F3494">
            <v>0.13964299999999999</v>
          </cell>
        </row>
        <row r="3495">
          <cell r="F3495">
            <v>0.139683</v>
          </cell>
        </row>
        <row r="3496">
          <cell r="F3496">
            <v>0.13972300000000001</v>
          </cell>
        </row>
        <row r="3497">
          <cell r="F3497">
            <v>0.139763</v>
          </cell>
        </row>
        <row r="3498">
          <cell r="F3498">
            <v>0.13980300000000001</v>
          </cell>
        </row>
        <row r="3499">
          <cell r="F3499">
            <v>0.139843</v>
          </cell>
        </row>
        <row r="3500">
          <cell r="F3500">
            <v>0.13988300000000001</v>
          </cell>
        </row>
        <row r="3501">
          <cell r="F3501">
            <v>0.13992299999999999</v>
          </cell>
        </row>
        <row r="3502">
          <cell r="F3502">
            <v>0.139963</v>
          </cell>
        </row>
        <row r="3503">
          <cell r="F3503">
            <v>0.14000299999999999</v>
          </cell>
        </row>
        <row r="3504">
          <cell r="F3504">
            <v>0.140043</v>
          </cell>
        </row>
        <row r="3505">
          <cell r="F3505">
            <v>0.14008300000000001</v>
          </cell>
        </row>
        <row r="3506">
          <cell r="F3506">
            <v>0.140123</v>
          </cell>
        </row>
        <row r="3507">
          <cell r="F3507">
            <v>0.14016300000000001</v>
          </cell>
        </row>
        <row r="3508">
          <cell r="F3508">
            <v>0.14020299999999999</v>
          </cell>
        </row>
        <row r="3509">
          <cell r="F3509">
            <v>0.14024300000000001</v>
          </cell>
        </row>
        <row r="3510">
          <cell r="F3510">
            <v>0.14028299999999999</v>
          </cell>
        </row>
        <row r="3511">
          <cell r="F3511">
            <v>0.140323</v>
          </cell>
        </row>
        <row r="3512">
          <cell r="F3512">
            <v>0.14036299999999999</v>
          </cell>
        </row>
        <row r="3513">
          <cell r="F3513">
            <v>0.140403</v>
          </cell>
        </row>
        <row r="3514">
          <cell r="F3514">
            <v>0.14044300000000001</v>
          </cell>
        </row>
        <row r="3515">
          <cell r="F3515">
            <v>0.140483</v>
          </cell>
        </row>
        <row r="3516">
          <cell r="F3516">
            <v>0.14052300000000001</v>
          </cell>
        </row>
        <row r="3517">
          <cell r="F3517">
            <v>0.14056299999999999</v>
          </cell>
        </row>
        <row r="3518">
          <cell r="F3518">
            <v>0.14060300000000001</v>
          </cell>
        </row>
        <row r="3519">
          <cell r="F3519">
            <v>0.14064299999999999</v>
          </cell>
        </row>
        <row r="3520">
          <cell r="F3520">
            <v>0.140683</v>
          </cell>
        </row>
        <row r="3521">
          <cell r="F3521">
            <v>0.14072299999999999</v>
          </cell>
        </row>
        <row r="3522">
          <cell r="F3522">
            <v>0.140763</v>
          </cell>
        </row>
        <row r="3523">
          <cell r="F3523">
            <v>0.14080300000000001</v>
          </cell>
        </row>
        <row r="3524">
          <cell r="F3524">
            <v>0.140843</v>
          </cell>
        </row>
        <row r="3525">
          <cell r="F3525">
            <v>0.14088300000000001</v>
          </cell>
        </row>
        <row r="3526">
          <cell r="F3526">
            <v>0.14092299999999999</v>
          </cell>
        </row>
        <row r="3527">
          <cell r="F3527">
            <v>0.140963</v>
          </cell>
        </row>
        <row r="3528">
          <cell r="F3528">
            <v>0.14100299999999999</v>
          </cell>
        </row>
        <row r="3529">
          <cell r="F3529">
            <v>0.141043</v>
          </cell>
        </row>
        <row r="3530">
          <cell r="F3530">
            <v>0.14108299999999999</v>
          </cell>
        </row>
        <row r="3531">
          <cell r="F3531">
            <v>0.141123</v>
          </cell>
        </row>
        <row r="3532">
          <cell r="F3532">
            <v>0.14116300000000001</v>
          </cell>
        </row>
        <row r="3533">
          <cell r="F3533">
            <v>0.141203</v>
          </cell>
        </row>
        <row r="3534">
          <cell r="F3534">
            <v>0.14124300000000001</v>
          </cell>
        </row>
        <row r="3535">
          <cell r="F3535">
            <v>0.14128299999999999</v>
          </cell>
        </row>
        <row r="3536">
          <cell r="F3536">
            <v>0.141323</v>
          </cell>
        </row>
        <row r="3537">
          <cell r="F3537">
            <v>0.14136299999999999</v>
          </cell>
        </row>
        <row r="3538">
          <cell r="F3538">
            <v>0.141403</v>
          </cell>
        </row>
        <row r="3539">
          <cell r="F3539">
            <v>0.14144300000000001</v>
          </cell>
        </row>
        <row r="3540">
          <cell r="F3540">
            <v>0.141483</v>
          </cell>
        </row>
        <row r="3541">
          <cell r="F3541">
            <v>0.14152300000000001</v>
          </cell>
        </row>
        <row r="3542">
          <cell r="F3542">
            <v>0.14156299999999999</v>
          </cell>
        </row>
        <row r="3543">
          <cell r="F3543">
            <v>0.14160300000000001</v>
          </cell>
        </row>
        <row r="3544">
          <cell r="F3544">
            <v>0.14164299999999999</v>
          </cell>
        </row>
        <row r="3545">
          <cell r="F3545">
            <v>0.141683</v>
          </cell>
        </row>
        <row r="3546">
          <cell r="F3546">
            <v>0.14172299999999999</v>
          </cell>
        </row>
        <row r="3547">
          <cell r="F3547">
            <v>0.141763</v>
          </cell>
        </row>
        <row r="3548">
          <cell r="F3548">
            <v>0.14180300000000001</v>
          </cell>
        </row>
        <row r="3549">
          <cell r="F3549">
            <v>0.141843</v>
          </cell>
        </row>
        <row r="3550">
          <cell r="F3550">
            <v>0.14188300000000001</v>
          </cell>
        </row>
        <row r="3551">
          <cell r="F3551">
            <v>0.14192299999999999</v>
          </cell>
        </row>
        <row r="3552">
          <cell r="F3552">
            <v>0.14196300000000001</v>
          </cell>
        </row>
        <row r="3553">
          <cell r="F3553">
            <v>0.14200299999999999</v>
          </cell>
        </row>
        <row r="3554">
          <cell r="F3554">
            <v>0.142043</v>
          </cell>
        </row>
        <row r="3555">
          <cell r="F3555">
            <v>0.14208299999999999</v>
          </cell>
        </row>
        <row r="3556">
          <cell r="F3556">
            <v>0.142123</v>
          </cell>
        </row>
        <row r="3557">
          <cell r="F3557">
            <v>0.14216300000000001</v>
          </cell>
        </row>
        <row r="3558">
          <cell r="F3558">
            <v>0.142203</v>
          </cell>
        </row>
        <row r="3559">
          <cell r="F3559">
            <v>0.14224300000000001</v>
          </cell>
        </row>
        <row r="3560">
          <cell r="F3560">
            <v>0.14228299999999999</v>
          </cell>
        </row>
        <row r="3561">
          <cell r="F3561">
            <v>0.14232300000000001</v>
          </cell>
        </row>
        <row r="3562">
          <cell r="F3562">
            <v>0.14236299999999999</v>
          </cell>
        </row>
        <row r="3563">
          <cell r="F3563">
            <v>0.142403</v>
          </cell>
        </row>
        <row r="3564">
          <cell r="F3564">
            <v>0.14244299999999999</v>
          </cell>
        </row>
        <row r="3565">
          <cell r="F3565">
            <v>0.142483</v>
          </cell>
        </row>
        <row r="3566">
          <cell r="F3566">
            <v>0.14252300000000001</v>
          </cell>
        </row>
        <row r="3567">
          <cell r="F3567">
            <v>0.142563</v>
          </cell>
        </row>
        <row r="3568">
          <cell r="F3568">
            <v>0.14260300000000001</v>
          </cell>
        </row>
        <row r="3569">
          <cell r="F3569">
            <v>0.14264299999999999</v>
          </cell>
        </row>
        <row r="3570">
          <cell r="F3570">
            <v>0.142683</v>
          </cell>
        </row>
        <row r="3571">
          <cell r="F3571">
            <v>0.14272299999999999</v>
          </cell>
        </row>
        <row r="3572">
          <cell r="F3572">
            <v>0.142763</v>
          </cell>
        </row>
        <row r="3573">
          <cell r="F3573">
            <v>0.14280300000000001</v>
          </cell>
        </row>
        <row r="3574">
          <cell r="F3574">
            <v>0.142843</v>
          </cell>
        </row>
        <row r="3575">
          <cell r="F3575">
            <v>0.14288300000000001</v>
          </cell>
        </row>
        <row r="3576">
          <cell r="F3576">
            <v>0.14292299999999999</v>
          </cell>
        </row>
        <row r="3577">
          <cell r="F3577">
            <v>0.14296300000000001</v>
          </cell>
        </row>
        <row r="3578">
          <cell r="F3578">
            <v>0.14300299999999999</v>
          </cell>
        </row>
        <row r="3579">
          <cell r="F3579">
            <v>0.143043</v>
          </cell>
        </row>
        <row r="3580">
          <cell r="F3580">
            <v>0.14308299999999999</v>
          </cell>
        </row>
        <row r="3581">
          <cell r="F3581">
            <v>0.143123</v>
          </cell>
        </row>
        <row r="3582">
          <cell r="F3582">
            <v>0.14316300000000001</v>
          </cell>
        </row>
        <row r="3583">
          <cell r="F3583">
            <v>0.143203</v>
          </cell>
        </row>
        <row r="3584">
          <cell r="F3584">
            <v>0.14324300000000001</v>
          </cell>
        </row>
        <row r="3585">
          <cell r="F3585">
            <v>0.14328299999999999</v>
          </cell>
        </row>
        <row r="3586">
          <cell r="F3586">
            <v>0.14332300000000001</v>
          </cell>
        </row>
        <row r="3587">
          <cell r="F3587">
            <v>0.14336299999999999</v>
          </cell>
        </row>
        <row r="3588">
          <cell r="F3588">
            <v>0.143403</v>
          </cell>
        </row>
        <row r="3589">
          <cell r="F3589">
            <v>0.14344299999999999</v>
          </cell>
        </row>
        <row r="3590">
          <cell r="F3590">
            <v>0.143483</v>
          </cell>
        </row>
        <row r="3591">
          <cell r="F3591">
            <v>0.14352300000000001</v>
          </cell>
        </row>
        <row r="3592">
          <cell r="F3592">
            <v>0.143563</v>
          </cell>
        </row>
        <row r="3593">
          <cell r="F3593">
            <v>0.14360300000000001</v>
          </cell>
        </row>
        <row r="3594">
          <cell r="F3594">
            <v>0.14364299999999999</v>
          </cell>
        </row>
        <row r="3595">
          <cell r="F3595">
            <v>0.14368300000000001</v>
          </cell>
        </row>
        <row r="3596">
          <cell r="F3596">
            <v>0.14372299999999999</v>
          </cell>
        </row>
        <row r="3597">
          <cell r="F3597">
            <v>0.143763</v>
          </cell>
        </row>
        <row r="3598">
          <cell r="F3598">
            <v>0.14380299999999999</v>
          </cell>
        </row>
        <row r="3599">
          <cell r="F3599">
            <v>0.143843</v>
          </cell>
        </row>
        <row r="3600">
          <cell r="F3600">
            <v>0.14388300000000001</v>
          </cell>
        </row>
        <row r="3601">
          <cell r="F3601">
            <v>0.143923</v>
          </cell>
        </row>
        <row r="3602">
          <cell r="F3602">
            <v>0.14396300000000001</v>
          </cell>
        </row>
        <row r="3603">
          <cell r="F3603">
            <v>0.14400299999999999</v>
          </cell>
        </row>
        <row r="3604">
          <cell r="F3604">
            <v>0.144043</v>
          </cell>
        </row>
        <row r="3605">
          <cell r="F3605">
            <v>0.14408299999999999</v>
          </cell>
        </row>
        <row r="3606">
          <cell r="F3606">
            <v>0.144123</v>
          </cell>
        </row>
        <row r="3607">
          <cell r="F3607">
            <v>0.14416300000000001</v>
          </cell>
        </row>
        <row r="3608">
          <cell r="F3608">
            <v>0.144203</v>
          </cell>
        </row>
        <row r="3609">
          <cell r="F3609">
            <v>0.14424300000000001</v>
          </cell>
        </row>
        <row r="3610">
          <cell r="F3610">
            <v>0.14428299999999999</v>
          </cell>
        </row>
        <row r="3611">
          <cell r="F3611">
            <v>0.14432300000000001</v>
          </cell>
        </row>
        <row r="3612">
          <cell r="F3612">
            <v>0.14436299999999999</v>
          </cell>
        </row>
        <row r="3613">
          <cell r="F3613">
            <v>0.144403</v>
          </cell>
        </row>
        <row r="3614">
          <cell r="F3614">
            <v>0.14444299999999999</v>
          </cell>
        </row>
        <row r="3615">
          <cell r="F3615">
            <v>0.144483</v>
          </cell>
        </row>
        <row r="3616">
          <cell r="F3616">
            <v>0.14452300000000001</v>
          </cell>
        </row>
        <row r="3617">
          <cell r="F3617">
            <v>0.144563</v>
          </cell>
        </row>
        <row r="3618">
          <cell r="F3618">
            <v>0.14460300000000001</v>
          </cell>
        </row>
        <row r="3619">
          <cell r="F3619">
            <v>0.14464299999999999</v>
          </cell>
        </row>
        <row r="3620">
          <cell r="F3620">
            <v>0.14468300000000001</v>
          </cell>
        </row>
        <row r="3621">
          <cell r="F3621">
            <v>0.14472299999999999</v>
          </cell>
        </row>
        <row r="3622">
          <cell r="F3622">
            <v>0.144763</v>
          </cell>
        </row>
        <row r="3623">
          <cell r="F3623">
            <v>0.14480299999999999</v>
          </cell>
        </row>
        <row r="3624">
          <cell r="F3624">
            <v>0.144843</v>
          </cell>
        </row>
        <row r="3625">
          <cell r="F3625">
            <v>0.14488300000000001</v>
          </cell>
        </row>
        <row r="3626">
          <cell r="F3626">
            <v>0.144923</v>
          </cell>
        </row>
        <row r="3627">
          <cell r="F3627">
            <v>0.14496300000000001</v>
          </cell>
        </row>
        <row r="3628">
          <cell r="F3628">
            <v>0.14500299999999999</v>
          </cell>
        </row>
        <row r="3629">
          <cell r="F3629">
            <v>0.14504300000000001</v>
          </cell>
        </row>
        <row r="3630">
          <cell r="F3630">
            <v>0.14508299999999999</v>
          </cell>
        </row>
        <row r="3631">
          <cell r="F3631">
            <v>0.145123</v>
          </cell>
        </row>
        <row r="3632">
          <cell r="F3632">
            <v>0.14516299999999999</v>
          </cell>
        </row>
        <row r="3633">
          <cell r="F3633">
            <v>0.145203</v>
          </cell>
        </row>
        <row r="3634">
          <cell r="F3634">
            <v>0.14524300000000001</v>
          </cell>
        </row>
        <row r="3635">
          <cell r="F3635">
            <v>0.145283</v>
          </cell>
        </row>
        <row r="3636">
          <cell r="F3636">
            <v>0.14532300000000001</v>
          </cell>
        </row>
        <row r="3637">
          <cell r="F3637">
            <v>0.14536299999999999</v>
          </cell>
        </row>
        <row r="3638">
          <cell r="F3638">
            <v>0.145403</v>
          </cell>
        </row>
        <row r="3639">
          <cell r="F3639">
            <v>0.14544299999999999</v>
          </cell>
        </row>
        <row r="3640">
          <cell r="F3640">
            <v>0.145483</v>
          </cell>
        </row>
        <row r="3641">
          <cell r="F3641">
            <v>0.14552300000000001</v>
          </cell>
        </row>
        <row r="3642">
          <cell r="F3642">
            <v>0.145563</v>
          </cell>
        </row>
        <row r="3643">
          <cell r="F3643">
            <v>0.14560300000000001</v>
          </cell>
        </row>
        <row r="3644">
          <cell r="F3644">
            <v>0.14564299999999999</v>
          </cell>
        </row>
        <row r="3645">
          <cell r="F3645">
            <v>0.14568300000000001</v>
          </cell>
        </row>
        <row r="3646">
          <cell r="F3646">
            <v>0.14572299999999999</v>
          </cell>
        </row>
        <row r="3647">
          <cell r="F3647">
            <v>0.145763</v>
          </cell>
        </row>
        <row r="3648">
          <cell r="F3648">
            <v>0.14580299999999999</v>
          </cell>
        </row>
        <row r="3649">
          <cell r="F3649">
            <v>0.145843</v>
          </cell>
        </row>
        <row r="3650">
          <cell r="F3650">
            <v>0.14588300000000001</v>
          </cell>
        </row>
        <row r="3651">
          <cell r="F3651">
            <v>0.145923</v>
          </cell>
        </row>
        <row r="3652">
          <cell r="F3652">
            <v>0.14596300000000001</v>
          </cell>
        </row>
        <row r="3653">
          <cell r="F3653">
            <v>0.14600299999999999</v>
          </cell>
        </row>
        <row r="3654">
          <cell r="F3654">
            <v>0.14604300000000001</v>
          </cell>
        </row>
        <row r="3655">
          <cell r="F3655">
            <v>0.14608299999999999</v>
          </cell>
        </row>
        <row r="3656">
          <cell r="F3656">
            <v>0.146123</v>
          </cell>
        </row>
        <row r="3657">
          <cell r="F3657">
            <v>0.14616299999999999</v>
          </cell>
        </row>
        <row r="3658">
          <cell r="F3658">
            <v>0.146203</v>
          </cell>
        </row>
        <row r="3659">
          <cell r="F3659">
            <v>0.14624300000000001</v>
          </cell>
        </row>
        <row r="3660">
          <cell r="F3660">
            <v>0.146283</v>
          </cell>
        </row>
        <row r="3661">
          <cell r="F3661">
            <v>0.14632300000000001</v>
          </cell>
        </row>
        <row r="3662">
          <cell r="F3662">
            <v>0.14636299999999999</v>
          </cell>
        </row>
        <row r="3663">
          <cell r="F3663">
            <v>0.14640300000000001</v>
          </cell>
        </row>
        <row r="3664">
          <cell r="F3664">
            <v>0.14644299999999999</v>
          </cell>
        </row>
        <row r="3665">
          <cell r="F3665">
            <v>0.146483</v>
          </cell>
        </row>
        <row r="3666">
          <cell r="F3666">
            <v>0.14652299999999999</v>
          </cell>
        </row>
        <row r="3667">
          <cell r="F3667">
            <v>0.146563</v>
          </cell>
        </row>
        <row r="3668">
          <cell r="F3668">
            <v>0.14660300000000001</v>
          </cell>
        </row>
        <row r="3669">
          <cell r="F3669">
            <v>0.146643</v>
          </cell>
        </row>
        <row r="3670">
          <cell r="F3670">
            <v>0.14668300000000001</v>
          </cell>
        </row>
        <row r="3671">
          <cell r="F3671">
            <v>0.14672299999999999</v>
          </cell>
        </row>
        <row r="3672">
          <cell r="F3672">
            <v>0.146763</v>
          </cell>
        </row>
        <row r="3673">
          <cell r="F3673">
            <v>0.14680299999999999</v>
          </cell>
        </row>
        <row r="3674">
          <cell r="F3674">
            <v>0.146843</v>
          </cell>
        </row>
        <row r="3675">
          <cell r="F3675">
            <v>0.14688300000000001</v>
          </cell>
        </row>
        <row r="3676">
          <cell r="F3676">
            <v>0.146923</v>
          </cell>
        </row>
        <row r="3677">
          <cell r="F3677">
            <v>0.14696300000000001</v>
          </cell>
        </row>
        <row r="3678">
          <cell r="F3678">
            <v>0.14700299999999999</v>
          </cell>
        </row>
        <row r="3679">
          <cell r="F3679">
            <v>0.14704300000000001</v>
          </cell>
        </row>
        <row r="3680">
          <cell r="F3680">
            <v>0.14708299999999999</v>
          </cell>
        </row>
        <row r="3681">
          <cell r="F3681">
            <v>0.147123</v>
          </cell>
        </row>
        <row r="3682">
          <cell r="F3682">
            <v>0.14716299999999999</v>
          </cell>
        </row>
        <row r="3683">
          <cell r="F3683">
            <v>0.147203</v>
          </cell>
        </row>
        <row r="3684">
          <cell r="F3684">
            <v>0.14724300000000001</v>
          </cell>
        </row>
        <row r="3685">
          <cell r="F3685">
            <v>0.147283</v>
          </cell>
        </row>
        <row r="3686">
          <cell r="F3686">
            <v>0.14732300000000001</v>
          </cell>
        </row>
        <row r="3687">
          <cell r="F3687">
            <v>0.14736299999999999</v>
          </cell>
        </row>
        <row r="3688">
          <cell r="F3688">
            <v>0.14740300000000001</v>
          </cell>
        </row>
        <row r="3689">
          <cell r="F3689">
            <v>0.14744299999999999</v>
          </cell>
        </row>
        <row r="3690">
          <cell r="F3690">
            <v>0.147483</v>
          </cell>
        </row>
        <row r="3691">
          <cell r="F3691">
            <v>0.14752299999999999</v>
          </cell>
        </row>
        <row r="3692">
          <cell r="F3692">
            <v>0.147563</v>
          </cell>
        </row>
        <row r="3693">
          <cell r="F3693">
            <v>0.14760300000000001</v>
          </cell>
        </row>
        <row r="3694">
          <cell r="F3694">
            <v>0.147643</v>
          </cell>
        </row>
        <row r="3695">
          <cell r="F3695">
            <v>0.14768300000000001</v>
          </cell>
        </row>
        <row r="3696">
          <cell r="F3696">
            <v>0.14772299999999999</v>
          </cell>
        </row>
        <row r="3697">
          <cell r="F3697">
            <v>0.14776300000000001</v>
          </cell>
        </row>
        <row r="3698">
          <cell r="F3698">
            <v>0.14780299999999999</v>
          </cell>
        </row>
        <row r="3699">
          <cell r="F3699">
            <v>0.147843</v>
          </cell>
        </row>
        <row r="3700">
          <cell r="F3700">
            <v>0.14788299999999999</v>
          </cell>
        </row>
        <row r="3701">
          <cell r="F3701">
            <v>0.147923</v>
          </cell>
        </row>
        <row r="3702">
          <cell r="F3702">
            <v>0.14796300000000001</v>
          </cell>
        </row>
        <row r="3703">
          <cell r="F3703">
            <v>0.148003</v>
          </cell>
        </row>
        <row r="3704">
          <cell r="F3704">
            <v>0.14804300000000001</v>
          </cell>
        </row>
        <row r="3705">
          <cell r="F3705">
            <v>0.14808299999999999</v>
          </cell>
        </row>
        <row r="3706">
          <cell r="F3706">
            <v>0.148123</v>
          </cell>
        </row>
        <row r="3707">
          <cell r="F3707">
            <v>0.14816299999999999</v>
          </cell>
        </row>
        <row r="3708">
          <cell r="F3708">
            <v>0.148203</v>
          </cell>
        </row>
        <row r="3709">
          <cell r="F3709">
            <v>0.14824300000000001</v>
          </cell>
        </row>
        <row r="3710">
          <cell r="F3710">
            <v>0.148283</v>
          </cell>
        </row>
        <row r="3711">
          <cell r="F3711">
            <v>0.14832300000000001</v>
          </cell>
        </row>
        <row r="3712">
          <cell r="F3712">
            <v>0.14836299999999999</v>
          </cell>
        </row>
        <row r="3713">
          <cell r="F3713">
            <v>0.14840300000000001</v>
          </cell>
        </row>
        <row r="3714">
          <cell r="F3714">
            <v>0.14844299999999999</v>
          </cell>
        </row>
        <row r="3715">
          <cell r="F3715">
            <v>0.148483</v>
          </cell>
        </row>
        <row r="3716">
          <cell r="F3716">
            <v>0.14852299999999999</v>
          </cell>
        </row>
        <row r="3717">
          <cell r="F3717">
            <v>0.148563</v>
          </cell>
        </row>
        <row r="3718">
          <cell r="F3718">
            <v>0.14860300000000001</v>
          </cell>
        </row>
        <row r="3719">
          <cell r="F3719">
            <v>0.148643</v>
          </cell>
        </row>
        <row r="3720">
          <cell r="F3720">
            <v>0.14868300000000001</v>
          </cell>
        </row>
        <row r="3721">
          <cell r="F3721">
            <v>0.14872299999999999</v>
          </cell>
        </row>
        <row r="3722">
          <cell r="F3722">
            <v>0.14876300000000001</v>
          </cell>
        </row>
        <row r="3723">
          <cell r="F3723">
            <v>0.14880299999999999</v>
          </cell>
        </row>
        <row r="3724">
          <cell r="F3724">
            <v>0.148843</v>
          </cell>
        </row>
        <row r="3725">
          <cell r="F3725">
            <v>0.14888299999999999</v>
          </cell>
        </row>
        <row r="3726">
          <cell r="F3726">
            <v>0.148923</v>
          </cell>
        </row>
        <row r="3727">
          <cell r="F3727">
            <v>0.14896300000000001</v>
          </cell>
        </row>
        <row r="3728">
          <cell r="F3728">
            <v>0.149003</v>
          </cell>
        </row>
        <row r="3729">
          <cell r="F3729">
            <v>0.14904300000000001</v>
          </cell>
        </row>
        <row r="3730">
          <cell r="F3730">
            <v>0.14908299999999999</v>
          </cell>
        </row>
        <row r="3731">
          <cell r="F3731">
            <v>0.14912300000000001</v>
          </cell>
        </row>
        <row r="3732">
          <cell r="F3732">
            <v>0.14916299999999999</v>
          </cell>
        </row>
        <row r="3733">
          <cell r="F3733">
            <v>0.149203</v>
          </cell>
        </row>
        <row r="3734">
          <cell r="F3734">
            <v>0.14924299999999999</v>
          </cell>
        </row>
        <row r="3735">
          <cell r="F3735">
            <v>0.149283</v>
          </cell>
        </row>
        <row r="3736">
          <cell r="F3736">
            <v>0.14932300000000001</v>
          </cell>
        </row>
        <row r="3737">
          <cell r="F3737">
            <v>0.149363</v>
          </cell>
        </row>
        <row r="3738">
          <cell r="F3738">
            <v>0.14940300000000001</v>
          </cell>
        </row>
        <row r="3739">
          <cell r="F3739">
            <v>0.14944299999999999</v>
          </cell>
        </row>
        <row r="3740">
          <cell r="F3740">
            <v>0.149483</v>
          </cell>
        </row>
        <row r="3741">
          <cell r="F3741">
            <v>0.14952299999999999</v>
          </cell>
        </row>
        <row r="3742">
          <cell r="F3742">
            <v>0.149563</v>
          </cell>
        </row>
        <row r="3743">
          <cell r="F3743">
            <v>0.14960300000000001</v>
          </cell>
        </row>
        <row r="3744">
          <cell r="F3744">
            <v>0.149643</v>
          </cell>
        </row>
        <row r="3745">
          <cell r="F3745">
            <v>0.14968300000000001</v>
          </cell>
        </row>
        <row r="3746">
          <cell r="F3746">
            <v>0.14972299999999999</v>
          </cell>
        </row>
        <row r="3747">
          <cell r="F3747">
            <v>0.14976300000000001</v>
          </cell>
        </row>
        <row r="3748">
          <cell r="F3748">
            <v>0.14980299999999999</v>
          </cell>
        </row>
        <row r="3749">
          <cell r="F3749">
            <v>0.149843</v>
          </cell>
        </row>
        <row r="3750">
          <cell r="F3750">
            <v>0.14988299999999999</v>
          </cell>
        </row>
        <row r="3751">
          <cell r="F3751">
            <v>0.149923</v>
          </cell>
        </row>
        <row r="3752">
          <cell r="F3752">
            <v>0.14996300000000001</v>
          </cell>
        </row>
        <row r="3753">
          <cell r="F3753">
            <v>0.150003</v>
          </cell>
        </row>
        <row r="3754">
          <cell r="F3754">
            <v>0.15004300000000001</v>
          </cell>
        </row>
        <row r="3755">
          <cell r="F3755">
            <v>0.15008299999999999</v>
          </cell>
        </row>
        <row r="3756">
          <cell r="F3756">
            <v>0.15012300000000001</v>
          </cell>
        </row>
        <row r="3757">
          <cell r="F3757">
            <v>0.15016299999999999</v>
          </cell>
        </row>
        <row r="3758">
          <cell r="F3758">
            <v>0.150203</v>
          </cell>
        </row>
        <row r="3759">
          <cell r="F3759">
            <v>0.15024299999999999</v>
          </cell>
        </row>
        <row r="3760">
          <cell r="F3760">
            <v>0.150283</v>
          </cell>
        </row>
        <row r="3761">
          <cell r="F3761">
            <v>0.15032300000000001</v>
          </cell>
        </row>
        <row r="3762">
          <cell r="F3762">
            <v>0.150363</v>
          </cell>
        </row>
        <row r="3763">
          <cell r="F3763">
            <v>0.15040300000000001</v>
          </cell>
        </row>
        <row r="3764">
          <cell r="F3764">
            <v>0.15044299999999999</v>
          </cell>
        </row>
        <row r="3765">
          <cell r="F3765">
            <v>0.15048300000000001</v>
          </cell>
        </row>
        <row r="3766">
          <cell r="F3766">
            <v>0.15052299999999999</v>
          </cell>
        </row>
        <row r="3767">
          <cell r="F3767">
            <v>0.150563</v>
          </cell>
        </row>
        <row r="3768">
          <cell r="F3768">
            <v>0.15060299999999999</v>
          </cell>
        </row>
        <row r="3769">
          <cell r="F3769">
            <v>0.150643</v>
          </cell>
        </row>
        <row r="3770">
          <cell r="F3770">
            <v>0.15068300000000001</v>
          </cell>
        </row>
        <row r="3771">
          <cell r="F3771">
            <v>0.150723</v>
          </cell>
        </row>
        <row r="3772">
          <cell r="F3772">
            <v>0.15076300000000001</v>
          </cell>
        </row>
        <row r="3773">
          <cell r="F3773">
            <v>0.15080299999999999</v>
          </cell>
        </row>
        <row r="3774">
          <cell r="F3774">
            <v>0.150843</v>
          </cell>
        </row>
        <row r="3775">
          <cell r="F3775">
            <v>0.15088299999999999</v>
          </cell>
        </row>
        <row r="3776">
          <cell r="F3776">
            <v>0.150923</v>
          </cell>
        </row>
        <row r="3777">
          <cell r="F3777">
            <v>0.15096300000000001</v>
          </cell>
        </row>
        <row r="3778">
          <cell r="F3778">
            <v>0.151003</v>
          </cell>
        </row>
        <row r="3779">
          <cell r="F3779">
            <v>0.15104300000000001</v>
          </cell>
        </row>
        <row r="3780">
          <cell r="F3780">
            <v>0.151083</v>
          </cell>
        </row>
        <row r="3781">
          <cell r="F3781">
            <v>0.15112300000000001</v>
          </cell>
        </row>
        <row r="3782">
          <cell r="F3782">
            <v>0.15116299999999999</v>
          </cell>
        </row>
        <row r="3783">
          <cell r="F3783">
            <v>0.151203</v>
          </cell>
        </row>
        <row r="3784">
          <cell r="F3784">
            <v>0.15124299999999999</v>
          </cell>
        </row>
        <row r="3785">
          <cell r="F3785">
            <v>0.151283</v>
          </cell>
        </row>
        <row r="3786">
          <cell r="F3786">
            <v>0.15132300000000001</v>
          </cell>
        </row>
        <row r="3787">
          <cell r="F3787">
            <v>0.151363</v>
          </cell>
        </row>
        <row r="3788">
          <cell r="F3788">
            <v>0.15140300000000001</v>
          </cell>
        </row>
        <row r="3789">
          <cell r="F3789">
            <v>0.15144299999999999</v>
          </cell>
        </row>
        <row r="3790">
          <cell r="F3790">
            <v>0.15148300000000001</v>
          </cell>
        </row>
        <row r="3791">
          <cell r="F3791">
            <v>0.15152299999999999</v>
          </cell>
        </row>
        <row r="3792">
          <cell r="F3792">
            <v>0.151563</v>
          </cell>
        </row>
        <row r="3793">
          <cell r="F3793">
            <v>0.15160299999999999</v>
          </cell>
        </row>
        <row r="3794">
          <cell r="F3794">
            <v>0.151643</v>
          </cell>
        </row>
        <row r="3795">
          <cell r="F3795">
            <v>0.15168300000000001</v>
          </cell>
        </row>
        <row r="3796">
          <cell r="F3796">
            <v>0.151723</v>
          </cell>
        </row>
        <row r="3797">
          <cell r="F3797">
            <v>0.15176300000000001</v>
          </cell>
        </row>
        <row r="3798">
          <cell r="F3798">
            <v>0.15180299999999999</v>
          </cell>
        </row>
        <row r="3799">
          <cell r="F3799">
            <v>0.15184300000000001</v>
          </cell>
        </row>
        <row r="3800">
          <cell r="F3800">
            <v>0.15188299999999999</v>
          </cell>
        </row>
        <row r="3801">
          <cell r="F3801">
            <v>0.151923</v>
          </cell>
        </row>
        <row r="3802">
          <cell r="F3802">
            <v>0.15196299999999999</v>
          </cell>
        </row>
        <row r="3803">
          <cell r="F3803">
            <v>0.152003</v>
          </cell>
        </row>
        <row r="3804">
          <cell r="F3804">
            <v>0.15204300000000001</v>
          </cell>
        </row>
        <row r="3805">
          <cell r="F3805">
            <v>0.152083</v>
          </cell>
        </row>
        <row r="3806">
          <cell r="F3806">
            <v>0.15212300000000001</v>
          </cell>
        </row>
        <row r="3807">
          <cell r="F3807">
            <v>0.15216299999999999</v>
          </cell>
        </row>
        <row r="3808">
          <cell r="F3808">
            <v>0.152203</v>
          </cell>
        </row>
        <row r="3809">
          <cell r="F3809">
            <v>0.15224299999999999</v>
          </cell>
        </row>
        <row r="3810">
          <cell r="F3810">
            <v>0.152283</v>
          </cell>
        </row>
        <row r="3811">
          <cell r="F3811">
            <v>0.15232299999999999</v>
          </cell>
        </row>
        <row r="3812">
          <cell r="F3812">
            <v>0.152363</v>
          </cell>
        </row>
        <row r="3813">
          <cell r="F3813">
            <v>0.15240300000000001</v>
          </cell>
        </row>
        <row r="3814">
          <cell r="F3814">
            <v>0.152443</v>
          </cell>
        </row>
        <row r="3815">
          <cell r="F3815">
            <v>0.15248300000000001</v>
          </cell>
        </row>
        <row r="3816">
          <cell r="F3816">
            <v>0.15252299999999999</v>
          </cell>
        </row>
        <row r="3817">
          <cell r="F3817">
            <v>0.152563</v>
          </cell>
        </row>
        <row r="3818">
          <cell r="F3818">
            <v>0.15260299999999999</v>
          </cell>
        </row>
        <row r="3819">
          <cell r="F3819">
            <v>0.152643</v>
          </cell>
        </row>
        <row r="3820">
          <cell r="F3820">
            <v>0.15268300000000001</v>
          </cell>
        </row>
        <row r="3821">
          <cell r="F3821">
            <v>0.152723</v>
          </cell>
        </row>
        <row r="3822">
          <cell r="F3822">
            <v>0.15276300000000001</v>
          </cell>
        </row>
        <row r="3823">
          <cell r="F3823">
            <v>0.15280299999999999</v>
          </cell>
        </row>
        <row r="3824">
          <cell r="F3824">
            <v>0.15284300000000001</v>
          </cell>
        </row>
        <row r="3825">
          <cell r="F3825">
            <v>0.15288299999999999</v>
          </cell>
        </row>
        <row r="3826">
          <cell r="F3826">
            <v>0.152923</v>
          </cell>
        </row>
        <row r="3827">
          <cell r="F3827">
            <v>0.15296299999999999</v>
          </cell>
        </row>
        <row r="3828">
          <cell r="F3828">
            <v>0.153003</v>
          </cell>
        </row>
        <row r="3829">
          <cell r="F3829">
            <v>0.15304300000000001</v>
          </cell>
        </row>
        <row r="3830">
          <cell r="F3830">
            <v>0.153083</v>
          </cell>
        </row>
        <row r="3831">
          <cell r="F3831">
            <v>0.15312300000000001</v>
          </cell>
        </row>
        <row r="3832">
          <cell r="F3832">
            <v>0.15316299999999999</v>
          </cell>
        </row>
        <row r="3833">
          <cell r="F3833">
            <v>0.15320300000000001</v>
          </cell>
        </row>
        <row r="3834">
          <cell r="F3834">
            <v>0.15324299999999999</v>
          </cell>
        </row>
        <row r="3835">
          <cell r="F3835">
            <v>0.153283</v>
          </cell>
        </row>
        <row r="3836">
          <cell r="F3836">
            <v>0.15332299999999999</v>
          </cell>
        </row>
        <row r="3837">
          <cell r="F3837">
            <v>0.153363</v>
          </cell>
        </row>
        <row r="3838">
          <cell r="F3838">
            <v>0.15340300000000001</v>
          </cell>
        </row>
        <row r="3839">
          <cell r="F3839">
            <v>0.153443</v>
          </cell>
        </row>
        <row r="3840">
          <cell r="F3840">
            <v>0.15348300000000001</v>
          </cell>
        </row>
        <row r="3841">
          <cell r="F3841">
            <v>0.15352299999999999</v>
          </cell>
        </row>
        <row r="3842">
          <cell r="F3842">
            <v>0.15356300000000001</v>
          </cell>
        </row>
        <row r="3843">
          <cell r="F3843">
            <v>0.15360299999999999</v>
          </cell>
        </row>
        <row r="3844">
          <cell r="F3844">
            <v>0.153643</v>
          </cell>
        </row>
        <row r="3845">
          <cell r="F3845">
            <v>0.15368299999999999</v>
          </cell>
        </row>
        <row r="3846">
          <cell r="F3846">
            <v>0.153723</v>
          </cell>
        </row>
        <row r="3847">
          <cell r="F3847">
            <v>0.15376300000000001</v>
          </cell>
        </row>
        <row r="3848">
          <cell r="F3848">
            <v>0.153803</v>
          </cell>
        </row>
        <row r="3849">
          <cell r="F3849">
            <v>0.15384300000000001</v>
          </cell>
        </row>
        <row r="3850">
          <cell r="F3850">
            <v>0.15388299999999999</v>
          </cell>
        </row>
        <row r="3851">
          <cell r="F3851">
            <v>0.153923</v>
          </cell>
        </row>
        <row r="3852">
          <cell r="F3852">
            <v>0.15396299999999999</v>
          </cell>
        </row>
        <row r="3853">
          <cell r="F3853">
            <v>0.154003</v>
          </cell>
        </row>
        <row r="3854">
          <cell r="F3854">
            <v>0.15404300000000001</v>
          </cell>
        </row>
        <row r="3855">
          <cell r="F3855">
            <v>0.154083</v>
          </cell>
        </row>
        <row r="3856">
          <cell r="F3856">
            <v>0.15412300000000001</v>
          </cell>
        </row>
        <row r="3857">
          <cell r="F3857">
            <v>0.15416299999999999</v>
          </cell>
        </row>
        <row r="3858">
          <cell r="F3858">
            <v>0.15420300000000001</v>
          </cell>
        </row>
        <row r="3859">
          <cell r="F3859">
            <v>0.15424299999999999</v>
          </cell>
        </row>
        <row r="3860">
          <cell r="F3860">
            <v>0.154283</v>
          </cell>
        </row>
        <row r="3861">
          <cell r="F3861">
            <v>0.15432299999999999</v>
          </cell>
        </row>
        <row r="3862">
          <cell r="F3862">
            <v>0.154363</v>
          </cell>
        </row>
        <row r="3863">
          <cell r="F3863">
            <v>0.15440300000000001</v>
          </cell>
        </row>
        <row r="3864">
          <cell r="F3864">
            <v>0.154443</v>
          </cell>
        </row>
        <row r="3865">
          <cell r="F3865">
            <v>0.15448300000000001</v>
          </cell>
        </row>
        <row r="3866">
          <cell r="F3866">
            <v>0.15452299999999999</v>
          </cell>
        </row>
        <row r="3867">
          <cell r="F3867">
            <v>0.15456300000000001</v>
          </cell>
        </row>
        <row r="3868">
          <cell r="F3868">
            <v>0.15460299999999999</v>
          </cell>
        </row>
        <row r="3869">
          <cell r="F3869">
            <v>0.154643</v>
          </cell>
        </row>
        <row r="3870">
          <cell r="F3870">
            <v>0.15468299999999999</v>
          </cell>
        </row>
        <row r="3871">
          <cell r="F3871">
            <v>0.154723</v>
          </cell>
        </row>
        <row r="3872">
          <cell r="F3872">
            <v>0.15476300000000001</v>
          </cell>
        </row>
        <row r="3873">
          <cell r="F3873">
            <v>0.154803</v>
          </cell>
        </row>
        <row r="3874">
          <cell r="F3874">
            <v>0.15484300000000001</v>
          </cell>
        </row>
        <row r="3875">
          <cell r="F3875">
            <v>0.15488299999999999</v>
          </cell>
        </row>
        <row r="3876">
          <cell r="F3876">
            <v>0.15492300000000001</v>
          </cell>
        </row>
        <row r="3877">
          <cell r="F3877">
            <v>0.15496299999999999</v>
          </cell>
        </row>
        <row r="3878">
          <cell r="F3878">
            <v>0.155003</v>
          </cell>
        </row>
        <row r="3879">
          <cell r="F3879">
            <v>0.15504299999999999</v>
          </cell>
        </row>
        <row r="3880">
          <cell r="F3880">
            <v>0.155083</v>
          </cell>
        </row>
        <row r="3881">
          <cell r="F3881">
            <v>0.15512300000000001</v>
          </cell>
        </row>
        <row r="3882">
          <cell r="F3882">
            <v>0.155163</v>
          </cell>
        </row>
        <row r="3883">
          <cell r="F3883">
            <v>0.15520300000000001</v>
          </cell>
        </row>
        <row r="3884">
          <cell r="F3884">
            <v>0.15524299999999999</v>
          </cell>
        </row>
        <row r="3885">
          <cell r="F3885">
            <v>0.155283</v>
          </cell>
        </row>
        <row r="3886">
          <cell r="F3886">
            <v>0.15532299999999999</v>
          </cell>
        </row>
        <row r="3887">
          <cell r="F3887">
            <v>0.155363</v>
          </cell>
        </row>
        <row r="3888">
          <cell r="F3888">
            <v>0.15540300000000001</v>
          </cell>
        </row>
        <row r="3889">
          <cell r="F3889">
            <v>0.155443</v>
          </cell>
        </row>
        <row r="3890">
          <cell r="F3890">
            <v>0.15548300000000001</v>
          </cell>
        </row>
        <row r="3891">
          <cell r="F3891">
            <v>0.15552299999999999</v>
          </cell>
        </row>
        <row r="3892">
          <cell r="F3892">
            <v>0.15556300000000001</v>
          </cell>
        </row>
        <row r="3893">
          <cell r="F3893">
            <v>0.15560299999999999</v>
          </cell>
        </row>
        <row r="3894">
          <cell r="F3894">
            <v>0.155643</v>
          </cell>
        </row>
        <row r="3895">
          <cell r="F3895">
            <v>0.15568299999999999</v>
          </cell>
        </row>
        <row r="3896">
          <cell r="F3896">
            <v>0.155723</v>
          </cell>
        </row>
        <row r="3897">
          <cell r="F3897">
            <v>0.15576300000000001</v>
          </cell>
        </row>
        <row r="3898">
          <cell r="F3898">
            <v>0.155803</v>
          </cell>
        </row>
        <row r="3899">
          <cell r="F3899">
            <v>0.15584300000000001</v>
          </cell>
        </row>
        <row r="3900">
          <cell r="F3900">
            <v>0.15588299999999999</v>
          </cell>
        </row>
        <row r="3901">
          <cell r="F3901">
            <v>0.15592300000000001</v>
          </cell>
        </row>
        <row r="3902">
          <cell r="F3902">
            <v>0.15596299999999999</v>
          </cell>
        </row>
        <row r="3903">
          <cell r="F3903">
            <v>0.156003</v>
          </cell>
        </row>
        <row r="3904">
          <cell r="F3904">
            <v>0.15604299999999999</v>
          </cell>
        </row>
        <row r="3905">
          <cell r="F3905">
            <v>0.156083</v>
          </cell>
        </row>
        <row r="3906">
          <cell r="F3906">
            <v>0.15612300000000001</v>
          </cell>
        </row>
        <row r="3907">
          <cell r="F3907">
            <v>0.156163</v>
          </cell>
        </row>
        <row r="3908">
          <cell r="F3908">
            <v>0.15620300000000001</v>
          </cell>
        </row>
        <row r="3909">
          <cell r="F3909">
            <v>0.15624299999999999</v>
          </cell>
        </row>
        <row r="3910">
          <cell r="F3910">
            <v>0.15628300000000001</v>
          </cell>
        </row>
        <row r="3911">
          <cell r="F3911">
            <v>0.15632299999999999</v>
          </cell>
        </row>
        <row r="3912">
          <cell r="F3912">
            <v>0.156363</v>
          </cell>
        </row>
        <row r="3913">
          <cell r="F3913">
            <v>0.15640299999999999</v>
          </cell>
        </row>
        <row r="3914">
          <cell r="F3914">
            <v>0.156443</v>
          </cell>
        </row>
        <row r="3915">
          <cell r="F3915">
            <v>0.15648300000000001</v>
          </cell>
        </row>
        <row r="3916">
          <cell r="F3916">
            <v>0.156523</v>
          </cell>
        </row>
        <row r="3917">
          <cell r="F3917">
            <v>0.15656300000000001</v>
          </cell>
        </row>
        <row r="3918">
          <cell r="F3918">
            <v>0.15660299999999999</v>
          </cell>
        </row>
        <row r="3919">
          <cell r="F3919">
            <v>0.156643</v>
          </cell>
        </row>
        <row r="3920">
          <cell r="F3920">
            <v>0.15668299999999999</v>
          </cell>
        </row>
        <row r="3921">
          <cell r="F3921">
            <v>0.156723</v>
          </cell>
        </row>
        <row r="3922">
          <cell r="F3922">
            <v>0.15676300000000001</v>
          </cell>
        </row>
        <row r="3923">
          <cell r="F3923">
            <v>0.156803</v>
          </cell>
        </row>
        <row r="3924">
          <cell r="F3924">
            <v>0.15684300000000001</v>
          </cell>
        </row>
        <row r="3925">
          <cell r="F3925">
            <v>0.15688299999999999</v>
          </cell>
        </row>
        <row r="3926">
          <cell r="F3926">
            <v>0.15692300000000001</v>
          </cell>
        </row>
        <row r="3927">
          <cell r="F3927">
            <v>0.15696299999999999</v>
          </cell>
        </row>
        <row r="3928">
          <cell r="F3928">
            <v>0.157003</v>
          </cell>
        </row>
        <row r="3929">
          <cell r="F3929">
            <v>0.15704299999999999</v>
          </cell>
        </row>
        <row r="3930">
          <cell r="F3930">
            <v>0.157083</v>
          </cell>
        </row>
        <row r="3931">
          <cell r="F3931">
            <v>0.15712300000000001</v>
          </cell>
        </row>
        <row r="3932">
          <cell r="F3932">
            <v>0.157163</v>
          </cell>
        </row>
        <row r="3933">
          <cell r="F3933">
            <v>0.15720300000000001</v>
          </cell>
        </row>
        <row r="3934">
          <cell r="F3934">
            <v>0.15724299999999999</v>
          </cell>
        </row>
        <row r="3935">
          <cell r="F3935">
            <v>0.15728300000000001</v>
          </cell>
        </row>
        <row r="3936">
          <cell r="F3936">
            <v>0.15732299999999999</v>
          </cell>
        </row>
        <row r="3937">
          <cell r="F3937">
            <v>0.157363</v>
          </cell>
        </row>
        <row r="3938">
          <cell r="F3938">
            <v>0.15740299999999999</v>
          </cell>
        </row>
        <row r="3939">
          <cell r="F3939">
            <v>0.157443</v>
          </cell>
        </row>
        <row r="3940">
          <cell r="F3940">
            <v>0.15748300000000001</v>
          </cell>
        </row>
        <row r="3941">
          <cell r="F3941">
            <v>0.157523</v>
          </cell>
        </row>
        <row r="3942">
          <cell r="F3942">
            <v>0.15756300000000001</v>
          </cell>
        </row>
        <row r="3943">
          <cell r="F3943">
            <v>0.15760299999999999</v>
          </cell>
        </row>
        <row r="3944">
          <cell r="F3944">
            <v>0.15764300000000001</v>
          </cell>
        </row>
        <row r="3945">
          <cell r="F3945">
            <v>0.15768299999999999</v>
          </cell>
        </row>
        <row r="3946">
          <cell r="F3946">
            <v>0.157723</v>
          </cell>
        </row>
        <row r="3947">
          <cell r="F3947">
            <v>0.15776299999999999</v>
          </cell>
        </row>
        <row r="3948">
          <cell r="F3948">
            <v>0.157803</v>
          </cell>
        </row>
        <row r="3949">
          <cell r="F3949">
            <v>0.15784300000000001</v>
          </cell>
        </row>
        <row r="3950">
          <cell r="F3950">
            <v>0.157883</v>
          </cell>
        </row>
        <row r="3951">
          <cell r="F3951">
            <v>0.15792300000000001</v>
          </cell>
        </row>
        <row r="3952">
          <cell r="F3952">
            <v>0.15796299999999999</v>
          </cell>
        </row>
        <row r="3953">
          <cell r="F3953">
            <v>0.158003</v>
          </cell>
        </row>
        <row r="3954">
          <cell r="F3954">
            <v>0.15804299999999999</v>
          </cell>
        </row>
        <row r="3955">
          <cell r="F3955">
            <v>0.158083</v>
          </cell>
        </row>
        <row r="3956">
          <cell r="F3956">
            <v>0.15812300000000001</v>
          </cell>
        </row>
        <row r="3957">
          <cell r="F3957">
            <v>0.158163</v>
          </cell>
        </row>
        <row r="3958">
          <cell r="F3958">
            <v>0.15820300000000001</v>
          </cell>
        </row>
        <row r="3959">
          <cell r="F3959">
            <v>0.15824299999999999</v>
          </cell>
        </row>
        <row r="3960">
          <cell r="F3960">
            <v>0.15828300000000001</v>
          </cell>
        </row>
        <row r="3961">
          <cell r="F3961">
            <v>0.15832299999999999</v>
          </cell>
        </row>
        <row r="3962">
          <cell r="F3962">
            <v>0.158363</v>
          </cell>
        </row>
        <row r="3963">
          <cell r="F3963">
            <v>0.15840299999999999</v>
          </cell>
        </row>
        <row r="3964">
          <cell r="F3964">
            <v>0.158443</v>
          </cell>
        </row>
        <row r="3965">
          <cell r="F3965">
            <v>0.15848300000000001</v>
          </cell>
        </row>
        <row r="3966">
          <cell r="F3966">
            <v>0.158523</v>
          </cell>
        </row>
        <row r="3967">
          <cell r="F3967">
            <v>0.15856300000000001</v>
          </cell>
        </row>
        <row r="3968">
          <cell r="F3968">
            <v>0.15860299999999999</v>
          </cell>
        </row>
        <row r="3969">
          <cell r="F3969">
            <v>0.15864300000000001</v>
          </cell>
        </row>
        <row r="3970">
          <cell r="F3970">
            <v>0.15868299999999999</v>
          </cell>
        </row>
        <row r="3971">
          <cell r="F3971">
            <v>0.158723</v>
          </cell>
        </row>
        <row r="3972">
          <cell r="F3972">
            <v>0.15876299999999999</v>
          </cell>
        </row>
        <row r="3973">
          <cell r="F3973">
            <v>0.158803</v>
          </cell>
        </row>
        <row r="3974">
          <cell r="F3974">
            <v>0.15884300000000001</v>
          </cell>
        </row>
        <row r="3975">
          <cell r="F3975">
            <v>0.158883</v>
          </cell>
        </row>
        <row r="3976">
          <cell r="F3976">
            <v>0.15892300000000001</v>
          </cell>
        </row>
        <row r="3977">
          <cell r="F3977">
            <v>0.15896299999999999</v>
          </cell>
        </row>
        <row r="3978">
          <cell r="F3978">
            <v>0.15900300000000001</v>
          </cell>
        </row>
        <row r="3979">
          <cell r="F3979">
            <v>0.15904299999999999</v>
          </cell>
        </row>
        <row r="3980">
          <cell r="F3980">
            <v>0.159083</v>
          </cell>
        </row>
        <row r="3981">
          <cell r="F3981">
            <v>0.15912299999999999</v>
          </cell>
        </row>
        <row r="3982">
          <cell r="F3982">
            <v>0.159163</v>
          </cell>
        </row>
        <row r="3983">
          <cell r="F3983">
            <v>0.15920300000000001</v>
          </cell>
        </row>
        <row r="3984">
          <cell r="F3984">
            <v>0.159243</v>
          </cell>
        </row>
        <row r="3985">
          <cell r="F3985">
            <v>0.15928300000000001</v>
          </cell>
        </row>
        <row r="3986">
          <cell r="F3986">
            <v>0.15932299999999999</v>
          </cell>
        </row>
        <row r="3987">
          <cell r="F3987">
            <v>0.159363</v>
          </cell>
        </row>
        <row r="3988">
          <cell r="F3988">
            <v>0.15940299999999999</v>
          </cell>
        </row>
        <row r="3989">
          <cell r="F3989">
            <v>0.159443</v>
          </cell>
        </row>
        <row r="3990">
          <cell r="F3990">
            <v>0.15948300000000001</v>
          </cell>
        </row>
        <row r="3991">
          <cell r="F3991">
            <v>0.159523</v>
          </cell>
        </row>
        <row r="3992">
          <cell r="F3992">
            <v>0.15956300000000001</v>
          </cell>
        </row>
        <row r="3993">
          <cell r="F3993">
            <v>0.15960299999999999</v>
          </cell>
        </row>
        <row r="3994">
          <cell r="F3994">
            <v>0.15964300000000001</v>
          </cell>
        </row>
        <row r="3995">
          <cell r="F3995">
            <v>0.15968299999999999</v>
          </cell>
        </row>
        <row r="3996">
          <cell r="F3996">
            <v>0.159723</v>
          </cell>
        </row>
        <row r="3997">
          <cell r="F3997">
            <v>0.15976299999999999</v>
          </cell>
        </row>
        <row r="3998">
          <cell r="F3998">
            <v>0.159803</v>
          </cell>
        </row>
        <row r="3999">
          <cell r="F3999">
            <v>0.15984300000000001</v>
          </cell>
        </row>
        <row r="4000">
          <cell r="F4000">
            <v>0.159883</v>
          </cell>
        </row>
        <row r="4001">
          <cell r="F4001">
            <v>0.15992300000000001</v>
          </cell>
        </row>
        <row r="4002">
          <cell r="F4002">
            <v>0.15996299999999999</v>
          </cell>
        </row>
        <row r="4003">
          <cell r="F4003">
            <v>0.16000300000000001</v>
          </cell>
        </row>
        <row r="4004">
          <cell r="F4004">
            <v>0.16004299999999999</v>
          </cell>
        </row>
        <row r="4005">
          <cell r="F4005">
            <v>0.160083</v>
          </cell>
        </row>
        <row r="4006">
          <cell r="F4006">
            <v>0.16012299999999999</v>
          </cell>
        </row>
        <row r="4007">
          <cell r="F4007">
            <v>0.160163</v>
          </cell>
        </row>
        <row r="4008">
          <cell r="F4008">
            <v>0.16020300000000001</v>
          </cell>
        </row>
        <row r="4009">
          <cell r="F4009">
            <v>0.160243</v>
          </cell>
        </row>
        <row r="4010">
          <cell r="F4010">
            <v>0.16028300000000001</v>
          </cell>
        </row>
        <row r="4011">
          <cell r="F4011">
            <v>0.16032299999999999</v>
          </cell>
        </row>
        <row r="4012">
          <cell r="F4012">
            <v>0.16036300000000001</v>
          </cell>
        </row>
        <row r="4013">
          <cell r="F4013">
            <v>0.16040299999999999</v>
          </cell>
        </row>
        <row r="4014">
          <cell r="F4014">
            <v>0.160443</v>
          </cell>
        </row>
        <row r="4015">
          <cell r="F4015">
            <v>0.16048299999999999</v>
          </cell>
        </row>
        <row r="4016">
          <cell r="F4016">
            <v>0.160523</v>
          </cell>
        </row>
        <row r="4017">
          <cell r="F4017">
            <v>0.16056300000000001</v>
          </cell>
        </row>
        <row r="4018">
          <cell r="F4018">
            <v>0.160603</v>
          </cell>
        </row>
        <row r="4019">
          <cell r="F4019">
            <v>0.16064300000000001</v>
          </cell>
        </row>
        <row r="4020">
          <cell r="F4020">
            <v>0.16068299999999999</v>
          </cell>
        </row>
        <row r="4021">
          <cell r="F4021">
            <v>0.160723</v>
          </cell>
        </row>
        <row r="4022">
          <cell r="F4022">
            <v>0.16076299999999999</v>
          </cell>
        </row>
        <row r="4023">
          <cell r="F4023">
            <v>0.160803</v>
          </cell>
        </row>
        <row r="4024">
          <cell r="F4024">
            <v>0.16084300000000001</v>
          </cell>
        </row>
        <row r="4025">
          <cell r="F4025">
            <v>0.160883</v>
          </cell>
        </row>
        <row r="4026">
          <cell r="F4026">
            <v>0.16092300000000001</v>
          </cell>
        </row>
        <row r="4027">
          <cell r="F4027">
            <v>0.16096299999999999</v>
          </cell>
        </row>
        <row r="4028">
          <cell r="F4028">
            <v>0.16100300000000001</v>
          </cell>
        </row>
        <row r="4029">
          <cell r="F4029">
            <v>0.16104299999999999</v>
          </cell>
        </row>
        <row r="4030">
          <cell r="F4030">
            <v>0.161083</v>
          </cell>
        </row>
        <row r="4031">
          <cell r="F4031">
            <v>0.16112299999999999</v>
          </cell>
        </row>
        <row r="4032">
          <cell r="F4032">
            <v>0.161163</v>
          </cell>
        </row>
        <row r="4033">
          <cell r="F4033">
            <v>0.16120300000000001</v>
          </cell>
        </row>
        <row r="4034">
          <cell r="F4034">
            <v>0.161243</v>
          </cell>
        </row>
        <row r="4035">
          <cell r="F4035">
            <v>0.16128300000000001</v>
          </cell>
        </row>
        <row r="4036">
          <cell r="F4036">
            <v>0.16132299999999999</v>
          </cell>
        </row>
        <row r="4037">
          <cell r="F4037">
            <v>0.16136300000000001</v>
          </cell>
        </row>
        <row r="4038">
          <cell r="F4038">
            <v>0.16140299999999999</v>
          </cell>
        </row>
        <row r="4039">
          <cell r="F4039">
            <v>0.161443</v>
          </cell>
        </row>
        <row r="4040">
          <cell r="F4040">
            <v>0.16148299999999999</v>
          </cell>
        </row>
        <row r="4041">
          <cell r="F4041">
            <v>0.161523</v>
          </cell>
        </row>
        <row r="4042">
          <cell r="F4042">
            <v>0.16156300000000001</v>
          </cell>
        </row>
        <row r="4043">
          <cell r="F4043">
            <v>0.161603</v>
          </cell>
        </row>
        <row r="4044">
          <cell r="F4044">
            <v>0.16164300000000001</v>
          </cell>
        </row>
        <row r="4045">
          <cell r="F4045">
            <v>0.16168299999999999</v>
          </cell>
        </row>
        <row r="4046">
          <cell r="F4046">
            <v>0.16172300000000001</v>
          </cell>
        </row>
        <row r="4047">
          <cell r="F4047">
            <v>0.16176299999999999</v>
          </cell>
        </row>
        <row r="4048">
          <cell r="F4048">
            <v>0.161803</v>
          </cell>
        </row>
        <row r="4049">
          <cell r="F4049">
            <v>0.16184299999999999</v>
          </cell>
        </row>
        <row r="4050">
          <cell r="F4050">
            <v>0.161883</v>
          </cell>
        </row>
        <row r="4051">
          <cell r="F4051">
            <v>0.16192300000000001</v>
          </cell>
        </row>
        <row r="4052">
          <cell r="F4052">
            <v>0.161963</v>
          </cell>
        </row>
        <row r="4053">
          <cell r="F4053">
            <v>0.16200300000000001</v>
          </cell>
        </row>
        <row r="4054">
          <cell r="F4054">
            <v>0.16204299999999999</v>
          </cell>
        </row>
        <row r="4055">
          <cell r="F4055">
            <v>0.162083</v>
          </cell>
        </row>
        <row r="4056">
          <cell r="F4056">
            <v>0.16212299999999999</v>
          </cell>
        </row>
        <row r="4057">
          <cell r="F4057">
            <v>0.162163</v>
          </cell>
        </row>
        <row r="4058">
          <cell r="F4058">
            <v>0.16220300000000001</v>
          </cell>
        </row>
        <row r="4059">
          <cell r="F4059">
            <v>0.162243</v>
          </cell>
        </row>
        <row r="4060">
          <cell r="F4060">
            <v>0.16228300000000001</v>
          </cell>
        </row>
        <row r="4061">
          <cell r="F4061">
            <v>0.162323</v>
          </cell>
        </row>
        <row r="4062">
          <cell r="F4062">
            <v>0.16236300000000001</v>
          </cell>
        </row>
        <row r="4063">
          <cell r="F4063">
            <v>0.16240299999999999</v>
          </cell>
        </row>
        <row r="4064">
          <cell r="F4064">
            <v>0.162443</v>
          </cell>
        </row>
        <row r="4065">
          <cell r="F4065">
            <v>0.16248299999999999</v>
          </cell>
        </row>
        <row r="4066">
          <cell r="F4066">
            <v>0.162523</v>
          </cell>
        </row>
        <row r="4067">
          <cell r="F4067">
            <v>0.16256300000000001</v>
          </cell>
        </row>
        <row r="4068">
          <cell r="F4068">
            <v>0.162603</v>
          </cell>
        </row>
        <row r="4069">
          <cell r="F4069">
            <v>0.16264300000000001</v>
          </cell>
        </row>
        <row r="4070">
          <cell r="F4070">
            <v>0.16268299999999999</v>
          </cell>
        </row>
        <row r="4071">
          <cell r="F4071">
            <v>0.16272300000000001</v>
          </cell>
        </row>
        <row r="4072">
          <cell r="F4072">
            <v>0.16276299999999999</v>
          </cell>
        </row>
        <row r="4073">
          <cell r="F4073">
            <v>0.162803</v>
          </cell>
        </row>
        <row r="4074">
          <cell r="F4074">
            <v>0.16284299999999999</v>
          </cell>
        </row>
        <row r="4075">
          <cell r="F4075">
            <v>0.162883</v>
          </cell>
        </row>
        <row r="4076">
          <cell r="F4076">
            <v>0.16292300000000001</v>
          </cell>
        </row>
        <row r="4077">
          <cell r="F4077">
            <v>0.162963</v>
          </cell>
        </row>
        <row r="4078">
          <cell r="F4078">
            <v>0.16300300000000001</v>
          </cell>
        </row>
        <row r="4079">
          <cell r="F4079">
            <v>0.16304299999999999</v>
          </cell>
        </row>
        <row r="4080">
          <cell r="F4080">
            <v>0.16308300000000001</v>
          </cell>
        </row>
        <row r="4081">
          <cell r="F4081">
            <v>0.16312299999999999</v>
          </cell>
        </row>
        <row r="4082">
          <cell r="F4082">
            <v>0.163163</v>
          </cell>
        </row>
        <row r="4083">
          <cell r="F4083">
            <v>0.16320299999999999</v>
          </cell>
        </row>
        <row r="4084">
          <cell r="F4084">
            <v>0.163243</v>
          </cell>
        </row>
        <row r="4085">
          <cell r="F4085">
            <v>0.16328300000000001</v>
          </cell>
        </row>
        <row r="4086">
          <cell r="F4086">
            <v>0.163323</v>
          </cell>
        </row>
        <row r="4087">
          <cell r="F4087">
            <v>0.16336300000000001</v>
          </cell>
        </row>
        <row r="4088">
          <cell r="F4088">
            <v>0.16340299999999999</v>
          </cell>
        </row>
        <row r="4089">
          <cell r="F4089">
            <v>0.163443</v>
          </cell>
        </row>
        <row r="4090">
          <cell r="F4090">
            <v>0.16348299999999999</v>
          </cell>
        </row>
        <row r="4091">
          <cell r="F4091">
            <v>0.163523</v>
          </cell>
        </row>
        <row r="4092">
          <cell r="F4092">
            <v>0.16356299999999999</v>
          </cell>
        </row>
        <row r="4093">
          <cell r="F4093">
            <v>0.163603</v>
          </cell>
        </row>
        <row r="4094">
          <cell r="F4094">
            <v>0.16364300000000001</v>
          </cell>
        </row>
        <row r="4095">
          <cell r="F4095">
            <v>0.163683</v>
          </cell>
        </row>
        <row r="4096">
          <cell r="F4096">
            <v>0.16372300000000001</v>
          </cell>
        </row>
        <row r="4097">
          <cell r="F4097">
            <v>0.16376299999999999</v>
          </cell>
        </row>
        <row r="4098">
          <cell r="F4098">
            <v>0.163803</v>
          </cell>
        </row>
        <row r="4099">
          <cell r="F4099">
            <v>0.16384299999999999</v>
          </cell>
        </row>
        <row r="4100">
          <cell r="F4100">
            <v>0.163883</v>
          </cell>
        </row>
        <row r="4101">
          <cell r="F4101">
            <v>0.16392300000000001</v>
          </cell>
        </row>
        <row r="4102">
          <cell r="F4102">
            <v>0.163963</v>
          </cell>
        </row>
        <row r="4103">
          <cell r="F4103">
            <v>0.16400300000000001</v>
          </cell>
        </row>
        <row r="4104">
          <cell r="F4104">
            <v>0.16404299999999999</v>
          </cell>
        </row>
        <row r="4105">
          <cell r="F4105">
            <v>0.16408300000000001</v>
          </cell>
        </row>
        <row r="4106">
          <cell r="F4106">
            <v>0.16412299999999999</v>
          </cell>
        </row>
        <row r="4107">
          <cell r="F4107">
            <v>0.164163</v>
          </cell>
        </row>
        <row r="4108">
          <cell r="F4108">
            <v>0.16420299999999999</v>
          </cell>
        </row>
        <row r="4109">
          <cell r="F4109">
            <v>0.164243</v>
          </cell>
        </row>
        <row r="4110">
          <cell r="F4110">
            <v>0.16428300000000001</v>
          </cell>
        </row>
        <row r="4111">
          <cell r="F4111">
            <v>0.164323</v>
          </cell>
        </row>
        <row r="4112">
          <cell r="F4112">
            <v>0.16436300000000001</v>
          </cell>
        </row>
        <row r="4113">
          <cell r="F4113">
            <v>0.16440299999999999</v>
          </cell>
        </row>
        <row r="4114">
          <cell r="F4114">
            <v>0.16444300000000001</v>
          </cell>
        </row>
        <row r="4115">
          <cell r="F4115">
            <v>0.16448299999999999</v>
          </cell>
        </row>
        <row r="4116">
          <cell r="F4116">
            <v>0.164523</v>
          </cell>
        </row>
        <row r="4117">
          <cell r="F4117">
            <v>0.16456299999999999</v>
          </cell>
        </row>
        <row r="4118">
          <cell r="F4118">
            <v>0.164603</v>
          </cell>
        </row>
        <row r="4119">
          <cell r="F4119">
            <v>0.16464300000000001</v>
          </cell>
        </row>
        <row r="4120">
          <cell r="F4120">
            <v>0.164683</v>
          </cell>
        </row>
        <row r="4121">
          <cell r="F4121">
            <v>0.16472300000000001</v>
          </cell>
        </row>
        <row r="4122">
          <cell r="F4122">
            <v>0.16476299999999999</v>
          </cell>
        </row>
        <row r="4123">
          <cell r="F4123">
            <v>0.16480300000000001</v>
          </cell>
        </row>
        <row r="4124">
          <cell r="F4124">
            <v>0.16484299999999999</v>
          </cell>
        </row>
        <row r="4125">
          <cell r="F4125">
            <v>0.164883</v>
          </cell>
        </row>
        <row r="4126">
          <cell r="F4126">
            <v>0.16492299999999999</v>
          </cell>
        </row>
        <row r="4127">
          <cell r="F4127">
            <v>0.164963</v>
          </cell>
        </row>
        <row r="4128">
          <cell r="F4128">
            <v>0.16500300000000001</v>
          </cell>
        </row>
        <row r="4129">
          <cell r="F4129">
            <v>0.165043</v>
          </cell>
        </row>
        <row r="4130">
          <cell r="F4130">
            <v>0.16508300000000001</v>
          </cell>
        </row>
        <row r="4131">
          <cell r="F4131">
            <v>0.16512299999999999</v>
          </cell>
        </row>
        <row r="4132">
          <cell r="F4132">
            <v>0.165163</v>
          </cell>
        </row>
        <row r="4133">
          <cell r="F4133">
            <v>0.16520299999999999</v>
          </cell>
        </row>
        <row r="4134">
          <cell r="F4134">
            <v>0.165243</v>
          </cell>
        </row>
        <row r="4135">
          <cell r="F4135">
            <v>0.16528300000000001</v>
          </cell>
        </row>
        <row r="4136">
          <cell r="F4136">
            <v>0.165323</v>
          </cell>
        </row>
        <row r="4137">
          <cell r="F4137">
            <v>0.16536300000000001</v>
          </cell>
        </row>
        <row r="4138">
          <cell r="F4138">
            <v>0.16540299999999999</v>
          </cell>
        </row>
        <row r="4139">
          <cell r="F4139">
            <v>0.16544300000000001</v>
          </cell>
        </row>
        <row r="4140">
          <cell r="F4140">
            <v>0.16548299999999999</v>
          </cell>
        </row>
        <row r="4141">
          <cell r="F4141">
            <v>0.165523</v>
          </cell>
        </row>
        <row r="4142">
          <cell r="F4142">
            <v>0.16556299999999999</v>
          </cell>
        </row>
        <row r="4143">
          <cell r="F4143">
            <v>0.165603</v>
          </cell>
        </row>
        <row r="4144">
          <cell r="F4144">
            <v>0.16564300000000001</v>
          </cell>
        </row>
        <row r="4145">
          <cell r="F4145">
            <v>0.165683</v>
          </cell>
        </row>
        <row r="4146">
          <cell r="F4146">
            <v>0.16572300000000001</v>
          </cell>
        </row>
        <row r="4147">
          <cell r="F4147">
            <v>0.16576299999999999</v>
          </cell>
        </row>
        <row r="4148">
          <cell r="F4148">
            <v>0.16580300000000001</v>
          </cell>
        </row>
        <row r="4149">
          <cell r="F4149">
            <v>0.16584299999999999</v>
          </cell>
        </row>
        <row r="4150">
          <cell r="F4150">
            <v>0.165883</v>
          </cell>
        </row>
        <row r="4151">
          <cell r="F4151">
            <v>0.16592299999999999</v>
          </cell>
        </row>
        <row r="4152">
          <cell r="F4152">
            <v>0.165963</v>
          </cell>
        </row>
        <row r="4153">
          <cell r="F4153">
            <v>0.16600300000000001</v>
          </cell>
        </row>
        <row r="4154">
          <cell r="F4154">
            <v>0.166043</v>
          </cell>
        </row>
        <row r="4155">
          <cell r="F4155">
            <v>0.16608300000000001</v>
          </cell>
        </row>
        <row r="4156">
          <cell r="F4156">
            <v>0.16612299999999999</v>
          </cell>
        </row>
        <row r="4157">
          <cell r="F4157">
            <v>0.16616300000000001</v>
          </cell>
        </row>
        <row r="4158">
          <cell r="F4158">
            <v>0.16620299999999999</v>
          </cell>
        </row>
        <row r="4159">
          <cell r="F4159">
            <v>0.166243</v>
          </cell>
        </row>
        <row r="4160">
          <cell r="F4160">
            <v>0.16628299999999999</v>
          </cell>
        </row>
        <row r="4161">
          <cell r="F4161">
            <v>0.166323</v>
          </cell>
        </row>
        <row r="4162">
          <cell r="F4162">
            <v>0.16636300000000001</v>
          </cell>
        </row>
        <row r="4163">
          <cell r="F4163">
            <v>0.166403</v>
          </cell>
        </row>
        <row r="4164">
          <cell r="F4164">
            <v>0.16644300000000001</v>
          </cell>
        </row>
        <row r="4165">
          <cell r="F4165">
            <v>0.16648299999999999</v>
          </cell>
        </row>
        <row r="4166">
          <cell r="F4166">
            <v>0.166523</v>
          </cell>
        </row>
        <row r="4167">
          <cell r="F4167">
            <v>0.16656299999999999</v>
          </cell>
        </row>
        <row r="4168">
          <cell r="F4168">
            <v>0.166603</v>
          </cell>
        </row>
        <row r="4169">
          <cell r="F4169">
            <v>0.16664300000000001</v>
          </cell>
        </row>
        <row r="4170">
          <cell r="F4170">
            <v>0.166683</v>
          </cell>
        </row>
        <row r="4171">
          <cell r="F4171">
            <v>0.16672300000000001</v>
          </cell>
        </row>
        <row r="4172">
          <cell r="F4172">
            <v>0.16676299999999999</v>
          </cell>
        </row>
        <row r="4173">
          <cell r="F4173">
            <v>0.16680300000000001</v>
          </cell>
        </row>
        <row r="4174">
          <cell r="F4174">
            <v>0.16684299999999999</v>
          </cell>
        </row>
        <row r="4175">
          <cell r="F4175">
            <v>0.166883</v>
          </cell>
        </row>
        <row r="4176">
          <cell r="F4176">
            <v>0.16692299999999999</v>
          </cell>
        </row>
        <row r="4177">
          <cell r="F4177">
            <v>0.166963</v>
          </cell>
        </row>
        <row r="4178">
          <cell r="F4178">
            <v>0.16700300000000001</v>
          </cell>
        </row>
        <row r="4179">
          <cell r="F4179">
            <v>0.167043</v>
          </cell>
        </row>
        <row r="4180">
          <cell r="F4180">
            <v>0.16708300000000001</v>
          </cell>
        </row>
        <row r="4181">
          <cell r="F4181">
            <v>0.16712299999999999</v>
          </cell>
        </row>
        <row r="4182">
          <cell r="F4182">
            <v>0.16716300000000001</v>
          </cell>
        </row>
        <row r="4183">
          <cell r="F4183">
            <v>0.16720299999999999</v>
          </cell>
        </row>
        <row r="4184">
          <cell r="F4184">
            <v>0.167243</v>
          </cell>
        </row>
        <row r="4185">
          <cell r="F4185">
            <v>0.16728299999999999</v>
          </cell>
        </row>
        <row r="4186">
          <cell r="F4186">
            <v>0.167323</v>
          </cell>
        </row>
        <row r="4187">
          <cell r="F4187">
            <v>0.16736300000000001</v>
          </cell>
        </row>
        <row r="4188">
          <cell r="F4188">
            <v>0.167403</v>
          </cell>
        </row>
        <row r="4189">
          <cell r="F4189">
            <v>0.16744300000000001</v>
          </cell>
        </row>
        <row r="4190">
          <cell r="F4190">
            <v>0.16748299999999999</v>
          </cell>
        </row>
        <row r="4191">
          <cell r="F4191">
            <v>0.16752300000000001</v>
          </cell>
        </row>
        <row r="4192">
          <cell r="F4192">
            <v>0.16756299999999999</v>
          </cell>
        </row>
        <row r="4193">
          <cell r="F4193">
            <v>0.167603</v>
          </cell>
        </row>
        <row r="4194">
          <cell r="F4194">
            <v>0.16764299999999999</v>
          </cell>
        </row>
        <row r="4195">
          <cell r="F4195">
            <v>0.167683</v>
          </cell>
        </row>
        <row r="4196">
          <cell r="F4196">
            <v>0.16772300000000001</v>
          </cell>
        </row>
        <row r="4197">
          <cell r="F4197">
            <v>0.167763</v>
          </cell>
        </row>
        <row r="4198">
          <cell r="F4198">
            <v>0.16780300000000001</v>
          </cell>
        </row>
        <row r="4199">
          <cell r="F4199">
            <v>0.16784299999999999</v>
          </cell>
        </row>
        <row r="4200">
          <cell r="F4200">
            <v>0.167883</v>
          </cell>
        </row>
        <row r="4201">
          <cell r="F4201">
            <v>0.16792299999999999</v>
          </cell>
        </row>
        <row r="4202">
          <cell r="F4202">
            <v>0.167963</v>
          </cell>
        </row>
        <row r="4203">
          <cell r="F4203">
            <v>0.16800300000000001</v>
          </cell>
        </row>
        <row r="4204">
          <cell r="F4204">
            <v>0.168043</v>
          </cell>
        </row>
        <row r="4205">
          <cell r="F4205">
            <v>0.16808300000000001</v>
          </cell>
        </row>
        <row r="4206">
          <cell r="F4206">
            <v>0.16812299999999999</v>
          </cell>
        </row>
        <row r="4207">
          <cell r="F4207">
            <v>0.16816300000000001</v>
          </cell>
        </row>
        <row r="4208">
          <cell r="F4208">
            <v>0.16820299999999999</v>
          </cell>
        </row>
        <row r="4209">
          <cell r="F4209">
            <v>0.168243</v>
          </cell>
        </row>
        <row r="4210">
          <cell r="F4210">
            <v>0.16828299999999999</v>
          </cell>
        </row>
        <row r="4211">
          <cell r="F4211">
            <v>0.168323</v>
          </cell>
        </row>
        <row r="4212">
          <cell r="F4212">
            <v>0.16836300000000001</v>
          </cell>
        </row>
        <row r="4213">
          <cell r="F4213">
            <v>0.168403</v>
          </cell>
        </row>
        <row r="4214">
          <cell r="F4214">
            <v>0.16844300000000001</v>
          </cell>
        </row>
        <row r="4215">
          <cell r="F4215">
            <v>0.16848299999999999</v>
          </cell>
        </row>
        <row r="4216">
          <cell r="F4216">
            <v>0.16852300000000001</v>
          </cell>
        </row>
        <row r="4217">
          <cell r="F4217">
            <v>0.16856299999999999</v>
          </cell>
        </row>
        <row r="4218">
          <cell r="F4218">
            <v>0.168603</v>
          </cell>
        </row>
        <row r="4219">
          <cell r="F4219">
            <v>0.16864299999999999</v>
          </cell>
        </row>
        <row r="4220">
          <cell r="F4220">
            <v>0.168683</v>
          </cell>
        </row>
        <row r="4221">
          <cell r="F4221">
            <v>0.16872300000000001</v>
          </cell>
        </row>
        <row r="4222">
          <cell r="F4222">
            <v>0.168763</v>
          </cell>
        </row>
        <row r="4223">
          <cell r="F4223">
            <v>0.16880300000000001</v>
          </cell>
        </row>
        <row r="4224">
          <cell r="F4224">
            <v>0.16884299999999999</v>
          </cell>
        </row>
        <row r="4225">
          <cell r="F4225">
            <v>0.16888300000000001</v>
          </cell>
        </row>
        <row r="4226">
          <cell r="F4226">
            <v>0.16892299999999999</v>
          </cell>
        </row>
        <row r="4227">
          <cell r="F4227">
            <v>0.168963</v>
          </cell>
        </row>
        <row r="4228">
          <cell r="F4228">
            <v>0.16900299999999999</v>
          </cell>
        </row>
        <row r="4229">
          <cell r="F4229">
            <v>0.169043</v>
          </cell>
        </row>
        <row r="4230">
          <cell r="F4230">
            <v>0.16908300000000001</v>
          </cell>
        </row>
        <row r="4231">
          <cell r="F4231">
            <v>0.169123</v>
          </cell>
        </row>
        <row r="4232">
          <cell r="F4232">
            <v>0.16916300000000001</v>
          </cell>
        </row>
        <row r="4233">
          <cell r="F4233">
            <v>0.16920299999999999</v>
          </cell>
        </row>
        <row r="4234">
          <cell r="F4234">
            <v>0.169243</v>
          </cell>
        </row>
        <row r="4235">
          <cell r="F4235">
            <v>0.16928299999999999</v>
          </cell>
        </row>
        <row r="4236">
          <cell r="F4236">
            <v>0.169323</v>
          </cell>
        </row>
        <row r="4237">
          <cell r="F4237">
            <v>0.16936300000000001</v>
          </cell>
        </row>
        <row r="4238">
          <cell r="F4238">
            <v>0.169403</v>
          </cell>
        </row>
        <row r="4239">
          <cell r="F4239">
            <v>0.16944300000000001</v>
          </cell>
        </row>
        <row r="4240">
          <cell r="F4240">
            <v>0.16948299999999999</v>
          </cell>
        </row>
        <row r="4241">
          <cell r="F4241">
            <v>0.16952300000000001</v>
          </cell>
        </row>
        <row r="4242">
          <cell r="F4242">
            <v>0.16956299999999999</v>
          </cell>
        </row>
        <row r="4243">
          <cell r="F4243">
            <v>0.169603</v>
          </cell>
        </row>
        <row r="4244">
          <cell r="F4244">
            <v>0.16964299999999999</v>
          </cell>
        </row>
        <row r="4245">
          <cell r="F4245">
            <v>0.169683</v>
          </cell>
        </row>
        <row r="4246">
          <cell r="F4246">
            <v>0.16972300000000001</v>
          </cell>
        </row>
        <row r="4247">
          <cell r="F4247">
            <v>0.169763</v>
          </cell>
        </row>
        <row r="4248">
          <cell r="F4248">
            <v>0.16980300000000001</v>
          </cell>
        </row>
        <row r="4249">
          <cell r="F4249">
            <v>0.16984299999999999</v>
          </cell>
        </row>
        <row r="4250">
          <cell r="F4250">
            <v>0.16988300000000001</v>
          </cell>
        </row>
        <row r="4251">
          <cell r="F4251">
            <v>0.16992299999999999</v>
          </cell>
        </row>
        <row r="4252">
          <cell r="F4252">
            <v>0.169963</v>
          </cell>
        </row>
        <row r="4253">
          <cell r="F4253">
            <v>0.17000299999999999</v>
          </cell>
        </row>
        <row r="4254">
          <cell r="F4254">
            <v>0.170043</v>
          </cell>
        </row>
        <row r="4255">
          <cell r="F4255">
            <v>0.17008300000000001</v>
          </cell>
        </row>
        <row r="4256">
          <cell r="F4256">
            <v>0.170123</v>
          </cell>
        </row>
        <row r="4257">
          <cell r="F4257">
            <v>0.17016300000000001</v>
          </cell>
        </row>
        <row r="4258">
          <cell r="F4258">
            <v>0.17020299999999999</v>
          </cell>
        </row>
        <row r="4259">
          <cell r="F4259">
            <v>0.17024300000000001</v>
          </cell>
        </row>
        <row r="4260">
          <cell r="F4260">
            <v>0.17028299999999999</v>
          </cell>
        </row>
        <row r="4261">
          <cell r="F4261">
            <v>0.170323</v>
          </cell>
        </row>
        <row r="4262">
          <cell r="F4262">
            <v>0.17036299999999999</v>
          </cell>
        </row>
        <row r="4263">
          <cell r="F4263">
            <v>0.170403</v>
          </cell>
        </row>
        <row r="4264">
          <cell r="F4264">
            <v>0.17044300000000001</v>
          </cell>
        </row>
        <row r="4265">
          <cell r="F4265">
            <v>0.170483</v>
          </cell>
        </row>
        <row r="4266">
          <cell r="F4266">
            <v>0.17052300000000001</v>
          </cell>
        </row>
        <row r="4267">
          <cell r="F4267">
            <v>0.17056299999999999</v>
          </cell>
        </row>
        <row r="4268">
          <cell r="F4268">
            <v>0.170603</v>
          </cell>
        </row>
        <row r="4269">
          <cell r="F4269">
            <v>0.17064299999999999</v>
          </cell>
        </row>
        <row r="4270">
          <cell r="F4270">
            <v>0.170683</v>
          </cell>
        </row>
        <row r="4271">
          <cell r="F4271">
            <v>0.17072300000000001</v>
          </cell>
        </row>
        <row r="4272">
          <cell r="F4272">
            <v>0.170763</v>
          </cell>
        </row>
        <row r="4273">
          <cell r="F4273">
            <v>0.17080300000000001</v>
          </cell>
        </row>
        <row r="4274">
          <cell r="F4274">
            <v>0.17084299999999999</v>
          </cell>
        </row>
        <row r="4275">
          <cell r="F4275">
            <v>0.17088300000000001</v>
          </cell>
        </row>
        <row r="4276">
          <cell r="F4276">
            <v>0.17092299999999999</v>
          </cell>
        </row>
        <row r="4277">
          <cell r="F4277">
            <v>0.170963</v>
          </cell>
        </row>
        <row r="4278">
          <cell r="F4278">
            <v>0.17100299999999999</v>
          </cell>
        </row>
        <row r="4279">
          <cell r="F4279">
            <v>0.171043</v>
          </cell>
        </row>
        <row r="4280">
          <cell r="F4280">
            <v>0.17108300000000001</v>
          </cell>
        </row>
        <row r="4281">
          <cell r="F4281">
            <v>0.171123</v>
          </cell>
        </row>
        <row r="4282">
          <cell r="F4282">
            <v>0.17116300000000001</v>
          </cell>
        </row>
        <row r="4283">
          <cell r="F4283">
            <v>0.17120299999999999</v>
          </cell>
        </row>
        <row r="4284">
          <cell r="F4284">
            <v>0.17124300000000001</v>
          </cell>
        </row>
        <row r="4285">
          <cell r="F4285">
            <v>0.17128299999999999</v>
          </cell>
        </row>
        <row r="4286">
          <cell r="F4286">
            <v>0.171323</v>
          </cell>
        </row>
        <row r="4287">
          <cell r="F4287">
            <v>0.17136299999999999</v>
          </cell>
        </row>
        <row r="4288">
          <cell r="F4288">
            <v>0.171403</v>
          </cell>
        </row>
        <row r="4289">
          <cell r="F4289">
            <v>0.17144300000000001</v>
          </cell>
        </row>
        <row r="4290">
          <cell r="F4290">
            <v>0.171483</v>
          </cell>
        </row>
        <row r="4291">
          <cell r="F4291">
            <v>0.17152300000000001</v>
          </cell>
        </row>
        <row r="4292">
          <cell r="F4292">
            <v>0.17156299999999999</v>
          </cell>
        </row>
        <row r="4293">
          <cell r="F4293">
            <v>0.17160300000000001</v>
          </cell>
        </row>
        <row r="4294">
          <cell r="F4294">
            <v>0.17164299999999999</v>
          </cell>
        </row>
        <row r="4295">
          <cell r="F4295">
            <v>0.171683</v>
          </cell>
        </row>
        <row r="4296">
          <cell r="F4296">
            <v>0.17172299999999999</v>
          </cell>
        </row>
        <row r="4297">
          <cell r="F4297">
            <v>0.171763</v>
          </cell>
        </row>
        <row r="4298">
          <cell r="F4298">
            <v>0.17180300000000001</v>
          </cell>
        </row>
        <row r="4299">
          <cell r="F4299">
            <v>0.171843</v>
          </cell>
        </row>
        <row r="4300">
          <cell r="F4300">
            <v>0.17188300000000001</v>
          </cell>
        </row>
        <row r="4301">
          <cell r="F4301">
            <v>0.17192299999999999</v>
          </cell>
        </row>
        <row r="4302">
          <cell r="F4302">
            <v>0.171963</v>
          </cell>
        </row>
        <row r="4303">
          <cell r="F4303">
            <v>0.17200299999999999</v>
          </cell>
        </row>
        <row r="4304">
          <cell r="F4304">
            <v>0.172043</v>
          </cell>
        </row>
        <row r="4305">
          <cell r="F4305">
            <v>0.17208300000000001</v>
          </cell>
        </row>
        <row r="4306">
          <cell r="F4306">
            <v>0.172123</v>
          </cell>
        </row>
        <row r="4307">
          <cell r="F4307">
            <v>0.17216300000000001</v>
          </cell>
        </row>
        <row r="4308">
          <cell r="F4308">
            <v>0.17220299999999999</v>
          </cell>
        </row>
        <row r="4309">
          <cell r="F4309">
            <v>0.17224300000000001</v>
          </cell>
        </row>
        <row r="4310">
          <cell r="F4310">
            <v>0.17228299999999999</v>
          </cell>
        </row>
        <row r="4311">
          <cell r="F4311">
            <v>0.172323</v>
          </cell>
        </row>
        <row r="4312">
          <cell r="F4312">
            <v>0.17236299999999999</v>
          </cell>
        </row>
        <row r="4313">
          <cell r="F4313">
            <v>0.172403</v>
          </cell>
        </row>
        <row r="4314">
          <cell r="F4314">
            <v>0.17244300000000001</v>
          </cell>
        </row>
        <row r="4315">
          <cell r="F4315">
            <v>0.172483</v>
          </cell>
        </row>
        <row r="4316">
          <cell r="F4316">
            <v>0.17252300000000001</v>
          </cell>
        </row>
        <row r="4317">
          <cell r="F4317">
            <v>0.17256299999999999</v>
          </cell>
        </row>
        <row r="4318">
          <cell r="F4318">
            <v>0.17260300000000001</v>
          </cell>
        </row>
        <row r="4319">
          <cell r="F4319">
            <v>0.17264299999999999</v>
          </cell>
        </row>
        <row r="4320">
          <cell r="F4320">
            <v>0.172683</v>
          </cell>
        </row>
        <row r="4321">
          <cell r="F4321">
            <v>0.17272299999999999</v>
          </cell>
        </row>
        <row r="4322">
          <cell r="F4322">
            <v>0.172763</v>
          </cell>
        </row>
        <row r="4323">
          <cell r="F4323">
            <v>0.17280300000000001</v>
          </cell>
        </row>
        <row r="4324">
          <cell r="F4324">
            <v>0.172843</v>
          </cell>
        </row>
        <row r="4325">
          <cell r="F4325">
            <v>0.17288300000000001</v>
          </cell>
        </row>
        <row r="4326">
          <cell r="F4326">
            <v>0.17292299999999999</v>
          </cell>
        </row>
        <row r="4327">
          <cell r="F4327">
            <v>0.17296300000000001</v>
          </cell>
        </row>
        <row r="4328">
          <cell r="F4328">
            <v>0.17300299999999999</v>
          </cell>
        </row>
        <row r="4329">
          <cell r="F4329">
            <v>0.173043</v>
          </cell>
        </row>
        <row r="4330">
          <cell r="F4330">
            <v>0.17308299999999999</v>
          </cell>
        </row>
        <row r="4331">
          <cell r="F4331">
            <v>0.173123</v>
          </cell>
        </row>
        <row r="4332">
          <cell r="F4332">
            <v>0.17316300000000001</v>
          </cell>
        </row>
        <row r="4333">
          <cell r="F4333">
            <v>0.173203</v>
          </cell>
        </row>
        <row r="4334">
          <cell r="F4334">
            <v>0.17324300000000001</v>
          </cell>
        </row>
        <row r="4335">
          <cell r="F4335">
            <v>0.17328299999999999</v>
          </cell>
        </row>
        <row r="4336">
          <cell r="F4336">
            <v>0.173323</v>
          </cell>
        </row>
        <row r="4337">
          <cell r="F4337">
            <v>0.17336299999999999</v>
          </cell>
        </row>
        <row r="4338">
          <cell r="F4338">
            <v>0.173403</v>
          </cell>
        </row>
        <row r="4339">
          <cell r="F4339">
            <v>0.17344300000000001</v>
          </cell>
        </row>
        <row r="4340">
          <cell r="F4340">
            <v>0.173483</v>
          </cell>
        </row>
        <row r="4341">
          <cell r="F4341">
            <v>0.17352300000000001</v>
          </cell>
        </row>
        <row r="4342">
          <cell r="F4342">
            <v>0.173563</v>
          </cell>
        </row>
        <row r="4343">
          <cell r="F4343">
            <v>0.17360300000000001</v>
          </cell>
        </row>
        <row r="4344">
          <cell r="F4344">
            <v>0.17364299999999999</v>
          </cell>
        </row>
        <row r="4345">
          <cell r="F4345">
            <v>0.173683</v>
          </cell>
        </row>
        <row r="4346">
          <cell r="F4346">
            <v>0.17372299999999999</v>
          </cell>
        </row>
        <row r="4347">
          <cell r="F4347">
            <v>0.173763</v>
          </cell>
        </row>
        <row r="4348">
          <cell r="F4348">
            <v>0.17380300000000001</v>
          </cell>
        </row>
        <row r="4349">
          <cell r="F4349">
            <v>0.173843</v>
          </cell>
        </row>
        <row r="4350">
          <cell r="F4350">
            <v>0.17388300000000001</v>
          </cell>
        </row>
        <row r="4351">
          <cell r="F4351">
            <v>0.17392299999999999</v>
          </cell>
        </row>
        <row r="4352">
          <cell r="F4352">
            <v>0.17396300000000001</v>
          </cell>
        </row>
        <row r="4353">
          <cell r="F4353">
            <v>0.17400299999999999</v>
          </cell>
        </row>
        <row r="4354">
          <cell r="F4354">
            <v>0.174043</v>
          </cell>
        </row>
        <row r="4355">
          <cell r="F4355">
            <v>0.17408299999999999</v>
          </cell>
        </row>
        <row r="4356">
          <cell r="F4356">
            <v>0.174123</v>
          </cell>
        </row>
        <row r="4357">
          <cell r="F4357">
            <v>0.17416300000000001</v>
          </cell>
        </row>
        <row r="4358">
          <cell r="F4358">
            <v>0.174203</v>
          </cell>
        </row>
        <row r="4359">
          <cell r="F4359">
            <v>0.17424300000000001</v>
          </cell>
        </row>
        <row r="4360">
          <cell r="F4360">
            <v>0.17428299999999999</v>
          </cell>
        </row>
        <row r="4361">
          <cell r="F4361">
            <v>0.17432300000000001</v>
          </cell>
        </row>
        <row r="4362">
          <cell r="F4362">
            <v>0.17436299999999999</v>
          </cell>
        </row>
        <row r="4363">
          <cell r="F4363">
            <v>0.174403</v>
          </cell>
        </row>
        <row r="4364">
          <cell r="F4364">
            <v>0.17444299999999999</v>
          </cell>
        </row>
        <row r="4365">
          <cell r="F4365">
            <v>0.174483</v>
          </cell>
        </row>
        <row r="4366">
          <cell r="F4366">
            <v>0.17452300000000001</v>
          </cell>
        </row>
        <row r="4367">
          <cell r="F4367">
            <v>0.174563</v>
          </cell>
        </row>
        <row r="4368">
          <cell r="F4368">
            <v>0.17460300000000001</v>
          </cell>
        </row>
        <row r="4369">
          <cell r="F4369">
            <v>0.17464299999999999</v>
          </cell>
        </row>
        <row r="4370">
          <cell r="F4370">
            <v>0.174683</v>
          </cell>
        </row>
        <row r="4371">
          <cell r="F4371">
            <v>0.17472299999999999</v>
          </cell>
        </row>
        <row r="4372">
          <cell r="F4372">
            <v>0.174763</v>
          </cell>
        </row>
        <row r="4373">
          <cell r="F4373">
            <v>0.17480299999999999</v>
          </cell>
        </row>
        <row r="4374">
          <cell r="F4374">
            <v>0.174843</v>
          </cell>
        </row>
        <row r="4375">
          <cell r="F4375">
            <v>0.17488300000000001</v>
          </cell>
        </row>
        <row r="4376">
          <cell r="F4376">
            <v>0.174923</v>
          </cell>
        </row>
        <row r="4377">
          <cell r="F4377">
            <v>0.17496300000000001</v>
          </cell>
        </row>
        <row r="4378">
          <cell r="F4378">
            <v>0.17500299999999999</v>
          </cell>
        </row>
        <row r="4379">
          <cell r="F4379">
            <v>0.175043</v>
          </cell>
        </row>
        <row r="4380">
          <cell r="F4380">
            <v>0.17508299999999999</v>
          </cell>
        </row>
        <row r="4381">
          <cell r="F4381">
            <v>0.175123</v>
          </cell>
        </row>
        <row r="4382">
          <cell r="F4382">
            <v>0.17516300000000001</v>
          </cell>
        </row>
        <row r="4383">
          <cell r="F4383">
            <v>0.175203</v>
          </cell>
        </row>
        <row r="4384">
          <cell r="F4384">
            <v>0.17524300000000001</v>
          </cell>
        </row>
        <row r="4385">
          <cell r="F4385">
            <v>0.17528299999999999</v>
          </cell>
        </row>
        <row r="4386">
          <cell r="F4386">
            <v>0.17532300000000001</v>
          </cell>
        </row>
        <row r="4387">
          <cell r="F4387">
            <v>0.17536299999999999</v>
          </cell>
        </row>
        <row r="4388">
          <cell r="F4388">
            <v>0.175403</v>
          </cell>
        </row>
        <row r="4389">
          <cell r="F4389">
            <v>0.17544299999999999</v>
          </cell>
        </row>
        <row r="4390">
          <cell r="F4390">
            <v>0.175483</v>
          </cell>
        </row>
        <row r="4391">
          <cell r="F4391">
            <v>0.17552300000000001</v>
          </cell>
        </row>
        <row r="4392">
          <cell r="F4392">
            <v>0.175563</v>
          </cell>
        </row>
        <row r="4393">
          <cell r="F4393">
            <v>0.17560300000000001</v>
          </cell>
        </row>
        <row r="4394">
          <cell r="F4394">
            <v>0.17564299999999999</v>
          </cell>
        </row>
        <row r="4395">
          <cell r="F4395">
            <v>0.17568300000000001</v>
          </cell>
        </row>
        <row r="4396">
          <cell r="F4396">
            <v>0.17572299999999999</v>
          </cell>
        </row>
        <row r="4397">
          <cell r="F4397">
            <v>0.175763</v>
          </cell>
        </row>
        <row r="4398">
          <cell r="F4398">
            <v>0.17580299999999999</v>
          </cell>
        </row>
        <row r="4399">
          <cell r="F4399">
            <v>0.175843</v>
          </cell>
        </row>
        <row r="4400">
          <cell r="F4400">
            <v>0.17588300000000001</v>
          </cell>
        </row>
        <row r="4401">
          <cell r="F4401">
            <v>0.175923</v>
          </cell>
        </row>
        <row r="4402">
          <cell r="F4402">
            <v>0.17596300000000001</v>
          </cell>
        </row>
        <row r="4403">
          <cell r="F4403">
            <v>0.17600299999999999</v>
          </cell>
        </row>
        <row r="4404">
          <cell r="F4404">
            <v>0.17604300000000001</v>
          </cell>
        </row>
        <row r="4405">
          <cell r="F4405">
            <v>0.17608299999999999</v>
          </cell>
        </row>
        <row r="4406">
          <cell r="F4406">
            <v>0.176123</v>
          </cell>
        </row>
        <row r="4407">
          <cell r="F4407">
            <v>0.17616299999999999</v>
          </cell>
        </row>
        <row r="4408">
          <cell r="F4408">
            <v>0.176203</v>
          </cell>
        </row>
        <row r="4409">
          <cell r="F4409">
            <v>0.17624300000000001</v>
          </cell>
        </row>
        <row r="4410">
          <cell r="F4410">
            <v>0.176283</v>
          </cell>
        </row>
        <row r="4411">
          <cell r="F4411">
            <v>0.17632300000000001</v>
          </cell>
        </row>
        <row r="4412">
          <cell r="F4412">
            <v>0.17636299999999999</v>
          </cell>
        </row>
        <row r="4413">
          <cell r="F4413">
            <v>0.176403</v>
          </cell>
        </row>
        <row r="4414">
          <cell r="F4414">
            <v>0.17644299999999999</v>
          </cell>
        </row>
        <row r="4415">
          <cell r="F4415">
            <v>0.176483</v>
          </cell>
        </row>
        <row r="4416">
          <cell r="F4416">
            <v>0.17652300000000001</v>
          </cell>
        </row>
        <row r="4417">
          <cell r="F4417">
            <v>0.176563</v>
          </cell>
        </row>
        <row r="4418">
          <cell r="F4418">
            <v>0.17660300000000001</v>
          </cell>
        </row>
        <row r="4419">
          <cell r="F4419">
            <v>0.17664299999999999</v>
          </cell>
        </row>
        <row r="4420">
          <cell r="F4420">
            <v>0.17668300000000001</v>
          </cell>
        </row>
        <row r="4421">
          <cell r="F4421">
            <v>0.17672299999999999</v>
          </cell>
        </row>
        <row r="4422">
          <cell r="F4422">
            <v>0.176763</v>
          </cell>
        </row>
        <row r="4423">
          <cell r="F4423">
            <v>0.17680299999999999</v>
          </cell>
        </row>
        <row r="4424">
          <cell r="F4424">
            <v>0.176843</v>
          </cell>
        </row>
        <row r="4425">
          <cell r="F4425">
            <v>0.17688300000000001</v>
          </cell>
        </row>
        <row r="4426">
          <cell r="F4426">
            <v>0.176923</v>
          </cell>
        </row>
        <row r="4427">
          <cell r="F4427">
            <v>0.17696300000000001</v>
          </cell>
        </row>
        <row r="4428">
          <cell r="F4428">
            <v>0.17700299999999999</v>
          </cell>
        </row>
        <row r="4429">
          <cell r="F4429">
            <v>0.17704300000000001</v>
          </cell>
        </row>
        <row r="4430">
          <cell r="F4430">
            <v>0.17708299999999999</v>
          </cell>
        </row>
        <row r="4431">
          <cell r="F4431">
            <v>0.177123</v>
          </cell>
        </row>
        <row r="4432">
          <cell r="F4432">
            <v>0.17716299999999999</v>
          </cell>
        </row>
        <row r="4433">
          <cell r="F4433">
            <v>0.177203</v>
          </cell>
        </row>
        <row r="4434">
          <cell r="F4434">
            <v>0.17724300000000001</v>
          </cell>
        </row>
        <row r="4435">
          <cell r="F4435">
            <v>0.177283</v>
          </cell>
        </row>
        <row r="4436">
          <cell r="F4436">
            <v>0.17732300000000001</v>
          </cell>
        </row>
        <row r="4437">
          <cell r="F4437">
            <v>0.17736299999999999</v>
          </cell>
        </row>
        <row r="4438">
          <cell r="F4438">
            <v>0.17740300000000001</v>
          </cell>
        </row>
        <row r="4439">
          <cell r="F4439">
            <v>0.17744299999999999</v>
          </cell>
        </row>
        <row r="4440">
          <cell r="F4440">
            <v>0.177483</v>
          </cell>
        </row>
        <row r="4441">
          <cell r="F4441">
            <v>0.17752299999999999</v>
          </cell>
        </row>
        <row r="4442">
          <cell r="F4442">
            <v>0.177563</v>
          </cell>
        </row>
        <row r="4443">
          <cell r="F4443">
            <v>0.17760300000000001</v>
          </cell>
        </row>
        <row r="4444">
          <cell r="F4444">
            <v>0.177643</v>
          </cell>
        </row>
        <row r="4445">
          <cell r="F4445">
            <v>0.17768300000000001</v>
          </cell>
        </row>
        <row r="4446">
          <cell r="F4446">
            <v>0.17772299999999999</v>
          </cell>
        </row>
        <row r="4447">
          <cell r="F4447">
            <v>0.177763</v>
          </cell>
        </row>
        <row r="4448">
          <cell r="F4448">
            <v>0.17780299999999999</v>
          </cell>
        </row>
        <row r="4449">
          <cell r="F4449">
            <v>0.177843</v>
          </cell>
        </row>
        <row r="4450">
          <cell r="F4450">
            <v>0.17788300000000001</v>
          </cell>
        </row>
        <row r="4451">
          <cell r="F4451">
            <v>0.177923</v>
          </cell>
        </row>
        <row r="4452">
          <cell r="F4452">
            <v>0.17796300000000001</v>
          </cell>
        </row>
        <row r="4453">
          <cell r="F4453">
            <v>0.17800299999999999</v>
          </cell>
        </row>
        <row r="4454">
          <cell r="F4454">
            <v>0.17804300000000001</v>
          </cell>
        </row>
        <row r="4455">
          <cell r="F4455">
            <v>0.17808299999999999</v>
          </cell>
        </row>
        <row r="4456">
          <cell r="F4456">
            <v>0.178123</v>
          </cell>
        </row>
        <row r="4457">
          <cell r="F4457">
            <v>0.17816299999999999</v>
          </cell>
        </row>
        <row r="4458">
          <cell r="F4458">
            <v>0.178203</v>
          </cell>
        </row>
        <row r="4459">
          <cell r="F4459">
            <v>0.17824300000000001</v>
          </cell>
        </row>
        <row r="4460">
          <cell r="F4460">
            <v>0.178283</v>
          </cell>
        </row>
        <row r="4461">
          <cell r="F4461">
            <v>0.17832300000000001</v>
          </cell>
        </row>
        <row r="4462">
          <cell r="F4462">
            <v>0.17836299999999999</v>
          </cell>
        </row>
        <row r="4463">
          <cell r="F4463">
            <v>0.17840300000000001</v>
          </cell>
        </row>
        <row r="4464">
          <cell r="F4464">
            <v>0.17844299999999999</v>
          </cell>
        </row>
        <row r="4465">
          <cell r="F4465">
            <v>0.178483</v>
          </cell>
        </row>
        <row r="4466">
          <cell r="F4466">
            <v>0.17852299999999999</v>
          </cell>
        </row>
        <row r="4467">
          <cell r="F4467">
            <v>0.178563</v>
          </cell>
        </row>
        <row r="4468">
          <cell r="F4468">
            <v>0.17860300000000001</v>
          </cell>
        </row>
        <row r="4469">
          <cell r="F4469">
            <v>0.178643</v>
          </cell>
        </row>
        <row r="4470">
          <cell r="F4470">
            <v>0.17868300000000001</v>
          </cell>
        </row>
        <row r="4471">
          <cell r="F4471">
            <v>0.17872299999999999</v>
          </cell>
        </row>
        <row r="4472">
          <cell r="F4472">
            <v>0.17876300000000001</v>
          </cell>
        </row>
        <row r="4473">
          <cell r="F4473">
            <v>0.17880299999999999</v>
          </cell>
        </row>
        <row r="4474">
          <cell r="F4474">
            <v>0.178843</v>
          </cell>
        </row>
        <row r="4475">
          <cell r="F4475">
            <v>0.17888299999999999</v>
          </cell>
        </row>
        <row r="4476">
          <cell r="F4476">
            <v>0.178923</v>
          </cell>
        </row>
        <row r="4477">
          <cell r="F4477">
            <v>0.17896300000000001</v>
          </cell>
        </row>
        <row r="4478">
          <cell r="F4478">
            <v>0.179003</v>
          </cell>
        </row>
        <row r="4479">
          <cell r="F4479">
            <v>0.17904300000000001</v>
          </cell>
        </row>
        <row r="4480">
          <cell r="F4480">
            <v>0.17908299999999999</v>
          </cell>
        </row>
        <row r="4481">
          <cell r="F4481">
            <v>0.179123</v>
          </cell>
        </row>
        <row r="4482">
          <cell r="F4482">
            <v>0.17916299999999999</v>
          </cell>
        </row>
        <row r="4483">
          <cell r="F4483">
            <v>0.179203</v>
          </cell>
        </row>
        <row r="4484">
          <cell r="F4484">
            <v>0.17924300000000001</v>
          </cell>
        </row>
        <row r="4485">
          <cell r="F4485">
            <v>0.179283</v>
          </cell>
        </row>
        <row r="4486">
          <cell r="F4486">
            <v>0.17932300000000001</v>
          </cell>
        </row>
        <row r="4487">
          <cell r="F4487">
            <v>0.17936299999999999</v>
          </cell>
        </row>
        <row r="4488">
          <cell r="F4488">
            <v>0.17940300000000001</v>
          </cell>
        </row>
        <row r="4489">
          <cell r="F4489">
            <v>0.17944299999999999</v>
          </cell>
        </row>
        <row r="4490">
          <cell r="F4490">
            <v>0.179483</v>
          </cell>
        </row>
        <row r="4491">
          <cell r="F4491">
            <v>0.17952299999999999</v>
          </cell>
        </row>
        <row r="4492">
          <cell r="F4492">
            <v>0.179563</v>
          </cell>
        </row>
        <row r="4493">
          <cell r="F4493">
            <v>0.17960300000000001</v>
          </cell>
        </row>
        <row r="4494">
          <cell r="F4494">
            <v>0.179643</v>
          </cell>
        </row>
        <row r="4495">
          <cell r="F4495">
            <v>0.17968300000000001</v>
          </cell>
        </row>
        <row r="4496">
          <cell r="F4496">
            <v>0.17972299999999999</v>
          </cell>
        </row>
        <row r="4497">
          <cell r="F4497">
            <v>0.17976300000000001</v>
          </cell>
        </row>
        <row r="4498">
          <cell r="F4498">
            <v>0.17980299999999999</v>
          </cell>
        </row>
        <row r="4499">
          <cell r="F4499">
            <v>0.179843</v>
          </cell>
        </row>
        <row r="4500">
          <cell r="F4500">
            <v>0.17988299999999999</v>
          </cell>
        </row>
        <row r="4501">
          <cell r="F4501">
            <v>0.179923</v>
          </cell>
        </row>
        <row r="4502">
          <cell r="F4502">
            <v>0.17996300000000001</v>
          </cell>
        </row>
        <row r="4503">
          <cell r="F4503">
            <v>0.180003</v>
          </cell>
        </row>
        <row r="4504">
          <cell r="F4504">
            <v>0.18004300000000001</v>
          </cell>
        </row>
        <row r="4505">
          <cell r="F4505">
            <v>0.18008299999999999</v>
          </cell>
        </row>
        <row r="4506">
          <cell r="F4506">
            <v>0.18012300000000001</v>
          </cell>
        </row>
        <row r="4507">
          <cell r="F4507">
            <v>0.18016299999999999</v>
          </cell>
        </row>
        <row r="4508">
          <cell r="F4508">
            <v>0.180203</v>
          </cell>
        </row>
        <row r="4509">
          <cell r="F4509">
            <v>0.18024299999999999</v>
          </cell>
        </row>
        <row r="4510">
          <cell r="F4510">
            <v>0.180283</v>
          </cell>
        </row>
        <row r="4511">
          <cell r="F4511">
            <v>0.18032300000000001</v>
          </cell>
        </row>
        <row r="4512">
          <cell r="F4512">
            <v>0.180363</v>
          </cell>
        </row>
        <row r="4513">
          <cell r="F4513">
            <v>0.18040300000000001</v>
          </cell>
        </row>
        <row r="4514">
          <cell r="F4514">
            <v>0.18044299999999999</v>
          </cell>
        </row>
        <row r="4515">
          <cell r="F4515">
            <v>0.180483</v>
          </cell>
        </row>
        <row r="4516">
          <cell r="F4516">
            <v>0.18052299999999999</v>
          </cell>
        </row>
        <row r="4517">
          <cell r="F4517">
            <v>0.180563</v>
          </cell>
        </row>
        <row r="4518">
          <cell r="F4518">
            <v>0.18060300000000001</v>
          </cell>
        </row>
        <row r="4519">
          <cell r="F4519">
            <v>0.180643</v>
          </cell>
        </row>
        <row r="4520">
          <cell r="F4520">
            <v>0.18068300000000001</v>
          </cell>
        </row>
        <row r="4521">
          <cell r="F4521">
            <v>0.18072299999999999</v>
          </cell>
        </row>
        <row r="4522">
          <cell r="F4522">
            <v>0.18076300000000001</v>
          </cell>
        </row>
        <row r="4523">
          <cell r="F4523">
            <v>0.18080299999999999</v>
          </cell>
        </row>
        <row r="4524">
          <cell r="F4524">
            <v>0.180843</v>
          </cell>
        </row>
        <row r="4525">
          <cell r="F4525">
            <v>0.18088299999999999</v>
          </cell>
        </row>
        <row r="4526">
          <cell r="F4526">
            <v>0.180923</v>
          </cell>
        </row>
        <row r="4527">
          <cell r="F4527">
            <v>0.18096300000000001</v>
          </cell>
        </row>
        <row r="4528">
          <cell r="F4528">
            <v>0.181003</v>
          </cell>
        </row>
        <row r="4529">
          <cell r="F4529">
            <v>0.18104300000000001</v>
          </cell>
        </row>
        <row r="4530">
          <cell r="F4530">
            <v>0.18108299999999999</v>
          </cell>
        </row>
        <row r="4531">
          <cell r="F4531">
            <v>0.18112300000000001</v>
          </cell>
        </row>
        <row r="4532">
          <cell r="F4532">
            <v>0.18116299999999999</v>
          </cell>
        </row>
        <row r="4533">
          <cell r="F4533">
            <v>0.181203</v>
          </cell>
        </row>
        <row r="4534">
          <cell r="F4534">
            <v>0.18124299999999999</v>
          </cell>
        </row>
        <row r="4535">
          <cell r="F4535">
            <v>0.181283</v>
          </cell>
        </row>
        <row r="4536">
          <cell r="F4536">
            <v>0.18132300000000001</v>
          </cell>
        </row>
        <row r="4537">
          <cell r="F4537">
            <v>0.181363</v>
          </cell>
        </row>
        <row r="4538">
          <cell r="F4538">
            <v>0.18140300000000001</v>
          </cell>
        </row>
        <row r="4539">
          <cell r="F4539">
            <v>0.18144299999999999</v>
          </cell>
        </row>
        <row r="4540">
          <cell r="F4540">
            <v>0.18148300000000001</v>
          </cell>
        </row>
        <row r="4541">
          <cell r="F4541">
            <v>0.18152299999999999</v>
          </cell>
        </row>
        <row r="4542">
          <cell r="F4542">
            <v>0.181563</v>
          </cell>
        </row>
        <row r="4543">
          <cell r="F4543">
            <v>0.18160299999999999</v>
          </cell>
        </row>
        <row r="4544">
          <cell r="F4544">
            <v>0.181643</v>
          </cell>
        </row>
        <row r="4545">
          <cell r="F4545">
            <v>0.18168300000000001</v>
          </cell>
        </row>
        <row r="4546">
          <cell r="F4546">
            <v>0.181723</v>
          </cell>
        </row>
        <row r="4547">
          <cell r="F4547">
            <v>0.18176300000000001</v>
          </cell>
        </row>
        <row r="4548">
          <cell r="F4548">
            <v>0.18180299999999999</v>
          </cell>
        </row>
        <row r="4549">
          <cell r="F4549">
            <v>0.181843</v>
          </cell>
        </row>
        <row r="4550">
          <cell r="F4550">
            <v>0.18188299999999999</v>
          </cell>
        </row>
        <row r="4551">
          <cell r="F4551">
            <v>0.181923</v>
          </cell>
        </row>
        <row r="4552">
          <cell r="F4552">
            <v>0.18196300000000001</v>
          </cell>
        </row>
        <row r="4553">
          <cell r="F4553">
            <v>0.182003</v>
          </cell>
        </row>
        <row r="4554">
          <cell r="F4554">
            <v>0.18204300000000001</v>
          </cell>
        </row>
        <row r="4555">
          <cell r="F4555">
            <v>0.18208299999999999</v>
          </cell>
        </row>
        <row r="4556">
          <cell r="F4556">
            <v>0.18212300000000001</v>
          </cell>
        </row>
        <row r="4557">
          <cell r="F4557">
            <v>0.18216299999999999</v>
          </cell>
        </row>
        <row r="4558">
          <cell r="F4558">
            <v>0.182203</v>
          </cell>
        </row>
        <row r="4559">
          <cell r="F4559">
            <v>0.18224299999999999</v>
          </cell>
        </row>
        <row r="4560">
          <cell r="F4560">
            <v>0.182283</v>
          </cell>
        </row>
        <row r="4561">
          <cell r="F4561">
            <v>0.18232300000000001</v>
          </cell>
        </row>
        <row r="4562">
          <cell r="F4562">
            <v>0.182363</v>
          </cell>
        </row>
        <row r="4563">
          <cell r="F4563">
            <v>0.18240300000000001</v>
          </cell>
        </row>
        <row r="4564">
          <cell r="F4564">
            <v>0.18244299999999999</v>
          </cell>
        </row>
        <row r="4565">
          <cell r="F4565">
            <v>0.18248300000000001</v>
          </cell>
        </row>
        <row r="4566">
          <cell r="F4566">
            <v>0.18252299999999999</v>
          </cell>
        </row>
        <row r="4567">
          <cell r="F4567">
            <v>0.182563</v>
          </cell>
        </row>
        <row r="4568">
          <cell r="F4568">
            <v>0.18260299999999999</v>
          </cell>
        </row>
        <row r="4569">
          <cell r="F4569">
            <v>0.182643</v>
          </cell>
        </row>
        <row r="4570">
          <cell r="F4570">
            <v>0.18268300000000001</v>
          </cell>
        </row>
        <row r="4571">
          <cell r="F4571">
            <v>0.182723</v>
          </cell>
        </row>
        <row r="4572">
          <cell r="F4572">
            <v>0.18276300000000001</v>
          </cell>
        </row>
        <row r="4573">
          <cell r="F4573">
            <v>0.18280299999999999</v>
          </cell>
        </row>
        <row r="4574">
          <cell r="F4574">
            <v>0.18284300000000001</v>
          </cell>
        </row>
        <row r="4575">
          <cell r="F4575">
            <v>0.18288299999999999</v>
          </cell>
        </row>
        <row r="4576">
          <cell r="F4576">
            <v>0.182923</v>
          </cell>
        </row>
        <row r="4577">
          <cell r="F4577">
            <v>0.18296299999999999</v>
          </cell>
        </row>
        <row r="4578">
          <cell r="F4578">
            <v>0.183003</v>
          </cell>
        </row>
        <row r="4579">
          <cell r="F4579">
            <v>0.18304300000000001</v>
          </cell>
        </row>
        <row r="4580">
          <cell r="F4580">
            <v>0.183083</v>
          </cell>
        </row>
        <row r="4581">
          <cell r="F4581">
            <v>0.18312300000000001</v>
          </cell>
        </row>
        <row r="4582">
          <cell r="F4582">
            <v>0.18316299999999999</v>
          </cell>
        </row>
        <row r="4583">
          <cell r="F4583">
            <v>0.183203</v>
          </cell>
        </row>
        <row r="4584">
          <cell r="F4584">
            <v>0.18324299999999999</v>
          </cell>
        </row>
        <row r="4585">
          <cell r="F4585">
            <v>0.183283</v>
          </cell>
        </row>
        <row r="4586">
          <cell r="F4586">
            <v>0.18332300000000001</v>
          </cell>
        </row>
        <row r="4587">
          <cell r="F4587">
            <v>0.183363</v>
          </cell>
        </row>
        <row r="4588">
          <cell r="F4588">
            <v>0.18340300000000001</v>
          </cell>
        </row>
        <row r="4589">
          <cell r="F4589">
            <v>0.18344299999999999</v>
          </cell>
        </row>
        <row r="4590">
          <cell r="F4590">
            <v>0.18348300000000001</v>
          </cell>
        </row>
        <row r="4591">
          <cell r="F4591">
            <v>0.18352299999999999</v>
          </cell>
        </row>
        <row r="4592">
          <cell r="F4592">
            <v>0.183563</v>
          </cell>
        </row>
        <row r="4593">
          <cell r="F4593">
            <v>0.18360299999999999</v>
          </cell>
        </row>
        <row r="4594">
          <cell r="F4594">
            <v>0.183643</v>
          </cell>
        </row>
        <row r="4595">
          <cell r="F4595">
            <v>0.18368300000000001</v>
          </cell>
        </row>
        <row r="4596">
          <cell r="F4596">
            <v>0.183723</v>
          </cell>
        </row>
        <row r="4597">
          <cell r="F4597">
            <v>0.18376300000000001</v>
          </cell>
        </row>
        <row r="4598">
          <cell r="F4598">
            <v>0.18380299999999999</v>
          </cell>
        </row>
        <row r="4599">
          <cell r="F4599">
            <v>0.18384300000000001</v>
          </cell>
        </row>
        <row r="4600">
          <cell r="F4600">
            <v>0.18388299999999999</v>
          </cell>
        </row>
        <row r="4601">
          <cell r="F4601">
            <v>0.183923</v>
          </cell>
        </row>
        <row r="4602">
          <cell r="F4602">
            <v>0.18396299999999999</v>
          </cell>
        </row>
        <row r="4603">
          <cell r="F4603">
            <v>0.184003</v>
          </cell>
        </row>
        <row r="4604">
          <cell r="F4604">
            <v>0.18404300000000001</v>
          </cell>
        </row>
        <row r="4605">
          <cell r="F4605">
            <v>0.184083</v>
          </cell>
        </row>
        <row r="4606">
          <cell r="F4606">
            <v>0.18412300000000001</v>
          </cell>
        </row>
        <row r="4607">
          <cell r="F4607">
            <v>0.18416299999999999</v>
          </cell>
        </row>
        <row r="4608">
          <cell r="F4608">
            <v>0.18420300000000001</v>
          </cell>
        </row>
        <row r="4609">
          <cell r="F4609">
            <v>0.18424299999999999</v>
          </cell>
        </row>
        <row r="4610">
          <cell r="F4610">
            <v>0.184283</v>
          </cell>
        </row>
        <row r="4611">
          <cell r="F4611">
            <v>0.18432299999999999</v>
          </cell>
        </row>
        <row r="4612">
          <cell r="F4612">
            <v>0.184363</v>
          </cell>
        </row>
        <row r="4613">
          <cell r="F4613">
            <v>0.18440300000000001</v>
          </cell>
        </row>
        <row r="4614">
          <cell r="F4614">
            <v>0.184443</v>
          </cell>
        </row>
        <row r="4615">
          <cell r="F4615">
            <v>0.18448300000000001</v>
          </cell>
        </row>
        <row r="4616">
          <cell r="F4616">
            <v>0.18452299999999999</v>
          </cell>
        </row>
        <row r="4617">
          <cell r="F4617">
            <v>0.184563</v>
          </cell>
        </row>
        <row r="4618">
          <cell r="F4618">
            <v>0.18460299999999999</v>
          </cell>
        </row>
        <row r="4619">
          <cell r="F4619">
            <v>0.184643</v>
          </cell>
        </row>
        <row r="4620">
          <cell r="F4620">
            <v>0.18468300000000001</v>
          </cell>
        </row>
        <row r="4621">
          <cell r="F4621">
            <v>0.184723</v>
          </cell>
        </row>
        <row r="4622">
          <cell r="F4622">
            <v>0.18476300000000001</v>
          </cell>
        </row>
        <row r="4623">
          <cell r="F4623">
            <v>0.184803</v>
          </cell>
        </row>
        <row r="4624">
          <cell r="F4624">
            <v>0.18484300000000001</v>
          </cell>
        </row>
        <row r="4625">
          <cell r="F4625">
            <v>0.18488299999999999</v>
          </cell>
        </row>
        <row r="4626">
          <cell r="F4626">
            <v>0.184923</v>
          </cell>
        </row>
        <row r="4627">
          <cell r="F4627">
            <v>0.18496299999999999</v>
          </cell>
        </row>
        <row r="4628">
          <cell r="F4628">
            <v>0.185003</v>
          </cell>
        </row>
        <row r="4629">
          <cell r="F4629">
            <v>0.18504300000000001</v>
          </cell>
        </row>
        <row r="4630">
          <cell r="F4630">
            <v>0.185083</v>
          </cell>
        </row>
        <row r="4631">
          <cell r="F4631">
            <v>0.18512300000000001</v>
          </cell>
        </row>
        <row r="4632">
          <cell r="F4632">
            <v>0.18516299999999999</v>
          </cell>
        </row>
        <row r="4633">
          <cell r="F4633">
            <v>0.18520300000000001</v>
          </cell>
        </row>
        <row r="4634">
          <cell r="F4634">
            <v>0.18524299999999999</v>
          </cell>
        </row>
        <row r="4635">
          <cell r="F4635">
            <v>0.185283</v>
          </cell>
        </row>
        <row r="4636">
          <cell r="F4636">
            <v>0.18532299999999999</v>
          </cell>
        </row>
        <row r="4637">
          <cell r="F4637">
            <v>0.185363</v>
          </cell>
        </row>
        <row r="4638">
          <cell r="F4638">
            <v>0.18540300000000001</v>
          </cell>
        </row>
        <row r="4639">
          <cell r="F4639">
            <v>0.185443</v>
          </cell>
        </row>
        <row r="4640">
          <cell r="F4640">
            <v>0.18548300000000001</v>
          </cell>
        </row>
        <row r="4641">
          <cell r="F4641">
            <v>0.18552299999999999</v>
          </cell>
        </row>
        <row r="4642">
          <cell r="F4642">
            <v>0.18556300000000001</v>
          </cell>
        </row>
        <row r="4643">
          <cell r="F4643">
            <v>0.18560299999999999</v>
          </cell>
        </row>
        <row r="4644">
          <cell r="F4644">
            <v>0.185643</v>
          </cell>
        </row>
        <row r="4645">
          <cell r="F4645">
            <v>0.18568299999999999</v>
          </cell>
        </row>
        <row r="4646">
          <cell r="F4646">
            <v>0.185723</v>
          </cell>
        </row>
        <row r="4647">
          <cell r="F4647">
            <v>0.18576300000000001</v>
          </cell>
        </row>
        <row r="4648">
          <cell r="F4648">
            <v>0.185803</v>
          </cell>
        </row>
        <row r="4649">
          <cell r="F4649">
            <v>0.18584300000000001</v>
          </cell>
        </row>
        <row r="4650">
          <cell r="F4650">
            <v>0.18588299999999999</v>
          </cell>
        </row>
        <row r="4651">
          <cell r="F4651">
            <v>0.185923</v>
          </cell>
        </row>
        <row r="4652">
          <cell r="F4652">
            <v>0.18596299999999999</v>
          </cell>
        </row>
        <row r="4653">
          <cell r="F4653">
            <v>0.186003</v>
          </cell>
        </row>
        <row r="4654">
          <cell r="F4654">
            <v>0.18604299999999999</v>
          </cell>
        </row>
        <row r="4655">
          <cell r="F4655">
            <v>0.186083</v>
          </cell>
        </row>
        <row r="4656">
          <cell r="F4656">
            <v>0.18612300000000001</v>
          </cell>
        </row>
        <row r="4657">
          <cell r="F4657">
            <v>0.186163</v>
          </cell>
        </row>
        <row r="4658">
          <cell r="F4658">
            <v>0.18620300000000001</v>
          </cell>
        </row>
        <row r="4659">
          <cell r="F4659">
            <v>0.18624299999999999</v>
          </cell>
        </row>
        <row r="4660">
          <cell r="F4660">
            <v>0.186283</v>
          </cell>
        </row>
        <row r="4661">
          <cell r="F4661">
            <v>0.18632299999999999</v>
          </cell>
        </row>
        <row r="4662">
          <cell r="F4662">
            <v>0.186363</v>
          </cell>
        </row>
        <row r="4663">
          <cell r="F4663">
            <v>0.18640300000000001</v>
          </cell>
        </row>
        <row r="4664">
          <cell r="F4664">
            <v>0.186443</v>
          </cell>
        </row>
        <row r="4665">
          <cell r="F4665">
            <v>0.18648300000000001</v>
          </cell>
        </row>
        <row r="4666">
          <cell r="F4666">
            <v>0.18652299999999999</v>
          </cell>
        </row>
        <row r="4667">
          <cell r="F4667">
            <v>0.18656300000000001</v>
          </cell>
        </row>
        <row r="4668">
          <cell r="F4668">
            <v>0.18660299999999999</v>
          </cell>
        </row>
        <row r="4669">
          <cell r="F4669">
            <v>0.186643</v>
          </cell>
        </row>
        <row r="4670">
          <cell r="F4670">
            <v>0.18668299999999999</v>
          </cell>
        </row>
        <row r="4671">
          <cell r="F4671">
            <v>0.186723</v>
          </cell>
        </row>
        <row r="4672">
          <cell r="F4672">
            <v>0.18676300000000001</v>
          </cell>
        </row>
        <row r="4673">
          <cell r="F4673">
            <v>0.186803</v>
          </cell>
        </row>
        <row r="4674">
          <cell r="F4674">
            <v>0.18684300000000001</v>
          </cell>
        </row>
        <row r="4675">
          <cell r="F4675">
            <v>0.18688299999999999</v>
          </cell>
        </row>
        <row r="4676">
          <cell r="F4676">
            <v>0.18692300000000001</v>
          </cell>
        </row>
        <row r="4677">
          <cell r="F4677">
            <v>0.18696299999999999</v>
          </cell>
        </row>
        <row r="4678">
          <cell r="F4678">
            <v>0.187003</v>
          </cell>
        </row>
        <row r="4679">
          <cell r="F4679">
            <v>0.18704299999999999</v>
          </cell>
        </row>
        <row r="4680">
          <cell r="F4680">
            <v>0.187083</v>
          </cell>
        </row>
        <row r="4681">
          <cell r="F4681">
            <v>0.18712300000000001</v>
          </cell>
        </row>
        <row r="4682">
          <cell r="F4682">
            <v>0.187163</v>
          </cell>
        </row>
        <row r="4683">
          <cell r="F4683">
            <v>0.18720300000000001</v>
          </cell>
        </row>
        <row r="4684">
          <cell r="F4684">
            <v>0.18724299999999999</v>
          </cell>
        </row>
        <row r="4685">
          <cell r="F4685">
            <v>0.18728300000000001</v>
          </cell>
        </row>
        <row r="4686">
          <cell r="F4686">
            <v>0.18732299999999999</v>
          </cell>
        </row>
        <row r="4687">
          <cell r="F4687">
            <v>0.187363</v>
          </cell>
        </row>
        <row r="4688">
          <cell r="F4688">
            <v>0.18740299999999999</v>
          </cell>
        </row>
        <row r="4689">
          <cell r="F4689">
            <v>0.187443</v>
          </cell>
        </row>
        <row r="4690">
          <cell r="F4690">
            <v>0.18748300000000001</v>
          </cell>
        </row>
        <row r="4691">
          <cell r="F4691">
            <v>0.187523</v>
          </cell>
        </row>
        <row r="4692">
          <cell r="F4692">
            <v>0.18756300000000001</v>
          </cell>
        </row>
        <row r="4693">
          <cell r="F4693">
            <v>0.18760299999999999</v>
          </cell>
        </row>
        <row r="4694">
          <cell r="F4694">
            <v>0.187643</v>
          </cell>
        </row>
        <row r="4695">
          <cell r="F4695">
            <v>0.18768299999999999</v>
          </cell>
        </row>
        <row r="4696">
          <cell r="F4696">
            <v>0.187723</v>
          </cell>
        </row>
        <row r="4697">
          <cell r="F4697">
            <v>0.18776300000000001</v>
          </cell>
        </row>
        <row r="4698">
          <cell r="F4698">
            <v>0.187803</v>
          </cell>
        </row>
        <row r="4699">
          <cell r="F4699">
            <v>0.18784300000000001</v>
          </cell>
        </row>
        <row r="4700">
          <cell r="F4700">
            <v>0.18788299999999999</v>
          </cell>
        </row>
        <row r="4701">
          <cell r="F4701">
            <v>0.18792300000000001</v>
          </cell>
        </row>
        <row r="4702">
          <cell r="F4702">
            <v>0.18796299999999999</v>
          </cell>
        </row>
        <row r="4703">
          <cell r="F4703">
            <v>0.188003</v>
          </cell>
        </row>
        <row r="4704">
          <cell r="F4704">
            <v>0.18804299999999999</v>
          </cell>
        </row>
        <row r="4705">
          <cell r="F4705">
            <v>0.188083</v>
          </cell>
        </row>
        <row r="4706">
          <cell r="F4706">
            <v>0.18812300000000001</v>
          </cell>
        </row>
        <row r="4707">
          <cell r="F4707">
            <v>0.188163</v>
          </cell>
        </row>
        <row r="4708">
          <cell r="F4708">
            <v>0.18820300000000001</v>
          </cell>
        </row>
        <row r="4709">
          <cell r="F4709">
            <v>0.18824299999999999</v>
          </cell>
        </row>
        <row r="4710">
          <cell r="F4710">
            <v>0.18828300000000001</v>
          </cell>
        </row>
        <row r="4711">
          <cell r="F4711">
            <v>0.18832299999999999</v>
          </cell>
        </row>
        <row r="4712">
          <cell r="F4712">
            <v>0.188363</v>
          </cell>
        </row>
        <row r="4713">
          <cell r="F4713">
            <v>0.18840299999999999</v>
          </cell>
        </row>
        <row r="4714">
          <cell r="F4714">
            <v>0.188443</v>
          </cell>
        </row>
        <row r="4715">
          <cell r="F4715">
            <v>0.18848300000000001</v>
          </cell>
        </row>
        <row r="4716">
          <cell r="F4716">
            <v>0.188523</v>
          </cell>
        </row>
        <row r="4717">
          <cell r="F4717">
            <v>0.18856300000000001</v>
          </cell>
        </row>
        <row r="4718">
          <cell r="F4718">
            <v>0.18860299999999999</v>
          </cell>
        </row>
        <row r="4719">
          <cell r="F4719">
            <v>0.18864300000000001</v>
          </cell>
        </row>
        <row r="4720">
          <cell r="F4720">
            <v>0.18868299999999999</v>
          </cell>
        </row>
        <row r="4721">
          <cell r="F4721">
            <v>0.188723</v>
          </cell>
        </row>
        <row r="4722">
          <cell r="F4722">
            <v>0.18876299999999999</v>
          </cell>
        </row>
        <row r="4723">
          <cell r="F4723">
            <v>0.188803</v>
          </cell>
        </row>
        <row r="4724">
          <cell r="F4724">
            <v>0.18884300000000001</v>
          </cell>
        </row>
        <row r="4725">
          <cell r="F4725">
            <v>0.188883</v>
          </cell>
        </row>
        <row r="4726">
          <cell r="F4726">
            <v>0.18892300000000001</v>
          </cell>
        </row>
        <row r="4727">
          <cell r="F4727">
            <v>0.18896299999999999</v>
          </cell>
        </row>
        <row r="4728">
          <cell r="F4728">
            <v>0.189003</v>
          </cell>
        </row>
        <row r="4729">
          <cell r="F4729">
            <v>0.18904299999999999</v>
          </cell>
        </row>
        <row r="4730">
          <cell r="F4730">
            <v>0.189083</v>
          </cell>
        </row>
        <row r="4731">
          <cell r="F4731">
            <v>0.18912300000000001</v>
          </cell>
        </row>
        <row r="4732">
          <cell r="F4732">
            <v>0.189163</v>
          </cell>
        </row>
        <row r="4733">
          <cell r="F4733">
            <v>0.18920300000000001</v>
          </cell>
        </row>
        <row r="4734">
          <cell r="F4734">
            <v>0.18924299999999999</v>
          </cell>
        </row>
        <row r="4735">
          <cell r="F4735">
            <v>0.18928300000000001</v>
          </cell>
        </row>
        <row r="4736">
          <cell r="F4736">
            <v>0.18932299999999999</v>
          </cell>
        </row>
        <row r="4737">
          <cell r="F4737">
            <v>0.189363</v>
          </cell>
        </row>
        <row r="4738">
          <cell r="F4738">
            <v>0.18940299999999999</v>
          </cell>
        </row>
        <row r="4739">
          <cell r="F4739">
            <v>0.189443</v>
          </cell>
        </row>
        <row r="4740">
          <cell r="F4740">
            <v>0.18948300000000001</v>
          </cell>
        </row>
        <row r="4741">
          <cell r="F4741">
            <v>0.189523</v>
          </cell>
        </row>
        <row r="4742">
          <cell r="F4742">
            <v>0.18956300000000001</v>
          </cell>
        </row>
        <row r="4743">
          <cell r="F4743">
            <v>0.18960299999999999</v>
          </cell>
        </row>
        <row r="4744">
          <cell r="F4744">
            <v>0.18964300000000001</v>
          </cell>
        </row>
        <row r="4745">
          <cell r="F4745">
            <v>0.18968299999999999</v>
          </cell>
        </row>
        <row r="4746">
          <cell r="F4746">
            <v>0.189723</v>
          </cell>
        </row>
        <row r="4747">
          <cell r="F4747">
            <v>0.18976299999999999</v>
          </cell>
        </row>
        <row r="4748">
          <cell r="F4748">
            <v>0.189803</v>
          </cell>
        </row>
        <row r="4749">
          <cell r="F4749">
            <v>0.18984300000000001</v>
          </cell>
        </row>
        <row r="4750">
          <cell r="F4750">
            <v>0.189883</v>
          </cell>
        </row>
        <row r="4751">
          <cell r="F4751">
            <v>0.18992300000000001</v>
          </cell>
        </row>
        <row r="4752">
          <cell r="F4752">
            <v>0.18996299999999999</v>
          </cell>
        </row>
        <row r="4753">
          <cell r="F4753">
            <v>0.19000300000000001</v>
          </cell>
        </row>
        <row r="4754">
          <cell r="F4754">
            <v>0.19004299999999999</v>
          </cell>
        </row>
        <row r="4755">
          <cell r="F4755">
            <v>0.190083</v>
          </cell>
        </row>
        <row r="4756">
          <cell r="F4756">
            <v>0.19012299999999999</v>
          </cell>
        </row>
        <row r="4757">
          <cell r="F4757">
            <v>0.190163</v>
          </cell>
        </row>
        <row r="4758">
          <cell r="F4758">
            <v>0.19020300000000001</v>
          </cell>
        </row>
        <row r="4759">
          <cell r="F4759">
            <v>0.190243</v>
          </cell>
        </row>
        <row r="4760">
          <cell r="F4760">
            <v>0.19028300000000001</v>
          </cell>
        </row>
        <row r="4761">
          <cell r="F4761">
            <v>0.19032299999999999</v>
          </cell>
        </row>
        <row r="4762">
          <cell r="F4762">
            <v>0.190363</v>
          </cell>
        </row>
        <row r="4763">
          <cell r="F4763">
            <v>0.19040299999999999</v>
          </cell>
        </row>
        <row r="4764">
          <cell r="F4764">
            <v>0.190443</v>
          </cell>
        </row>
        <row r="4765">
          <cell r="F4765">
            <v>0.19048300000000001</v>
          </cell>
        </row>
        <row r="4766">
          <cell r="F4766">
            <v>0.190523</v>
          </cell>
        </row>
        <row r="4767">
          <cell r="F4767">
            <v>0.19056300000000001</v>
          </cell>
        </row>
        <row r="4768">
          <cell r="F4768">
            <v>0.19060299999999999</v>
          </cell>
        </row>
        <row r="4769">
          <cell r="F4769">
            <v>0.19064300000000001</v>
          </cell>
        </row>
        <row r="4770">
          <cell r="F4770">
            <v>0.19068299999999999</v>
          </cell>
        </row>
        <row r="4771">
          <cell r="F4771">
            <v>0.190723</v>
          </cell>
        </row>
        <row r="4772">
          <cell r="F4772">
            <v>0.19076299999999999</v>
          </cell>
        </row>
        <row r="4773">
          <cell r="F4773">
            <v>0.190803</v>
          </cell>
        </row>
        <row r="4774">
          <cell r="F4774">
            <v>0.19084300000000001</v>
          </cell>
        </row>
        <row r="4775">
          <cell r="F4775">
            <v>0.190883</v>
          </cell>
        </row>
        <row r="4776">
          <cell r="F4776">
            <v>0.19092300000000001</v>
          </cell>
        </row>
        <row r="4777">
          <cell r="F4777">
            <v>0.19096299999999999</v>
          </cell>
        </row>
        <row r="4778">
          <cell r="F4778">
            <v>0.19100300000000001</v>
          </cell>
        </row>
        <row r="4779">
          <cell r="F4779">
            <v>0.19104299999999999</v>
          </cell>
        </row>
        <row r="4780">
          <cell r="F4780">
            <v>0.191083</v>
          </cell>
        </row>
        <row r="4781">
          <cell r="F4781">
            <v>0.19112299999999999</v>
          </cell>
        </row>
        <row r="4782">
          <cell r="F4782">
            <v>0.191163</v>
          </cell>
        </row>
        <row r="4783">
          <cell r="F4783">
            <v>0.19120300000000001</v>
          </cell>
        </row>
        <row r="4784">
          <cell r="F4784">
            <v>0.191243</v>
          </cell>
        </row>
        <row r="4785">
          <cell r="F4785">
            <v>0.19128300000000001</v>
          </cell>
        </row>
        <row r="4786">
          <cell r="F4786">
            <v>0.19132299999999999</v>
          </cell>
        </row>
        <row r="4787">
          <cell r="F4787">
            <v>0.19136300000000001</v>
          </cell>
        </row>
        <row r="4788">
          <cell r="F4788">
            <v>0.19140299999999999</v>
          </cell>
        </row>
        <row r="4789">
          <cell r="F4789">
            <v>0.191443</v>
          </cell>
        </row>
        <row r="4790">
          <cell r="F4790">
            <v>0.19148299999999999</v>
          </cell>
        </row>
        <row r="4791">
          <cell r="F4791">
            <v>0.191523</v>
          </cell>
        </row>
        <row r="4792">
          <cell r="F4792">
            <v>0.19156300000000001</v>
          </cell>
        </row>
        <row r="4793">
          <cell r="F4793">
            <v>0.191603</v>
          </cell>
        </row>
        <row r="4794">
          <cell r="F4794">
            <v>0.19164300000000001</v>
          </cell>
        </row>
        <row r="4795">
          <cell r="F4795">
            <v>0.19168299999999999</v>
          </cell>
        </row>
        <row r="4796">
          <cell r="F4796">
            <v>0.191723</v>
          </cell>
        </row>
        <row r="4797">
          <cell r="F4797">
            <v>0.19176299999999999</v>
          </cell>
        </row>
        <row r="4798">
          <cell r="F4798">
            <v>0.191803</v>
          </cell>
        </row>
        <row r="4799">
          <cell r="F4799">
            <v>0.19184300000000001</v>
          </cell>
        </row>
        <row r="4800">
          <cell r="F4800">
            <v>0.191883</v>
          </cell>
        </row>
        <row r="4801">
          <cell r="F4801">
            <v>0.19192300000000001</v>
          </cell>
        </row>
        <row r="4802">
          <cell r="F4802">
            <v>0.19196299999999999</v>
          </cell>
        </row>
        <row r="4803">
          <cell r="F4803">
            <v>0.19200300000000001</v>
          </cell>
        </row>
        <row r="4804">
          <cell r="F4804">
            <v>0.19204299999999999</v>
          </cell>
        </row>
        <row r="4805">
          <cell r="F4805">
            <v>0.192083</v>
          </cell>
        </row>
        <row r="4806">
          <cell r="F4806">
            <v>0.19212299999999999</v>
          </cell>
        </row>
        <row r="4807">
          <cell r="F4807">
            <v>0.192163</v>
          </cell>
        </row>
        <row r="4808">
          <cell r="F4808">
            <v>0.19220300000000001</v>
          </cell>
        </row>
        <row r="4809">
          <cell r="F4809">
            <v>0.192243</v>
          </cell>
        </row>
        <row r="4810">
          <cell r="F4810">
            <v>0.19228300000000001</v>
          </cell>
        </row>
        <row r="4811">
          <cell r="F4811">
            <v>0.19232299999999999</v>
          </cell>
        </row>
        <row r="4812">
          <cell r="F4812">
            <v>0.19236300000000001</v>
          </cell>
        </row>
        <row r="4813">
          <cell r="F4813">
            <v>0.19240299999999999</v>
          </cell>
        </row>
        <row r="4814">
          <cell r="F4814">
            <v>0.192443</v>
          </cell>
        </row>
        <row r="4815">
          <cell r="F4815">
            <v>0.19248299999999999</v>
          </cell>
        </row>
        <row r="4816">
          <cell r="F4816">
            <v>0.192523</v>
          </cell>
        </row>
        <row r="4817">
          <cell r="F4817">
            <v>0.19256300000000001</v>
          </cell>
        </row>
        <row r="4818">
          <cell r="F4818">
            <v>0.192603</v>
          </cell>
        </row>
        <row r="4819">
          <cell r="F4819">
            <v>0.19264300000000001</v>
          </cell>
        </row>
        <row r="4820">
          <cell r="F4820">
            <v>0.19268299999999999</v>
          </cell>
        </row>
        <row r="4821">
          <cell r="F4821">
            <v>0.19272300000000001</v>
          </cell>
        </row>
        <row r="4822">
          <cell r="F4822">
            <v>0.19276299999999999</v>
          </cell>
        </row>
        <row r="4823">
          <cell r="F4823">
            <v>0.192803</v>
          </cell>
        </row>
        <row r="4824">
          <cell r="F4824">
            <v>0.19284299999999999</v>
          </cell>
        </row>
        <row r="4825">
          <cell r="F4825">
            <v>0.192883</v>
          </cell>
        </row>
        <row r="4826">
          <cell r="F4826">
            <v>0.19292300000000001</v>
          </cell>
        </row>
        <row r="4827">
          <cell r="F4827">
            <v>0.192963</v>
          </cell>
        </row>
        <row r="4828">
          <cell r="F4828">
            <v>0.19300300000000001</v>
          </cell>
        </row>
        <row r="4829">
          <cell r="F4829">
            <v>0.19304299999999999</v>
          </cell>
        </row>
        <row r="4830">
          <cell r="F4830">
            <v>0.193083</v>
          </cell>
        </row>
        <row r="4831">
          <cell r="F4831">
            <v>0.19312299999999999</v>
          </cell>
        </row>
        <row r="4832">
          <cell r="F4832">
            <v>0.193163</v>
          </cell>
        </row>
        <row r="4833">
          <cell r="F4833">
            <v>0.19320300000000001</v>
          </cell>
        </row>
        <row r="4834">
          <cell r="F4834">
            <v>0.193243</v>
          </cell>
        </row>
        <row r="4835">
          <cell r="F4835">
            <v>0.19328300000000001</v>
          </cell>
        </row>
        <row r="4836">
          <cell r="F4836">
            <v>0.19332299999999999</v>
          </cell>
        </row>
        <row r="4837">
          <cell r="F4837">
            <v>0.19336300000000001</v>
          </cell>
        </row>
        <row r="4838">
          <cell r="F4838">
            <v>0.19340299999999999</v>
          </cell>
        </row>
        <row r="4839">
          <cell r="F4839">
            <v>0.193443</v>
          </cell>
        </row>
        <row r="4840">
          <cell r="F4840">
            <v>0.19348299999999999</v>
          </cell>
        </row>
        <row r="4841">
          <cell r="F4841">
            <v>0.193523</v>
          </cell>
        </row>
        <row r="4842">
          <cell r="F4842">
            <v>0.19356300000000001</v>
          </cell>
        </row>
        <row r="4843">
          <cell r="F4843">
            <v>0.193603</v>
          </cell>
        </row>
        <row r="4844">
          <cell r="F4844">
            <v>0.19364300000000001</v>
          </cell>
        </row>
        <row r="4845">
          <cell r="F4845">
            <v>0.19368299999999999</v>
          </cell>
        </row>
        <row r="4846">
          <cell r="F4846">
            <v>0.19372300000000001</v>
          </cell>
        </row>
        <row r="4847">
          <cell r="F4847">
            <v>0.19376299999999999</v>
          </cell>
        </row>
        <row r="4848">
          <cell r="F4848">
            <v>0.193803</v>
          </cell>
        </row>
        <row r="4849">
          <cell r="F4849">
            <v>0.19384299999999999</v>
          </cell>
        </row>
        <row r="4850">
          <cell r="F4850">
            <v>0.193883</v>
          </cell>
        </row>
        <row r="4851">
          <cell r="F4851">
            <v>0.19392300000000001</v>
          </cell>
        </row>
        <row r="4852">
          <cell r="F4852">
            <v>0.193963</v>
          </cell>
        </row>
        <row r="4853">
          <cell r="F4853">
            <v>0.19400300000000001</v>
          </cell>
        </row>
        <row r="4854">
          <cell r="F4854">
            <v>0.19404299999999999</v>
          </cell>
        </row>
        <row r="4855">
          <cell r="F4855">
            <v>0.19408300000000001</v>
          </cell>
        </row>
        <row r="4856">
          <cell r="F4856">
            <v>0.19412299999999999</v>
          </cell>
        </row>
        <row r="4857">
          <cell r="F4857">
            <v>0.194163</v>
          </cell>
        </row>
        <row r="4858">
          <cell r="F4858">
            <v>0.19420299999999999</v>
          </cell>
        </row>
        <row r="4859">
          <cell r="F4859">
            <v>0.194243</v>
          </cell>
        </row>
        <row r="4860">
          <cell r="F4860">
            <v>0.19428300000000001</v>
          </cell>
        </row>
        <row r="4861">
          <cell r="F4861">
            <v>0.194323</v>
          </cell>
        </row>
        <row r="4862">
          <cell r="F4862">
            <v>0.19436300000000001</v>
          </cell>
        </row>
        <row r="4863">
          <cell r="F4863">
            <v>0.19440299999999999</v>
          </cell>
        </row>
        <row r="4864">
          <cell r="F4864">
            <v>0.194443</v>
          </cell>
        </row>
        <row r="4865">
          <cell r="F4865">
            <v>0.19448299999999999</v>
          </cell>
        </row>
        <row r="4866">
          <cell r="F4866">
            <v>0.194523</v>
          </cell>
        </row>
        <row r="4867">
          <cell r="F4867">
            <v>0.19456300000000001</v>
          </cell>
        </row>
        <row r="4868">
          <cell r="F4868">
            <v>0.194603</v>
          </cell>
        </row>
        <row r="4869">
          <cell r="F4869">
            <v>0.19464300000000001</v>
          </cell>
        </row>
        <row r="4870">
          <cell r="F4870">
            <v>0.19468299999999999</v>
          </cell>
        </row>
        <row r="4871">
          <cell r="F4871">
            <v>0.19472300000000001</v>
          </cell>
        </row>
        <row r="4872">
          <cell r="F4872">
            <v>0.19476299999999999</v>
          </cell>
        </row>
        <row r="4873">
          <cell r="F4873">
            <v>0.194803</v>
          </cell>
        </row>
        <row r="4874">
          <cell r="F4874">
            <v>0.19484299999999999</v>
          </cell>
        </row>
        <row r="4875">
          <cell r="F4875">
            <v>0.194883</v>
          </cell>
        </row>
        <row r="4876">
          <cell r="F4876">
            <v>0.19492300000000001</v>
          </cell>
        </row>
        <row r="4877">
          <cell r="F4877">
            <v>0.194963</v>
          </cell>
        </row>
        <row r="4878">
          <cell r="F4878">
            <v>0.19500300000000001</v>
          </cell>
        </row>
        <row r="4879">
          <cell r="F4879">
            <v>0.19504299999999999</v>
          </cell>
        </row>
        <row r="4880">
          <cell r="F4880">
            <v>0.19508300000000001</v>
          </cell>
        </row>
        <row r="4881">
          <cell r="F4881">
            <v>0.19512299999999999</v>
          </cell>
        </row>
        <row r="4882">
          <cell r="F4882">
            <v>0.195163</v>
          </cell>
        </row>
        <row r="4883">
          <cell r="F4883">
            <v>0.19520299999999999</v>
          </cell>
        </row>
        <row r="4884">
          <cell r="F4884">
            <v>0.195243</v>
          </cell>
        </row>
        <row r="4885">
          <cell r="F4885">
            <v>0.19528300000000001</v>
          </cell>
        </row>
        <row r="4886">
          <cell r="F4886">
            <v>0.195323</v>
          </cell>
        </row>
        <row r="4887">
          <cell r="F4887">
            <v>0.19536300000000001</v>
          </cell>
        </row>
        <row r="4888">
          <cell r="F4888">
            <v>0.19540299999999999</v>
          </cell>
        </row>
        <row r="4889">
          <cell r="F4889">
            <v>0.19544300000000001</v>
          </cell>
        </row>
        <row r="4890">
          <cell r="F4890">
            <v>0.19548299999999999</v>
          </cell>
        </row>
        <row r="4891">
          <cell r="F4891">
            <v>0.195523</v>
          </cell>
        </row>
        <row r="4892">
          <cell r="F4892">
            <v>0.19556299999999999</v>
          </cell>
        </row>
        <row r="4893">
          <cell r="F4893">
            <v>0.195603</v>
          </cell>
        </row>
        <row r="4894">
          <cell r="F4894">
            <v>0.19564300000000001</v>
          </cell>
        </row>
        <row r="4895">
          <cell r="F4895">
            <v>0.195683</v>
          </cell>
        </row>
        <row r="4896">
          <cell r="F4896">
            <v>0.19572300000000001</v>
          </cell>
        </row>
        <row r="4897">
          <cell r="F4897">
            <v>0.19576299999999999</v>
          </cell>
        </row>
        <row r="4898">
          <cell r="F4898">
            <v>0.195803</v>
          </cell>
        </row>
        <row r="4899">
          <cell r="F4899">
            <v>0.19584299999999999</v>
          </cell>
        </row>
        <row r="4900">
          <cell r="F4900">
            <v>0.195883</v>
          </cell>
        </row>
        <row r="4901">
          <cell r="F4901">
            <v>0.19592300000000001</v>
          </cell>
        </row>
        <row r="4902">
          <cell r="F4902">
            <v>0.195963</v>
          </cell>
        </row>
        <row r="4903">
          <cell r="F4903">
            <v>0.19600300000000001</v>
          </cell>
        </row>
        <row r="4904">
          <cell r="F4904">
            <v>0.196043</v>
          </cell>
        </row>
        <row r="4905">
          <cell r="F4905">
            <v>0.19608300000000001</v>
          </cell>
        </row>
        <row r="4906">
          <cell r="F4906">
            <v>0.19612299999999999</v>
          </cell>
        </row>
        <row r="4907">
          <cell r="F4907">
            <v>0.196163</v>
          </cell>
        </row>
        <row r="4908">
          <cell r="F4908">
            <v>0.19620299999999999</v>
          </cell>
        </row>
        <row r="4909">
          <cell r="F4909">
            <v>0.196243</v>
          </cell>
        </row>
        <row r="4910">
          <cell r="F4910">
            <v>0.19628300000000001</v>
          </cell>
        </row>
        <row r="4911">
          <cell r="F4911">
            <v>0.196323</v>
          </cell>
        </row>
        <row r="4912">
          <cell r="F4912">
            <v>0.19636300000000001</v>
          </cell>
        </row>
        <row r="4913">
          <cell r="F4913">
            <v>0.19640299999999999</v>
          </cell>
        </row>
        <row r="4914">
          <cell r="F4914">
            <v>0.19644300000000001</v>
          </cell>
        </row>
        <row r="4915">
          <cell r="F4915">
            <v>0.19648299999999999</v>
          </cell>
        </row>
        <row r="4916">
          <cell r="F4916">
            <v>0.196523</v>
          </cell>
        </row>
        <row r="4917">
          <cell r="F4917">
            <v>0.19656299999999999</v>
          </cell>
        </row>
        <row r="4918">
          <cell r="F4918">
            <v>0.196603</v>
          </cell>
        </row>
        <row r="4919">
          <cell r="F4919">
            <v>0.19664300000000001</v>
          </cell>
        </row>
        <row r="4920">
          <cell r="F4920">
            <v>0.196683</v>
          </cell>
        </row>
        <row r="4921">
          <cell r="F4921">
            <v>0.19672300000000001</v>
          </cell>
        </row>
        <row r="4922">
          <cell r="F4922">
            <v>0.19676299999999999</v>
          </cell>
        </row>
        <row r="4923">
          <cell r="F4923">
            <v>0.19680300000000001</v>
          </cell>
        </row>
        <row r="4924">
          <cell r="F4924">
            <v>0.19684299999999999</v>
          </cell>
        </row>
        <row r="4925">
          <cell r="F4925">
            <v>0.196883</v>
          </cell>
        </row>
        <row r="4926">
          <cell r="F4926">
            <v>0.19692299999999999</v>
          </cell>
        </row>
        <row r="4927">
          <cell r="F4927">
            <v>0.196963</v>
          </cell>
        </row>
        <row r="4928">
          <cell r="F4928">
            <v>0.19700300000000001</v>
          </cell>
        </row>
        <row r="4929">
          <cell r="F4929">
            <v>0.197043</v>
          </cell>
        </row>
        <row r="4930">
          <cell r="F4930">
            <v>0.19708300000000001</v>
          </cell>
        </row>
        <row r="4931">
          <cell r="F4931">
            <v>0.19712299999999999</v>
          </cell>
        </row>
        <row r="4932">
          <cell r="F4932">
            <v>0.197163</v>
          </cell>
        </row>
        <row r="4933">
          <cell r="F4933">
            <v>0.19720299999999999</v>
          </cell>
        </row>
        <row r="4934">
          <cell r="F4934">
            <v>0.197243</v>
          </cell>
        </row>
        <row r="4935">
          <cell r="F4935">
            <v>0.19728299999999999</v>
          </cell>
        </row>
        <row r="4936">
          <cell r="F4936">
            <v>0.197323</v>
          </cell>
        </row>
        <row r="4937">
          <cell r="F4937">
            <v>0.19736300000000001</v>
          </cell>
        </row>
        <row r="4938">
          <cell r="F4938">
            <v>0.197403</v>
          </cell>
        </row>
        <row r="4939">
          <cell r="F4939">
            <v>0.19744300000000001</v>
          </cell>
        </row>
        <row r="4940">
          <cell r="F4940">
            <v>0.19748299999999999</v>
          </cell>
        </row>
        <row r="4941">
          <cell r="F4941">
            <v>0.197523</v>
          </cell>
        </row>
        <row r="4942">
          <cell r="F4942">
            <v>0.19756299999999999</v>
          </cell>
        </row>
        <row r="4943">
          <cell r="F4943">
            <v>0.197603</v>
          </cell>
        </row>
        <row r="4944">
          <cell r="F4944">
            <v>0.19764300000000001</v>
          </cell>
        </row>
        <row r="4945">
          <cell r="F4945">
            <v>0.197683</v>
          </cell>
        </row>
        <row r="4946">
          <cell r="F4946">
            <v>0.19772300000000001</v>
          </cell>
        </row>
        <row r="4947">
          <cell r="F4947">
            <v>0.19776299999999999</v>
          </cell>
        </row>
        <row r="4948">
          <cell r="F4948">
            <v>0.19780300000000001</v>
          </cell>
        </row>
        <row r="4949">
          <cell r="F4949">
            <v>0.19784299999999999</v>
          </cell>
        </row>
        <row r="4950">
          <cell r="F4950">
            <v>0.197883</v>
          </cell>
        </row>
        <row r="4951">
          <cell r="F4951">
            <v>0.19792299999999999</v>
          </cell>
        </row>
        <row r="4952">
          <cell r="F4952">
            <v>0.197963</v>
          </cell>
        </row>
        <row r="4953">
          <cell r="F4953">
            <v>0.19800300000000001</v>
          </cell>
        </row>
        <row r="4954">
          <cell r="F4954">
            <v>0.198043</v>
          </cell>
        </row>
        <row r="4955">
          <cell r="F4955">
            <v>0.19808300000000001</v>
          </cell>
        </row>
        <row r="4956">
          <cell r="F4956">
            <v>0.19812299999999999</v>
          </cell>
        </row>
        <row r="4957">
          <cell r="F4957">
            <v>0.19816300000000001</v>
          </cell>
        </row>
        <row r="4958">
          <cell r="F4958">
            <v>0.19820299999999999</v>
          </cell>
        </row>
        <row r="4959">
          <cell r="F4959">
            <v>0.198243</v>
          </cell>
        </row>
        <row r="4960">
          <cell r="F4960">
            <v>0.19828299999999999</v>
          </cell>
        </row>
        <row r="4961">
          <cell r="F4961">
            <v>0.198323</v>
          </cell>
        </row>
        <row r="4962">
          <cell r="F4962">
            <v>0.19836300000000001</v>
          </cell>
        </row>
        <row r="4963">
          <cell r="F4963">
            <v>0.198403</v>
          </cell>
        </row>
        <row r="4964">
          <cell r="F4964">
            <v>0.19844300000000001</v>
          </cell>
        </row>
        <row r="4965">
          <cell r="F4965">
            <v>0.19848299999999999</v>
          </cell>
        </row>
        <row r="4966">
          <cell r="F4966">
            <v>0.19852300000000001</v>
          </cell>
        </row>
        <row r="4967">
          <cell r="F4967">
            <v>0.19856299999999999</v>
          </cell>
        </row>
        <row r="4968">
          <cell r="F4968">
            <v>0.198603</v>
          </cell>
        </row>
        <row r="4969">
          <cell r="F4969">
            <v>0.19864299999999999</v>
          </cell>
        </row>
        <row r="4970">
          <cell r="F4970">
            <v>0.198683</v>
          </cell>
        </row>
        <row r="4971">
          <cell r="F4971">
            <v>0.19872300000000001</v>
          </cell>
        </row>
        <row r="4972">
          <cell r="F4972">
            <v>0.198763</v>
          </cell>
        </row>
        <row r="4973">
          <cell r="F4973">
            <v>0.19880300000000001</v>
          </cell>
        </row>
        <row r="4974">
          <cell r="F4974">
            <v>0.19884299999999999</v>
          </cell>
        </row>
        <row r="4975">
          <cell r="F4975">
            <v>0.198883</v>
          </cell>
        </row>
        <row r="4976">
          <cell r="F4976">
            <v>0.19892299999999999</v>
          </cell>
        </row>
        <row r="4977">
          <cell r="F4977">
            <v>0.198963</v>
          </cell>
        </row>
        <row r="4978">
          <cell r="F4978">
            <v>0.19900300000000001</v>
          </cell>
        </row>
        <row r="4979">
          <cell r="F4979">
            <v>0.199043</v>
          </cell>
        </row>
        <row r="4980">
          <cell r="F4980">
            <v>0.19908300000000001</v>
          </cell>
        </row>
        <row r="4981">
          <cell r="F4981">
            <v>0.19912299999999999</v>
          </cell>
        </row>
        <row r="4982">
          <cell r="F4982">
            <v>0.19916300000000001</v>
          </cell>
        </row>
        <row r="4983">
          <cell r="F4983">
            <v>0.19920299999999999</v>
          </cell>
        </row>
        <row r="4984">
          <cell r="F4984">
            <v>0.199243</v>
          </cell>
        </row>
        <row r="4985">
          <cell r="F4985">
            <v>0.19928299999999999</v>
          </cell>
        </row>
        <row r="4986">
          <cell r="F4986">
            <v>0.199323</v>
          </cell>
        </row>
        <row r="4987">
          <cell r="F4987">
            <v>0.19936300000000001</v>
          </cell>
        </row>
        <row r="4988">
          <cell r="F4988">
            <v>0.199403</v>
          </cell>
        </row>
        <row r="4989">
          <cell r="F4989">
            <v>0.19944300000000001</v>
          </cell>
        </row>
        <row r="4990">
          <cell r="F4990">
            <v>0.19948299999999999</v>
          </cell>
        </row>
        <row r="4991">
          <cell r="F4991">
            <v>0.19952300000000001</v>
          </cell>
        </row>
        <row r="4992">
          <cell r="F4992">
            <v>0.19956299999999999</v>
          </cell>
        </row>
        <row r="4993">
          <cell r="F4993">
            <v>0.199603</v>
          </cell>
        </row>
        <row r="4994">
          <cell r="F4994">
            <v>0.19964299999999999</v>
          </cell>
        </row>
        <row r="4995">
          <cell r="F4995">
            <v>0.199683</v>
          </cell>
        </row>
        <row r="4996">
          <cell r="F4996">
            <v>0.19972300000000001</v>
          </cell>
        </row>
        <row r="4997">
          <cell r="F4997">
            <v>0.199763</v>
          </cell>
        </row>
        <row r="4998">
          <cell r="F4998">
            <v>0.19980300000000001</v>
          </cell>
        </row>
        <row r="4999">
          <cell r="F4999">
            <v>0.19984299999999999</v>
          </cell>
        </row>
        <row r="5000">
          <cell r="F5000">
            <v>0.19988300000000001</v>
          </cell>
        </row>
        <row r="5001">
          <cell r="F5001">
            <v>0.19992299999999999</v>
          </cell>
        </row>
        <row r="5002">
          <cell r="F5002">
            <v>0.199963</v>
          </cell>
        </row>
        <row r="5003">
          <cell r="F5003">
            <v>0.20000299999999999</v>
          </cell>
        </row>
        <row r="5004">
          <cell r="F5004">
            <v>0.200043</v>
          </cell>
        </row>
        <row r="5005">
          <cell r="F5005">
            <v>0.20008300000000001</v>
          </cell>
        </row>
        <row r="5006">
          <cell r="F5006">
            <v>0.200123</v>
          </cell>
        </row>
        <row r="5007">
          <cell r="F5007">
            <v>0.20016300000000001</v>
          </cell>
        </row>
        <row r="5008">
          <cell r="F5008">
            <v>0.20020299999999999</v>
          </cell>
        </row>
        <row r="5009">
          <cell r="F5009">
            <v>0.200243</v>
          </cell>
        </row>
        <row r="5010">
          <cell r="F5010">
            <v>0.20028299999999999</v>
          </cell>
        </row>
        <row r="5011">
          <cell r="F5011">
            <v>0.200323</v>
          </cell>
        </row>
        <row r="5012">
          <cell r="F5012">
            <v>0.20036300000000001</v>
          </cell>
        </row>
        <row r="5013">
          <cell r="F5013">
            <v>0.200403</v>
          </cell>
        </row>
        <row r="5014">
          <cell r="F5014">
            <v>0.20044300000000001</v>
          </cell>
        </row>
        <row r="5015">
          <cell r="F5015">
            <v>0.20048299999999999</v>
          </cell>
        </row>
        <row r="5016">
          <cell r="F5016">
            <v>0.20052300000000001</v>
          </cell>
        </row>
        <row r="5017">
          <cell r="F5017">
            <v>0.20056299999999999</v>
          </cell>
        </row>
        <row r="5018">
          <cell r="F5018">
            <v>0.200603</v>
          </cell>
        </row>
        <row r="5019">
          <cell r="F5019">
            <v>0.20064299999999999</v>
          </cell>
        </row>
        <row r="5020">
          <cell r="F5020">
            <v>0.200683</v>
          </cell>
        </row>
        <row r="5021">
          <cell r="F5021">
            <v>0.20072300000000001</v>
          </cell>
        </row>
        <row r="5022">
          <cell r="F5022">
            <v>0.200763</v>
          </cell>
        </row>
        <row r="5023">
          <cell r="F5023">
            <v>0.20080300000000001</v>
          </cell>
        </row>
        <row r="5024">
          <cell r="F5024">
            <v>0.20084299999999999</v>
          </cell>
        </row>
        <row r="5025">
          <cell r="F5025">
            <v>0.20088300000000001</v>
          </cell>
        </row>
        <row r="5026">
          <cell r="F5026">
            <v>0.20092299999999999</v>
          </cell>
        </row>
        <row r="5027">
          <cell r="F5027">
            <v>0.200963</v>
          </cell>
        </row>
        <row r="5028">
          <cell r="F5028">
            <v>0.20100299999999999</v>
          </cell>
        </row>
        <row r="5029">
          <cell r="F5029">
            <v>0.201043</v>
          </cell>
        </row>
        <row r="5030">
          <cell r="F5030">
            <v>0.20108300000000001</v>
          </cell>
        </row>
        <row r="5031">
          <cell r="F5031">
            <v>0.201123</v>
          </cell>
        </row>
        <row r="5032">
          <cell r="F5032">
            <v>0.20116300000000001</v>
          </cell>
        </row>
        <row r="5033">
          <cell r="F5033">
            <v>0.20120299999999999</v>
          </cell>
        </row>
        <row r="5034">
          <cell r="F5034">
            <v>0.20124300000000001</v>
          </cell>
        </row>
        <row r="5035">
          <cell r="F5035">
            <v>0.20128299999999999</v>
          </cell>
        </row>
        <row r="5036">
          <cell r="F5036">
            <v>0.201323</v>
          </cell>
        </row>
        <row r="5037">
          <cell r="F5037">
            <v>0.20136299999999999</v>
          </cell>
        </row>
        <row r="5038">
          <cell r="F5038">
            <v>0.201403</v>
          </cell>
        </row>
        <row r="5039">
          <cell r="F5039">
            <v>0.20144300000000001</v>
          </cell>
        </row>
        <row r="5040">
          <cell r="F5040">
            <v>0.201483</v>
          </cell>
        </row>
        <row r="5041">
          <cell r="F5041">
            <v>0.20152300000000001</v>
          </cell>
        </row>
        <row r="5042">
          <cell r="F5042">
            <v>0.20156299999999999</v>
          </cell>
        </row>
        <row r="5043">
          <cell r="F5043">
            <v>0.201603</v>
          </cell>
        </row>
        <row r="5044">
          <cell r="F5044">
            <v>0.20164299999999999</v>
          </cell>
        </row>
        <row r="5045">
          <cell r="F5045">
            <v>0.201683</v>
          </cell>
        </row>
        <row r="5046">
          <cell r="F5046">
            <v>0.20172300000000001</v>
          </cell>
        </row>
        <row r="5047">
          <cell r="F5047">
            <v>0.201763</v>
          </cell>
        </row>
        <row r="5048">
          <cell r="F5048">
            <v>0.20180300000000001</v>
          </cell>
        </row>
        <row r="5049">
          <cell r="F5049">
            <v>0.20184299999999999</v>
          </cell>
        </row>
        <row r="5050">
          <cell r="F5050">
            <v>0.20188300000000001</v>
          </cell>
        </row>
        <row r="5051">
          <cell r="F5051">
            <v>0.20192299999999999</v>
          </cell>
        </row>
        <row r="5052">
          <cell r="F5052">
            <v>0.201963</v>
          </cell>
        </row>
        <row r="5053">
          <cell r="F5053">
            <v>0.20200299999999999</v>
          </cell>
        </row>
        <row r="5054">
          <cell r="F5054">
            <v>0.202043</v>
          </cell>
        </row>
        <row r="5055">
          <cell r="F5055">
            <v>0.20208300000000001</v>
          </cell>
        </row>
        <row r="5056">
          <cell r="F5056">
            <v>0.202123</v>
          </cell>
        </row>
        <row r="5057">
          <cell r="F5057">
            <v>0.20216300000000001</v>
          </cell>
        </row>
        <row r="5058">
          <cell r="F5058">
            <v>0.20220299999999999</v>
          </cell>
        </row>
        <row r="5059">
          <cell r="F5059">
            <v>0.20224300000000001</v>
          </cell>
        </row>
        <row r="5060">
          <cell r="F5060">
            <v>0.20228299999999999</v>
          </cell>
        </row>
        <row r="5061">
          <cell r="F5061">
            <v>0.202323</v>
          </cell>
        </row>
        <row r="5062">
          <cell r="F5062">
            <v>0.20236299999999999</v>
          </cell>
        </row>
        <row r="5063">
          <cell r="F5063">
            <v>0.202403</v>
          </cell>
        </row>
        <row r="5064">
          <cell r="F5064">
            <v>0.20244300000000001</v>
          </cell>
        </row>
        <row r="5065">
          <cell r="F5065">
            <v>0.202483</v>
          </cell>
        </row>
        <row r="5066">
          <cell r="F5066">
            <v>0.20252300000000001</v>
          </cell>
        </row>
        <row r="5067">
          <cell r="F5067">
            <v>0.20256299999999999</v>
          </cell>
        </row>
        <row r="5068">
          <cell r="F5068">
            <v>0.20260300000000001</v>
          </cell>
        </row>
        <row r="5069">
          <cell r="F5069">
            <v>0.20264299999999999</v>
          </cell>
        </row>
        <row r="5070">
          <cell r="F5070">
            <v>0.202683</v>
          </cell>
        </row>
        <row r="5071">
          <cell r="F5071">
            <v>0.20272299999999999</v>
          </cell>
        </row>
        <row r="5072">
          <cell r="F5072">
            <v>0.202763</v>
          </cell>
        </row>
        <row r="5073">
          <cell r="F5073">
            <v>0.20280300000000001</v>
          </cell>
        </row>
        <row r="5074">
          <cell r="F5074">
            <v>0.202843</v>
          </cell>
        </row>
        <row r="5075">
          <cell r="F5075">
            <v>0.20288300000000001</v>
          </cell>
        </row>
        <row r="5076">
          <cell r="F5076">
            <v>0.20292299999999999</v>
          </cell>
        </row>
        <row r="5077">
          <cell r="F5077">
            <v>0.202963</v>
          </cell>
        </row>
        <row r="5078">
          <cell r="F5078">
            <v>0.20300299999999999</v>
          </cell>
        </row>
        <row r="5079">
          <cell r="F5079">
            <v>0.203043</v>
          </cell>
        </row>
        <row r="5080">
          <cell r="F5080">
            <v>0.20308300000000001</v>
          </cell>
        </row>
        <row r="5081">
          <cell r="F5081">
            <v>0.203123</v>
          </cell>
        </row>
        <row r="5082">
          <cell r="F5082">
            <v>0.20316300000000001</v>
          </cell>
        </row>
        <row r="5083">
          <cell r="F5083">
            <v>0.20320299999999999</v>
          </cell>
        </row>
        <row r="5084">
          <cell r="F5084">
            <v>0.20324300000000001</v>
          </cell>
        </row>
        <row r="5085">
          <cell r="F5085">
            <v>0.20328299999999999</v>
          </cell>
        </row>
        <row r="5086">
          <cell r="F5086">
            <v>0.203323</v>
          </cell>
        </row>
        <row r="5087">
          <cell r="F5087">
            <v>0.20336299999999999</v>
          </cell>
        </row>
        <row r="5088">
          <cell r="F5088">
            <v>0.203403</v>
          </cell>
        </row>
        <row r="5089">
          <cell r="F5089">
            <v>0.20344300000000001</v>
          </cell>
        </row>
        <row r="5090">
          <cell r="F5090">
            <v>0.203483</v>
          </cell>
        </row>
        <row r="5091">
          <cell r="F5091">
            <v>0.20352300000000001</v>
          </cell>
        </row>
        <row r="5092">
          <cell r="F5092">
            <v>0.20356299999999999</v>
          </cell>
        </row>
        <row r="5093">
          <cell r="F5093">
            <v>0.20360300000000001</v>
          </cell>
        </row>
        <row r="5094">
          <cell r="F5094">
            <v>0.20364299999999999</v>
          </cell>
        </row>
        <row r="5095">
          <cell r="F5095">
            <v>0.203683</v>
          </cell>
        </row>
        <row r="5096">
          <cell r="F5096">
            <v>0.20372299999999999</v>
          </cell>
        </row>
        <row r="5097">
          <cell r="F5097">
            <v>0.203763</v>
          </cell>
        </row>
        <row r="5098">
          <cell r="F5098">
            <v>0.20380300000000001</v>
          </cell>
        </row>
        <row r="5099">
          <cell r="F5099">
            <v>0.203843</v>
          </cell>
        </row>
        <row r="5100">
          <cell r="F5100">
            <v>0.20388300000000001</v>
          </cell>
        </row>
        <row r="5101">
          <cell r="F5101">
            <v>0.20392299999999999</v>
          </cell>
        </row>
        <row r="5102">
          <cell r="F5102">
            <v>0.20396300000000001</v>
          </cell>
        </row>
        <row r="5103">
          <cell r="F5103">
            <v>0.20400299999999999</v>
          </cell>
        </row>
        <row r="5104">
          <cell r="F5104">
            <v>0.204043</v>
          </cell>
        </row>
        <row r="5105">
          <cell r="F5105">
            <v>0.20408299999999999</v>
          </cell>
        </row>
        <row r="5106">
          <cell r="F5106">
            <v>0.204123</v>
          </cell>
        </row>
        <row r="5107">
          <cell r="F5107">
            <v>0.20416300000000001</v>
          </cell>
        </row>
        <row r="5108">
          <cell r="F5108">
            <v>0.204203</v>
          </cell>
        </row>
        <row r="5109">
          <cell r="F5109">
            <v>0.20424300000000001</v>
          </cell>
        </row>
        <row r="5110">
          <cell r="F5110">
            <v>0.20428299999999999</v>
          </cell>
        </row>
        <row r="5111">
          <cell r="F5111">
            <v>0.204323</v>
          </cell>
        </row>
        <row r="5112">
          <cell r="F5112">
            <v>0.20436299999999999</v>
          </cell>
        </row>
        <row r="5113">
          <cell r="F5113">
            <v>0.204403</v>
          </cell>
        </row>
        <row r="5114">
          <cell r="F5114">
            <v>0.20444300000000001</v>
          </cell>
        </row>
        <row r="5115">
          <cell r="F5115">
            <v>0.204483</v>
          </cell>
        </row>
        <row r="5116">
          <cell r="F5116">
            <v>0.20452300000000001</v>
          </cell>
        </row>
        <row r="5117">
          <cell r="F5117">
            <v>0.20456299999999999</v>
          </cell>
        </row>
        <row r="5118">
          <cell r="F5118">
            <v>0.20460300000000001</v>
          </cell>
        </row>
        <row r="5119">
          <cell r="F5119">
            <v>0.20464299999999999</v>
          </cell>
        </row>
        <row r="5120">
          <cell r="F5120">
            <v>0.204683</v>
          </cell>
        </row>
        <row r="5121">
          <cell r="F5121">
            <v>0.20472299999999999</v>
          </cell>
        </row>
        <row r="5122">
          <cell r="F5122">
            <v>0.204763</v>
          </cell>
        </row>
        <row r="5123">
          <cell r="F5123">
            <v>0.20480300000000001</v>
          </cell>
        </row>
        <row r="5124">
          <cell r="F5124">
            <v>0.204843</v>
          </cell>
        </row>
        <row r="5125">
          <cell r="F5125">
            <v>0.20488300000000001</v>
          </cell>
        </row>
        <row r="5126">
          <cell r="F5126">
            <v>0.20492299999999999</v>
          </cell>
        </row>
        <row r="5127">
          <cell r="F5127">
            <v>0.20496300000000001</v>
          </cell>
        </row>
        <row r="5128">
          <cell r="F5128">
            <v>0.20500299999999999</v>
          </cell>
        </row>
        <row r="5129">
          <cell r="F5129">
            <v>0.205043</v>
          </cell>
        </row>
        <row r="5130">
          <cell r="F5130">
            <v>0.20508299999999999</v>
          </cell>
        </row>
        <row r="5131">
          <cell r="F5131">
            <v>0.205123</v>
          </cell>
        </row>
        <row r="5132">
          <cell r="F5132">
            <v>0.20516300000000001</v>
          </cell>
        </row>
        <row r="5133">
          <cell r="F5133">
            <v>0.205203</v>
          </cell>
        </row>
        <row r="5134">
          <cell r="F5134">
            <v>0.20524300000000001</v>
          </cell>
        </row>
        <row r="5135">
          <cell r="F5135">
            <v>0.20528299999999999</v>
          </cell>
        </row>
        <row r="5136">
          <cell r="F5136">
            <v>0.20532300000000001</v>
          </cell>
        </row>
        <row r="5137">
          <cell r="F5137">
            <v>0.20536299999999999</v>
          </cell>
        </row>
        <row r="5138">
          <cell r="F5138">
            <v>0.205403</v>
          </cell>
        </row>
        <row r="5139">
          <cell r="F5139">
            <v>0.20544299999999999</v>
          </cell>
        </row>
        <row r="5140">
          <cell r="F5140">
            <v>0.205483</v>
          </cell>
        </row>
        <row r="5141">
          <cell r="F5141">
            <v>0.20552300000000001</v>
          </cell>
        </row>
        <row r="5142">
          <cell r="F5142">
            <v>0.205563</v>
          </cell>
        </row>
        <row r="5143">
          <cell r="F5143">
            <v>0.20560300000000001</v>
          </cell>
        </row>
        <row r="5144">
          <cell r="F5144">
            <v>0.20564299999999999</v>
          </cell>
        </row>
        <row r="5145">
          <cell r="F5145">
            <v>0.205683</v>
          </cell>
        </row>
        <row r="5146">
          <cell r="F5146">
            <v>0.20572299999999999</v>
          </cell>
        </row>
        <row r="5147">
          <cell r="F5147">
            <v>0.205763</v>
          </cell>
        </row>
        <row r="5148">
          <cell r="F5148">
            <v>0.20580300000000001</v>
          </cell>
        </row>
        <row r="5149">
          <cell r="F5149">
            <v>0.205843</v>
          </cell>
        </row>
        <row r="5150">
          <cell r="F5150">
            <v>0.20588300000000001</v>
          </cell>
        </row>
        <row r="5151">
          <cell r="F5151">
            <v>0.20592299999999999</v>
          </cell>
        </row>
        <row r="5152">
          <cell r="F5152">
            <v>0.20596300000000001</v>
          </cell>
        </row>
        <row r="5153">
          <cell r="F5153">
            <v>0.20600299999999999</v>
          </cell>
        </row>
        <row r="5154">
          <cell r="F5154">
            <v>0.206043</v>
          </cell>
        </row>
        <row r="5155">
          <cell r="F5155">
            <v>0.20608299999999999</v>
          </cell>
        </row>
        <row r="5156">
          <cell r="F5156">
            <v>0.206123</v>
          </cell>
        </row>
        <row r="5157">
          <cell r="F5157">
            <v>0.20616300000000001</v>
          </cell>
        </row>
        <row r="5158">
          <cell r="F5158">
            <v>0.206203</v>
          </cell>
        </row>
        <row r="5159">
          <cell r="F5159">
            <v>0.20624300000000001</v>
          </cell>
        </row>
        <row r="5160">
          <cell r="F5160">
            <v>0.20628299999999999</v>
          </cell>
        </row>
        <row r="5161">
          <cell r="F5161">
            <v>0.20632300000000001</v>
          </cell>
        </row>
        <row r="5162">
          <cell r="F5162">
            <v>0.20636299999999999</v>
          </cell>
        </row>
        <row r="5163">
          <cell r="F5163">
            <v>0.206403</v>
          </cell>
        </row>
        <row r="5164">
          <cell r="F5164">
            <v>0.20644299999999999</v>
          </cell>
        </row>
        <row r="5165">
          <cell r="F5165">
            <v>0.206483</v>
          </cell>
        </row>
        <row r="5166">
          <cell r="F5166">
            <v>0.20652300000000001</v>
          </cell>
        </row>
        <row r="5167">
          <cell r="F5167">
            <v>0.206563</v>
          </cell>
        </row>
        <row r="5168">
          <cell r="F5168">
            <v>0.20660300000000001</v>
          </cell>
        </row>
        <row r="5169">
          <cell r="F5169">
            <v>0.20664299999999999</v>
          </cell>
        </row>
        <row r="5170">
          <cell r="F5170">
            <v>0.20668300000000001</v>
          </cell>
        </row>
        <row r="5171">
          <cell r="F5171">
            <v>0.20672299999999999</v>
          </cell>
        </row>
        <row r="5172">
          <cell r="F5172">
            <v>0.206763</v>
          </cell>
        </row>
        <row r="5173">
          <cell r="F5173">
            <v>0.20680299999999999</v>
          </cell>
        </row>
        <row r="5174">
          <cell r="F5174">
            <v>0.206843</v>
          </cell>
        </row>
        <row r="5175">
          <cell r="F5175">
            <v>0.20688300000000001</v>
          </cell>
        </row>
        <row r="5176">
          <cell r="F5176">
            <v>0.206923</v>
          </cell>
        </row>
        <row r="5177">
          <cell r="F5177">
            <v>0.20696300000000001</v>
          </cell>
        </row>
        <row r="5178">
          <cell r="F5178">
            <v>0.20700299999999999</v>
          </cell>
        </row>
        <row r="5179">
          <cell r="F5179">
            <v>0.207043</v>
          </cell>
        </row>
        <row r="5180">
          <cell r="F5180">
            <v>0.20708299999999999</v>
          </cell>
        </row>
        <row r="5181">
          <cell r="F5181">
            <v>0.207123</v>
          </cell>
        </row>
        <row r="5182">
          <cell r="F5182">
            <v>0.20716300000000001</v>
          </cell>
        </row>
        <row r="5183">
          <cell r="F5183">
            <v>0.207203</v>
          </cell>
        </row>
        <row r="5184">
          <cell r="F5184">
            <v>0.20724300000000001</v>
          </cell>
        </row>
        <row r="5185">
          <cell r="F5185">
            <v>0.207283</v>
          </cell>
        </row>
        <row r="5186">
          <cell r="F5186">
            <v>0.20732300000000001</v>
          </cell>
        </row>
        <row r="5187">
          <cell r="F5187">
            <v>0.20736299999999999</v>
          </cell>
        </row>
        <row r="5188">
          <cell r="F5188">
            <v>0.207403</v>
          </cell>
        </row>
        <row r="5189">
          <cell r="F5189">
            <v>0.20744299999999999</v>
          </cell>
        </row>
        <row r="5190">
          <cell r="F5190">
            <v>0.207483</v>
          </cell>
        </row>
        <row r="5191">
          <cell r="F5191">
            <v>0.20752300000000001</v>
          </cell>
        </row>
        <row r="5192">
          <cell r="F5192">
            <v>0.207563</v>
          </cell>
        </row>
        <row r="5193">
          <cell r="F5193">
            <v>0.20760300000000001</v>
          </cell>
        </row>
        <row r="5194">
          <cell r="F5194">
            <v>0.20764299999999999</v>
          </cell>
        </row>
        <row r="5195">
          <cell r="F5195">
            <v>0.20768300000000001</v>
          </cell>
        </row>
        <row r="5196">
          <cell r="F5196">
            <v>0.20772299999999999</v>
          </cell>
        </row>
        <row r="5197">
          <cell r="F5197">
            <v>0.207763</v>
          </cell>
        </row>
        <row r="5198">
          <cell r="F5198">
            <v>0.20780299999999999</v>
          </cell>
        </row>
        <row r="5199">
          <cell r="F5199">
            <v>0.207843</v>
          </cell>
        </row>
        <row r="5200">
          <cell r="F5200">
            <v>0.20788300000000001</v>
          </cell>
        </row>
        <row r="5201">
          <cell r="F5201">
            <v>0.207923</v>
          </cell>
        </row>
        <row r="5202">
          <cell r="F5202">
            <v>0.20796300000000001</v>
          </cell>
        </row>
        <row r="5203">
          <cell r="F5203">
            <v>0.20800299999999999</v>
          </cell>
        </row>
        <row r="5204">
          <cell r="F5204">
            <v>0.20804300000000001</v>
          </cell>
        </row>
        <row r="5205">
          <cell r="F5205">
            <v>0.20808299999999999</v>
          </cell>
        </row>
        <row r="5206">
          <cell r="F5206">
            <v>0.208123</v>
          </cell>
        </row>
        <row r="5207">
          <cell r="F5207">
            <v>0.20816299999999999</v>
          </cell>
        </row>
        <row r="5208">
          <cell r="F5208">
            <v>0.208203</v>
          </cell>
        </row>
        <row r="5209">
          <cell r="F5209">
            <v>0.20824300000000001</v>
          </cell>
        </row>
        <row r="5210">
          <cell r="F5210">
            <v>0.208283</v>
          </cell>
        </row>
        <row r="5211">
          <cell r="F5211">
            <v>0.20832300000000001</v>
          </cell>
        </row>
        <row r="5212">
          <cell r="F5212">
            <v>0.20836299999999999</v>
          </cell>
        </row>
        <row r="5213">
          <cell r="F5213">
            <v>0.208403</v>
          </cell>
        </row>
        <row r="5214">
          <cell r="F5214">
            <v>0.20844299999999999</v>
          </cell>
        </row>
        <row r="5215">
          <cell r="F5215">
            <v>0.208483</v>
          </cell>
        </row>
        <row r="5216">
          <cell r="F5216">
            <v>0.20852299999999999</v>
          </cell>
        </row>
        <row r="5217">
          <cell r="F5217">
            <v>0.208563</v>
          </cell>
        </row>
        <row r="5218">
          <cell r="F5218">
            <v>0.20860300000000001</v>
          </cell>
        </row>
        <row r="5219">
          <cell r="F5219">
            <v>0.208643</v>
          </cell>
        </row>
        <row r="5220">
          <cell r="F5220">
            <v>0.20868300000000001</v>
          </cell>
        </row>
        <row r="5221">
          <cell r="F5221">
            <v>0.20872299999999999</v>
          </cell>
        </row>
        <row r="5222">
          <cell r="F5222">
            <v>0.208763</v>
          </cell>
        </row>
        <row r="5223">
          <cell r="F5223">
            <v>0.20880299999999999</v>
          </cell>
        </row>
        <row r="5224">
          <cell r="F5224">
            <v>0.208843</v>
          </cell>
        </row>
        <row r="5225">
          <cell r="F5225">
            <v>0.20888300000000001</v>
          </cell>
        </row>
        <row r="5226">
          <cell r="F5226">
            <v>0.208923</v>
          </cell>
        </row>
        <row r="5227">
          <cell r="F5227">
            <v>0.20896300000000001</v>
          </cell>
        </row>
        <row r="5228">
          <cell r="F5228">
            <v>0.20900299999999999</v>
          </cell>
        </row>
        <row r="5229">
          <cell r="F5229">
            <v>0.20904300000000001</v>
          </cell>
        </row>
        <row r="5230">
          <cell r="F5230">
            <v>0.20908299999999999</v>
          </cell>
        </row>
        <row r="5231">
          <cell r="F5231">
            <v>0.209123</v>
          </cell>
        </row>
        <row r="5232">
          <cell r="F5232">
            <v>0.20916299999999999</v>
          </cell>
        </row>
        <row r="5233">
          <cell r="F5233">
            <v>0.209203</v>
          </cell>
        </row>
        <row r="5234">
          <cell r="F5234">
            <v>0.20924300000000001</v>
          </cell>
        </row>
        <row r="5235">
          <cell r="F5235">
            <v>0.209283</v>
          </cell>
        </row>
        <row r="5236">
          <cell r="F5236">
            <v>0.20932300000000001</v>
          </cell>
        </row>
        <row r="5237">
          <cell r="F5237">
            <v>0.20936299999999999</v>
          </cell>
        </row>
        <row r="5238">
          <cell r="F5238">
            <v>0.20940300000000001</v>
          </cell>
        </row>
        <row r="5239">
          <cell r="F5239">
            <v>0.20944299999999999</v>
          </cell>
        </row>
        <row r="5240">
          <cell r="F5240">
            <v>0.209483</v>
          </cell>
        </row>
        <row r="5241">
          <cell r="F5241">
            <v>0.20952299999999999</v>
          </cell>
        </row>
        <row r="5242">
          <cell r="F5242">
            <v>0.209563</v>
          </cell>
        </row>
        <row r="5243">
          <cell r="F5243">
            <v>0.20960300000000001</v>
          </cell>
        </row>
        <row r="5244">
          <cell r="F5244">
            <v>0.209643</v>
          </cell>
        </row>
        <row r="5245">
          <cell r="F5245">
            <v>0.20968300000000001</v>
          </cell>
        </row>
        <row r="5246">
          <cell r="F5246">
            <v>0.20972299999999999</v>
          </cell>
        </row>
        <row r="5247">
          <cell r="F5247">
            <v>0.20976300000000001</v>
          </cell>
        </row>
        <row r="5248">
          <cell r="F5248">
            <v>0.20980299999999999</v>
          </cell>
        </row>
        <row r="5249">
          <cell r="F5249">
            <v>0.209843</v>
          </cell>
        </row>
        <row r="5250">
          <cell r="F5250">
            <v>0.20988299999999999</v>
          </cell>
        </row>
        <row r="5251">
          <cell r="F5251">
            <v>0.209923</v>
          </cell>
        </row>
        <row r="5252">
          <cell r="F5252">
            <v>0.20996300000000001</v>
          </cell>
        </row>
        <row r="5253">
          <cell r="F5253">
            <v>0.210003</v>
          </cell>
        </row>
        <row r="5254">
          <cell r="F5254">
            <v>0.21004300000000001</v>
          </cell>
        </row>
        <row r="5255">
          <cell r="F5255">
            <v>0.21008299999999999</v>
          </cell>
        </row>
        <row r="5256">
          <cell r="F5256">
            <v>0.210123</v>
          </cell>
        </row>
        <row r="5257">
          <cell r="F5257">
            <v>0.21016299999999999</v>
          </cell>
        </row>
      </sheetData>
      <sheetData sheetId="2"/>
      <sheetData sheetId="3"/>
      <sheetData sheetId="4"/>
      <sheetData sheetId="5">
        <row r="3">
          <cell r="V3" t="str">
            <v>Storey</v>
          </cell>
          <cell r="W3" t="str">
            <v>Load Coeff.</v>
          </cell>
          <cell r="X3" t="str">
            <v>Cumul. L. Coeff.</v>
          </cell>
          <cell r="Y3" t="str">
            <v>Storey Disp. (m)</v>
          </cell>
          <cell r="Z3" t="str">
            <v>Base Shear (kN)</v>
          </cell>
          <cell r="AA3" t="str">
            <v>K1 (kN/m)</v>
          </cell>
          <cell r="AC3" t="str">
            <v>Storey Disp. (m)</v>
          </cell>
          <cell r="AD3" t="str">
            <v>Base Shear (kN)</v>
          </cell>
          <cell r="AE3" t="str">
            <v>K2 (kN/m)</v>
          </cell>
          <cell r="AG3" t="str">
            <v>Storey Disp. (m)</v>
          </cell>
          <cell r="AH3" t="str">
            <v>Base Shear (kN)</v>
          </cell>
          <cell r="AI3" t="str">
            <v>K3 (kN/m)</v>
          </cell>
        </row>
        <row r="4">
          <cell r="O4">
            <v>-476.81402999999995</v>
          </cell>
          <cell r="P4">
            <v>-775.48390000000006</v>
          </cell>
          <cell r="Q4">
            <v>-771.65650000000005</v>
          </cell>
          <cell r="R4">
            <v>-491.52530000000002</v>
          </cell>
        </row>
        <row r="5">
          <cell r="O5">
            <v>1.00033E-2</v>
          </cell>
          <cell r="P5">
            <v>2.4963300000000001E-2</v>
          </cell>
          <cell r="Q5">
            <v>3.4963300000000003E-2</v>
          </cell>
          <cell r="R5">
            <v>4.9963300000000002E-2</v>
          </cell>
          <cell r="V5">
            <v>3</v>
          </cell>
          <cell r="W5">
            <v>0.5</v>
          </cell>
          <cell r="X5">
            <v>0.5</v>
          </cell>
          <cell r="Y5">
            <v>2.0641600000000006E-3</v>
          </cell>
          <cell r="Z5">
            <v>191.877545</v>
          </cell>
          <cell r="AA5">
            <v>92956.720893729143</v>
          </cell>
          <cell r="AC5">
            <v>7.7340000000000221E-4</v>
          </cell>
          <cell r="AD5">
            <v>69.55740000000003</v>
          </cell>
          <cell r="AE5">
            <v>89937.160589604129</v>
          </cell>
          <cell r="AG5">
            <v>-4.548999999999942E-4</v>
          </cell>
          <cell r="AH5">
            <v>-60.785200000000088</v>
          </cell>
          <cell r="AI5">
            <v>133623.21389316523</v>
          </cell>
        </row>
        <row r="6">
          <cell r="O6">
            <v>7.5612500000000003E-3</v>
          </cell>
          <cell r="P6">
            <v>2.0891099999999999E-2</v>
          </cell>
          <cell r="Q6">
            <v>3.0835499999999998E-2</v>
          </cell>
          <cell r="R6">
            <v>4.6879200000000003E-2</v>
          </cell>
          <cell r="V6">
            <v>2</v>
          </cell>
          <cell r="W6">
            <v>0.33333333333333331</v>
          </cell>
          <cell r="X6">
            <v>0.83333333333333326</v>
          </cell>
          <cell r="Y6">
            <v>3.3129799999999997E-3</v>
          </cell>
          <cell r="Z6">
            <v>319.79590833333333</v>
          </cell>
          <cell r="AA6">
            <v>96528.17352755928</v>
          </cell>
          <cell r="AC6">
            <v>4.7364299999999989E-3</v>
          </cell>
          <cell r="AD6">
            <v>115.92900000000004</v>
          </cell>
          <cell r="AE6">
            <v>24476.029414559081</v>
          </cell>
          <cell r="AG6">
            <v>-9.7610000000000752E-4</v>
          </cell>
          <cell r="AH6">
            <v>-101.30866666666681</v>
          </cell>
          <cell r="AI6">
            <v>103789.22924563674</v>
          </cell>
        </row>
        <row r="7">
          <cell r="O7">
            <v>3.6916700000000002E-3</v>
          </cell>
          <cell r="P7">
            <v>1.0990099999999999E-2</v>
          </cell>
          <cell r="Q7">
            <v>1.96788E-2</v>
          </cell>
          <cell r="R7">
            <v>3.8067999999999998E-2</v>
          </cell>
          <cell r="V7">
            <v>1</v>
          </cell>
          <cell r="W7">
            <v>0.16666666666666666</v>
          </cell>
          <cell r="X7">
            <v>0.99999999999999989</v>
          </cell>
          <cell r="Y7">
            <v>3.22288E-3</v>
          </cell>
          <cell r="Z7">
            <v>383.75508999999994</v>
          </cell>
          <cell r="AA7">
            <v>119072.10010921907</v>
          </cell>
          <cell r="AC7">
            <v>4.8901700000000001E-3</v>
          </cell>
          <cell r="AD7">
            <v>139.11480000000003</v>
          </cell>
          <cell r="AE7">
            <v>28447.845371428812</v>
          </cell>
          <cell r="AG7">
            <v>9.2310000000000031E-3</v>
          </cell>
          <cell r="AH7">
            <v>-121.57040000000016</v>
          </cell>
          <cell r="AI7">
            <v>-13169.797421731137</v>
          </cell>
        </row>
        <row r="8">
          <cell r="O8">
            <v>0</v>
          </cell>
          <cell r="P8">
            <v>0</v>
          </cell>
          <cell r="Q8">
            <v>0</v>
          </cell>
          <cell r="R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/>
      <sheetData sheetId="1"/>
      <sheetData sheetId="2"/>
      <sheetData sheetId="3"/>
      <sheetData sheetId="4"/>
      <sheetData sheetId="5">
        <row r="2">
          <cell r="V2" t="str">
            <v>Storey Stiffnesses (OpenSees)</v>
          </cell>
        </row>
        <row r="12">
          <cell r="V12" t="str">
            <v>Structure Stiffness (kN/m)</v>
          </cell>
          <cell r="W12"/>
          <cell r="X12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/>
      <sheetData sheetId="1"/>
      <sheetData sheetId="2"/>
      <sheetData sheetId="3"/>
      <sheetData sheetId="4"/>
      <sheetData sheetId="5">
        <row r="5">
          <cell r="AA5">
            <v>6055.3598359075004</v>
          </cell>
        </row>
        <row r="6">
          <cell r="AA6">
            <v>6663.5282148109345</v>
          </cell>
        </row>
        <row r="7">
          <cell r="AA7">
            <v>11304.968775209372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35"/>
  <sheetViews>
    <sheetView zoomScale="80" zoomScaleNormal="80" workbookViewId="0">
      <selection activeCell="AK39" sqref="AK39"/>
    </sheetView>
  </sheetViews>
  <sheetFormatPr defaultRowHeight="15" x14ac:dyDescent="0.25"/>
  <cols>
    <col min="1" max="1" width="9.140625" style="1"/>
    <col min="2" max="2" width="8.140625" style="1" customWidth="1"/>
    <col min="3" max="7" width="9.140625" style="1" customWidth="1"/>
    <col min="8" max="8" width="10.140625" style="1" customWidth="1"/>
    <col min="9" max="9" width="9.140625" style="1" customWidth="1"/>
    <col min="10" max="13" width="9.140625" style="1"/>
    <col min="14" max="14" width="5.5703125" style="1" bestFit="1" customWidth="1"/>
    <col min="15" max="15" width="12.7109375" style="1" customWidth="1"/>
    <col min="16" max="16" width="5.5703125" style="1" bestFit="1" customWidth="1"/>
    <col min="17" max="17" width="7.5703125" style="1" customWidth="1"/>
    <col min="18" max="18" width="5.5703125" style="1" customWidth="1"/>
    <col min="19" max="19" width="12.7109375" style="1" customWidth="1"/>
    <col min="20" max="20" width="5.5703125" style="1" customWidth="1"/>
    <col min="21" max="21" width="7.5703125" style="1" customWidth="1"/>
    <col min="22" max="22" width="5.5703125" style="1" bestFit="1" customWidth="1"/>
    <col min="23" max="23" width="12.7109375" style="1" customWidth="1"/>
    <col min="24" max="24" width="5.5703125" style="1" bestFit="1" customWidth="1"/>
    <col min="25" max="25" width="8.7109375" style="1" customWidth="1"/>
    <col min="26" max="26" width="5" style="1" bestFit="1" customWidth="1"/>
    <col min="27" max="27" width="8" style="1" customWidth="1"/>
    <col min="28" max="28" width="9.5703125" style="1" customWidth="1"/>
    <col min="29" max="29" width="11.28515625" style="1" customWidth="1"/>
    <col min="30" max="33" width="10.42578125" style="1" bestFit="1" customWidth="1"/>
    <col min="34" max="35" width="10.42578125" style="1" customWidth="1"/>
    <col min="36" max="36" width="10.28515625" style="1" bestFit="1" customWidth="1"/>
    <col min="37" max="37" width="13.140625" style="1" bestFit="1" customWidth="1"/>
    <col min="38" max="38" width="10.5703125" style="1" bestFit="1" customWidth="1"/>
    <col min="39" max="39" width="8.5703125" style="1" bestFit="1" customWidth="1"/>
    <col min="40" max="40" width="10.28515625" style="1" bestFit="1" customWidth="1"/>
    <col min="41" max="41" width="7.140625" style="1" bestFit="1" customWidth="1"/>
    <col min="42" max="42" width="11.85546875" style="1" bestFit="1" customWidth="1"/>
    <col min="43" max="43" width="10.5703125" style="1" bestFit="1" customWidth="1"/>
    <col min="44" max="44" width="9.28515625" style="1" bestFit="1" customWidth="1"/>
    <col min="45" max="45" width="10.28515625" style="1" bestFit="1" customWidth="1"/>
    <col min="46" max="46" width="6.28515625" style="1" customWidth="1"/>
    <col min="47" max="47" width="12.42578125" style="1" bestFit="1" customWidth="1"/>
    <col min="48" max="16384" width="9.140625" style="1"/>
  </cols>
  <sheetData>
    <row r="1" spans="2:48" ht="15.75" thickBot="1" x14ac:dyDescent="0.3"/>
    <row r="2" spans="2:48" ht="15" customHeigh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509" t="s">
        <v>4</v>
      </c>
      <c r="O2" s="509"/>
      <c r="P2" s="509"/>
      <c r="Q2" s="509"/>
      <c r="R2" s="509"/>
      <c r="S2" s="509"/>
      <c r="T2" s="509"/>
      <c r="U2" s="509"/>
      <c r="V2" s="509"/>
      <c r="W2" s="509"/>
      <c r="X2" s="509"/>
      <c r="Y2" s="4"/>
      <c r="AA2" s="529" t="s">
        <v>27</v>
      </c>
      <c r="AB2" s="530"/>
      <c r="AC2" s="530"/>
      <c r="AD2" s="530"/>
      <c r="AE2" s="530"/>
      <c r="AF2" s="530"/>
      <c r="AG2" s="530"/>
      <c r="AH2" s="530"/>
      <c r="AI2" s="530"/>
      <c r="AJ2" s="530"/>
      <c r="AK2" s="530"/>
      <c r="AL2" s="530"/>
      <c r="AM2" s="531"/>
    </row>
    <row r="3" spans="2:48" ht="15" customHeight="1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510"/>
      <c r="O3" s="510"/>
      <c r="P3" s="510"/>
      <c r="Q3" s="510"/>
      <c r="R3" s="510"/>
      <c r="S3" s="510"/>
      <c r="T3" s="510"/>
      <c r="U3" s="510"/>
      <c r="V3" s="510"/>
      <c r="W3" s="510"/>
      <c r="X3" s="510"/>
      <c r="Y3" s="7"/>
      <c r="AA3" s="532"/>
      <c r="AB3" s="533"/>
      <c r="AC3" s="533"/>
      <c r="AD3" s="533"/>
      <c r="AE3" s="533"/>
      <c r="AF3" s="533"/>
      <c r="AG3" s="533"/>
      <c r="AH3" s="533"/>
      <c r="AI3" s="533"/>
      <c r="AJ3" s="533"/>
      <c r="AK3" s="533"/>
      <c r="AL3" s="533"/>
      <c r="AM3" s="534"/>
    </row>
    <row r="4" spans="2:48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7"/>
      <c r="AA4" s="549" t="s">
        <v>0</v>
      </c>
      <c r="AB4" s="550" t="s">
        <v>2</v>
      </c>
      <c r="AC4" s="547" t="s">
        <v>3</v>
      </c>
      <c r="AD4" s="515" t="s">
        <v>6</v>
      </c>
      <c r="AE4" s="515"/>
      <c r="AF4" s="515"/>
      <c r="AG4" s="515"/>
      <c r="AH4" s="515"/>
      <c r="AI4" s="515"/>
      <c r="AJ4" s="515"/>
      <c r="AK4" s="551"/>
      <c r="AL4" s="547" t="s">
        <v>20</v>
      </c>
      <c r="AM4" s="548" t="s">
        <v>21</v>
      </c>
    </row>
    <row r="5" spans="2:48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8"/>
      <c r="O5" s="9"/>
      <c r="P5" s="8"/>
      <c r="Q5" s="386"/>
      <c r="R5" s="386"/>
      <c r="S5" s="386"/>
      <c r="T5" s="386"/>
      <c r="U5" s="9"/>
      <c r="V5" s="8"/>
      <c r="W5" s="9"/>
      <c r="X5" s="8"/>
      <c r="Y5" s="7"/>
      <c r="AA5" s="549"/>
      <c r="AB5" s="550"/>
      <c r="AC5" s="547"/>
      <c r="AD5" s="387" t="s">
        <v>396</v>
      </c>
      <c r="AE5" s="387" t="s">
        <v>397</v>
      </c>
      <c r="AF5" s="387" t="s">
        <v>398</v>
      </c>
      <c r="AG5" s="387" t="s">
        <v>399</v>
      </c>
      <c r="AH5" s="387" t="s">
        <v>400</v>
      </c>
      <c r="AI5" s="387" t="s">
        <v>401</v>
      </c>
      <c r="AJ5" s="387" t="s">
        <v>5</v>
      </c>
      <c r="AK5" s="551"/>
      <c r="AL5" s="547"/>
      <c r="AM5" s="548"/>
    </row>
    <row r="6" spans="2:48" ht="18" customHeight="1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511"/>
      <c r="O6" s="512"/>
      <c r="P6" s="511"/>
      <c r="Q6" s="385"/>
      <c r="R6" s="385"/>
      <c r="S6" s="385"/>
      <c r="T6" s="385"/>
      <c r="U6" s="512"/>
      <c r="V6" s="511"/>
      <c r="W6" s="512"/>
      <c r="X6" s="511"/>
      <c r="Y6" s="7"/>
      <c r="AA6" s="429">
        <v>3</v>
      </c>
      <c r="AB6" s="12">
        <v>8.75</v>
      </c>
      <c r="AC6" s="12">
        <f>AB6-AB7</f>
        <v>3</v>
      </c>
      <c r="AD6" s="12">
        <v>6.7278000000000002</v>
      </c>
      <c r="AE6" s="12">
        <v>13.4557</v>
      </c>
      <c r="AF6" s="12">
        <v>13.4557</v>
      </c>
      <c r="AG6" s="12">
        <v>13.4557</v>
      </c>
      <c r="AH6" s="12">
        <v>13.4557</v>
      </c>
      <c r="AI6" s="12">
        <v>6.7278000000000002</v>
      </c>
      <c r="AJ6" s="421">
        <f>AG6+AF6+AE6+AD6+AH6+AI6</f>
        <v>67.278400000000005</v>
      </c>
      <c r="AK6" s="551"/>
      <c r="AL6" s="400">
        <v>5</v>
      </c>
      <c r="AM6" s="14">
        <v>4.5</v>
      </c>
    </row>
    <row r="7" spans="2:48" ht="18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511"/>
      <c r="O7" s="512"/>
      <c r="P7" s="511"/>
      <c r="Q7" s="385"/>
      <c r="R7" s="385"/>
      <c r="S7" s="385"/>
      <c r="T7" s="385"/>
      <c r="U7" s="512"/>
      <c r="V7" s="511"/>
      <c r="W7" s="512"/>
      <c r="X7" s="511"/>
      <c r="Y7" s="7"/>
      <c r="AA7" s="429">
        <v>2</v>
      </c>
      <c r="AB7" s="12">
        <v>5.75</v>
      </c>
      <c r="AC7" s="12">
        <f>AB7-AB8</f>
        <v>3</v>
      </c>
      <c r="AD7" s="12">
        <v>6.7278000000000002</v>
      </c>
      <c r="AE7" s="12">
        <v>13.4557</v>
      </c>
      <c r="AF7" s="12">
        <v>13.4557</v>
      </c>
      <c r="AG7" s="12">
        <v>13.4557</v>
      </c>
      <c r="AH7" s="12">
        <v>13.4557</v>
      </c>
      <c r="AI7" s="12">
        <v>6.7278000000000002</v>
      </c>
      <c r="AJ7" s="421">
        <f t="shared" ref="AJ7:AJ9" si="0">AG7+AF7+AE7+AD7+AH7+AI7</f>
        <v>67.278400000000005</v>
      </c>
      <c r="AK7" s="551"/>
      <c r="AL7" s="419">
        <v>4</v>
      </c>
      <c r="AM7" s="14">
        <v>2</v>
      </c>
    </row>
    <row r="8" spans="2:48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9"/>
      <c r="P8" s="8"/>
      <c r="Q8" s="386"/>
      <c r="R8" s="386"/>
      <c r="S8" s="386"/>
      <c r="T8" s="386"/>
      <c r="U8" s="9"/>
      <c r="V8" s="8"/>
      <c r="W8" s="9"/>
      <c r="X8" s="8"/>
      <c r="Y8" s="7"/>
      <c r="AA8" s="429">
        <v>1</v>
      </c>
      <c r="AB8" s="12">
        <v>2.75</v>
      </c>
      <c r="AC8" s="12">
        <f>AB8-AB9</f>
        <v>2.75</v>
      </c>
      <c r="AD8" s="12">
        <v>6.7278000000000002</v>
      </c>
      <c r="AE8" s="12">
        <v>13.4557</v>
      </c>
      <c r="AF8" s="12">
        <v>13.4557</v>
      </c>
      <c r="AG8" s="12">
        <v>13.4557</v>
      </c>
      <c r="AH8" s="12">
        <v>13.4557</v>
      </c>
      <c r="AI8" s="12">
        <v>6.7278000000000002</v>
      </c>
      <c r="AJ8" s="421">
        <f t="shared" si="0"/>
        <v>67.278400000000005</v>
      </c>
      <c r="AK8" s="551"/>
      <c r="AL8" s="419">
        <v>3</v>
      </c>
      <c r="AM8" s="14">
        <v>4.5</v>
      </c>
    </row>
    <row r="9" spans="2:48" ht="18" customHeight="1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511"/>
      <c r="O9" s="512"/>
      <c r="P9" s="511"/>
      <c r="Q9" s="385"/>
      <c r="R9" s="385"/>
      <c r="S9" s="385"/>
      <c r="T9" s="385"/>
      <c r="U9" s="512"/>
      <c r="V9" s="511"/>
      <c r="W9" s="512"/>
      <c r="X9" s="511"/>
      <c r="Y9" s="7"/>
      <c r="AA9" s="391" t="s">
        <v>1</v>
      </c>
      <c r="AB9" s="412">
        <v>0</v>
      </c>
      <c r="AC9" s="412">
        <f>AB9-0</f>
        <v>0</v>
      </c>
      <c r="AD9" s="412">
        <v>0</v>
      </c>
      <c r="AE9" s="412">
        <v>0</v>
      </c>
      <c r="AF9" s="412">
        <v>0</v>
      </c>
      <c r="AG9" s="412">
        <v>0</v>
      </c>
      <c r="AH9" s="412">
        <v>0</v>
      </c>
      <c r="AI9" s="412">
        <v>0</v>
      </c>
      <c r="AJ9" s="181">
        <f t="shared" si="0"/>
        <v>0</v>
      </c>
      <c r="AK9" s="551"/>
      <c r="AL9" s="419">
        <v>2</v>
      </c>
      <c r="AM9" s="14">
        <v>2</v>
      </c>
    </row>
    <row r="10" spans="2:48" ht="18" customHeight="1" thickBot="1" x14ac:dyDescent="0.3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11"/>
      <c r="O10" s="512"/>
      <c r="P10" s="511"/>
      <c r="Q10" s="385"/>
      <c r="R10" s="385"/>
      <c r="S10" s="385"/>
      <c r="T10" s="385"/>
      <c r="U10" s="512"/>
      <c r="V10" s="511"/>
      <c r="W10" s="512"/>
      <c r="X10" s="511"/>
      <c r="Y10" s="7"/>
      <c r="AA10" s="503"/>
      <c r="AB10" s="504"/>
      <c r="AC10" s="504"/>
      <c r="AD10" s="504"/>
      <c r="AE10" s="504"/>
      <c r="AF10" s="504"/>
      <c r="AG10" s="504"/>
      <c r="AH10" s="504"/>
      <c r="AI10" s="504"/>
      <c r="AJ10" s="504"/>
      <c r="AK10" s="504"/>
      <c r="AL10" s="398">
        <v>1</v>
      </c>
      <c r="AM10" s="430">
        <v>4.5</v>
      </c>
    </row>
    <row r="11" spans="2:48" ht="15.75" thickBot="1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8"/>
      <c r="O11" s="9"/>
      <c r="P11" s="8"/>
      <c r="Q11" s="386"/>
      <c r="R11" s="386"/>
      <c r="S11" s="386"/>
      <c r="T11" s="386"/>
      <c r="U11" s="9"/>
      <c r="V11" s="8"/>
      <c r="W11" s="9"/>
      <c r="X11" s="8"/>
      <c r="Y11" s="7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7"/>
      <c r="AL11" s="17"/>
      <c r="AM11" s="17"/>
    </row>
    <row r="12" spans="2:48" ht="18" customHeight="1" thickBot="1" x14ac:dyDescent="0.3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8">
        <v>1113</v>
      </c>
      <c r="O12" s="19">
        <v>5113</v>
      </c>
      <c r="P12" s="18">
        <v>1213</v>
      </c>
      <c r="Q12" s="19">
        <v>5213</v>
      </c>
      <c r="R12" s="18">
        <v>1313</v>
      </c>
      <c r="S12" s="19">
        <v>5313</v>
      </c>
      <c r="T12" s="18">
        <v>1413</v>
      </c>
      <c r="U12" s="19">
        <v>5413</v>
      </c>
      <c r="V12" s="18">
        <v>1513</v>
      </c>
      <c r="W12" s="19">
        <v>5513</v>
      </c>
      <c r="X12" s="18">
        <v>1613</v>
      </c>
      <c r="Y12" s="7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7"/>
      <c r="AL12" s="17"/>
      <c r="AM12" s="17"/>
    </row>
    <row r="13" spans="2:48" ht="18" customHeight="1" thickBot="1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07">
        <v>7113</v>
      </c>
      <c r="O13" s="505"/>
      <c r="P13" s="507">
        <v>7213</v>
      </c>
      <c r="Q13" s="505"/>
      <c r="R13" s="507">
        <v>7313</v>
      </c>
      <c r="S13" s="505"/>
      <c r="T13" s="507">
        <v>7413</v>
      </c>
      <c r="U13" s="505"/>
      <c r="V13" s="507">
        <v>7513</v>
      </c>
      <c r="W13" s="505"/>
      <c r="X13" s="507">
        <v>7613</v>
      </c>
      <c r="Y13" s="7"/>
    </row>
    <row r="14" spans="2:48" ht="15.75" customHeight="1" thickBot="1" x14ac:dyDescent="0.3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08"/>
      <c r="O14" s="506"/>
      <c r="P14" s="508"/>
      <c r="Q14" s="506"/>
      <c r="R14" s="508"/>
      <c r="S14" s="506"/>
      <c r="T14" s="508"/>
      <c r="U14" s="506"/>
      <c r="V14" s="508"/>
      <c r="W14" s="506"/>
      <c r="X14" s="508"/>
      <c r="Y14" s="7"/>
      <c r="AA14" s="517" t="s">
        <v>7</v>
      </c>
      <c r="AB14" s="517"/>
      <c r="AC14" s="517"/>
      <c r="AD14" s="517"/>
      <c r="AE14" s="517"/>
      <c r="AF14" s="517"/>
      <c r="AG14" s="517"/>
      <c r="AH14" s="517"/>
      <c r="AI14" s="517"/>
      <c r="AJ14" s="517"/>
      <c r="AK14" s="517"/>
      <c r="AL14" s="517"/>
      <c r="AM14" s="517"/>
      <c r="AN14" s="517"/>
      <c r="AO14" s="517"/>
      <c r="AQ14" s="523" t="s">
        <v>202</v>
      </c>
      <c r="AR14" s="524"/>
      <c r="AS14" s="524"/>
      <c r="AT14" s="524"/>
      <c r="AU14" s="524"/>
      <c r="AV14" s="525"/>
    </row>
    <row r="15" spans="2:48" ht="18" customHeight="1" thickBot="1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8">
        <v>1112</v>
      </c>
      <c r="O15" s="19">
        <v>5112</v>
      </c>
      <c r="P15" s="18">
        <v>1212</v>
      </c>
      <c r="Q15" s="19">
        <v>5212</v>
      </c>
      <c r="R15" s="18">
        <v>1312</v>
      </c>
      <c r="S15" s="19">
        <v>5312</v>
      </c>
      <c r="T15" s="18">
        <v>1412</v>
      </c>
      <c r="U15" s="19">
        <v>5412</v>
      </c>
      <c r="V15" s="18">
        <v>1512</v>
      </c>
      <c r="W15" s="19">
        <v>5512</v>
      </c>
      <c r="X15" s="18">
        <v>1612</v>
      </c>
      <c r="Y15" s="7"/>
      <c r="AA15" s="517"/>
      <c r="AB15" s="517"/>
      <c r="AC15" s="517"/>
      <c r="AD15" s="517"/>
      <c r="AE15" s="517"/>
      <c r="AF15" s="517"/>
      <c r="AG15" s="517"/>
      <c r="AH15" s="517"/>
      <c r="AI15" s="517"/>
      <c r="AJ15" s="517"/>
      <c r="AK15" s="517"/>
      <c r="AL15" s="517"/>
      <c r="AM15" s="517"/>
      <c r="AN15" s="517"/>
      <c r="AO15" s="517"/>
      <c r="AQ15" s="526"/>
      <c r="AR15" s="527"/>
      <c r="AS15" s="527"/>
      <c r="AT15" s="527"/>
      <c r="AU15" s="527"/>
      <c r="AV15" s="528"/>
    </row>
    <row r="16" spans="2:48" ht="18" customHeight="1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507">
        <v>7112</v>
      </c>
      <c r="O16" s="505"/>
      <c r="P16" s="507">
        <v>7212</v>
      </c>
      <c r="Q16" s="505"/>
      <c r="R16" s="507">
        <v>7312</v>
      </c>
      <c r="S16" s="505"/>
      <c r="T16" s="507">
        <v>7412</v>
      </c>
      <c r="U16" s="505"/>
      <c r="V16" s="507">
        <v>7512</v>
      </c>
      <c r="W16" s="505"/>
      <c r="X16" s="507">
        <v>7612</v>
      </c>
      <c r="Y16" s="7"/>
      <c r="AA16" s="516" t="s">
        <v>8</v>
      </c>
      <c r="AB16" s="516"/>
      <c r="AC16" s="516"/>
      <c r="AD16" s="516"/>
      <c r="AE16" s="516"/>
      <c r="AF16" s="516"/>
      <c r="AG16" s="516"/>
      <c r="AH16" s="516"/>
      <c r="AI16" s="516"/>
      <c r="AJ16" s="516"/>
      <c r="AK16" s="516"/>
      <c r="AL16" s="516"/>
      <c r="AM16" s="516"/>
      <c r="AN16" s="516"/>
      <c r="AO16" s="516"/>
      <c r="AQ16" s="541" t="s">
        <v>133</v>
      </c>
      <c r="AR16" s="542"/>
      <c r="AS16" s="542"/>
      <c r="AT16" s="542"/>
      <c r="AU16" s="542"/>
      <c r="AV16" s="543"/>
    </row>
    <row r="17" spans="2:48" ht="15.75" thickBot="1" x14ac:dyDescent="0.3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508"/>
      <c r="O17" s="506"/>
      <c r="P17" s="508"/>
      <c r="Q17" s="506"/>
      <c r="R17" s="508"/>
      <c r="S17" s="506"/>
      <c r="T17" s="508"/>
      <c r="U17" s="506"/>
      <c r="V17" s="508"/>
      <c r="W17" s="506"/>
      <c r="X17" s="508"/>
      <c r="Y17" s="7"/>
      <c r="AA17" s="518" t="s">
        <v>18</v>
      </c>
      <c r="AB17" s="519"/>
      <c r="AC17" s="515" t="s">
        <v>12</v>
      </c>
      <c r="AD17" s="515"/>
      <c r="AE17" s="515"/>
      <c r="AF17" s="515"/>
      <c r="AG17" s="515" t="s">
        <v>13</v>
      </c>
      <c r="AH17" s="515"/>
      <c r="AI17" s="515"/>
      <c r="AJ17" s="515"/>
      <c r="AK17" s="515"/>
      <c r="AL17" s="515" t="s">
        <v>29</v>
      </c>
      <c r="AM17" s="515"/>
      <c r="AN17" s="515" t="s">
        <v>32</v>
      </c>
      <c r="AO17" s="515"/>
      <c r="AQ17" s="20" t="s">
        <v>124</v>
      </c>
      <c r="AR17" s="21">
        <v>991</v>
      </c>
      <c r="AS17" s="10" t="s">
        <v>128</v>
      </c>
      <c r="AT17" s="21">
        <v>0.55000000000000004</v>
      </c>
      <c r="AU17" s="10" t="s">
        <v>132</v>
      </c>
      <c r="AV17" s="22">
        <v>80</v>
      </c>
    </row>
    <row r="18" spans="2:48" ht="18" customHeight="1" thickBot="1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8">
        <v>1111</v>
      </c>
      <c r="O18" s="19">
        <v>5111</v>
      </c>
      <c r="P18" s="18">
        <v>1211</v>
      </c>
      <c r="Q18" s="19">
        <v>5211</v>
      </c>
      <c r="R18" s="18">
        <v>1311</v>
      </c>
      <c r="S18" s="19">
        <v>5311</v>
      </c>
      <c r="T18" s="18">
        <v>1411</v>
      </c>
      <c r="U18" s="19">
        <v>5411</v>
      </c>
      <c r="V18" s="18">
        <v>1511</v>
      </c>
      <c r="W18" s="19">
        <v>5511</v>
      </c>
      <c r="X18" s="18">
        <v>1611</v>
      </c>
      <c r="Y18" s="7"/>
      <c r="AA18" s="10" t="s">
        <v>351</v>
      </c>
      <c r="AB18" s="23">
        <v>500</v>
      </c>
      <c r="AC18" s="10" t="s">
        <v>16</v>
      </c>
      <c r="AD18" s="10" t="s">
        <v>14</v>
      </c>
      <c r="AE18" s="10" t="s">
        <v>19</v>
      </c>
      <c r="AF18" s="10" t="s">
        <v>15</v>
      </c>
      <c r="AG18" s="10" t="s">
        <v>16</v>
      </c>
      <c r="AH18" s="387"/>
      <c r="AI18" s="387"/>
      <c r="AJ18" s="10" t="s">
        <v>19</v>
      </c>
      <c r="AK18" s="10" t="s">
        <v>17</v>
      </c>
      <c r="AL18" s="10" t="s">
        <v>31</v>
      </c>
      <c r="AM18" s="23">
        <v>19.600000000000001</v>
      </c>
      <c r="AN18" s="10" t="s">
        <v>33</v>
      </c>
      <c r="AO18" s="23">
        <v>372</v>
      </c>
      <c r="AQ18" s="20" t="s">
        <v>125</v>
      </c>
      <c r="AR18" s="21">
        <v>1873</v>
      </c>
      <c r="AS18" s="10" t="s">
        <v>129</v>
      </c>
      <c r="AT18" s="21">
        <v>0.44</v>
      </c>
      <c r="AU18" s="10" t="s">
        <v>123</v>
      </c>
      <c r="AV18" s="24">
        <v>0</v>
      </c>
    </row>
    <row r="19" spans="2:48" ht="18" customHeight="1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507">
        <v>7111</v>
      </c>
      <c r="O19" s="505"/>
      <c r="P19" s="507">
        <v>7211</v>
      </c>
      <c r="Q19" s="505"/>
      <c r="R19" s="507">
        <v>7311</v>
      </c>
      <c r="S19" s="505"/>
      <c r="T19" s="507">
        <v>7411</v>
      </c>
      <c r="U19" s="505"/>
      <c r="V19" s="507">
        <v>7511</v>
      </c>
      <c r="W19" s="505"/>
      <c r="X19" s="507">
        <v>7611</v>
      </c>
      <c r="Y19" s="7"/>
      <c r="AA19" s="10" t="s">
        <v>9</v>
      </c>
      <c r="AB19" s="23">
        <v>350</v>
      </c>
      <c r="AC19" s="10" t="s">
        <v>10</v>
      </c>
      <c r="AD19" s="23">
        <v>4</v>
      </c>
      <c r="AE19" s="23">
        <v>16</v>
      </c>
      <c r="AF19" s="21">
        <f>AD19*PI()*(AE19*0.5)^2</f>
        <v>804.24771931898704</v>
      </c>
      <c r="AG19" s="10" t="s">
        <v>22</v>
      </c>
      <c r="AH19" s="387"/>
      <c r="AI19" s="387"/>
      <c r="AJ19" s="23">
        <v>6</v>
      </c>
      <c r="AK19" s="23">
        <v>100</v>
      </c>
      <c r="AL19" s="10" t="s">
        <v>34</v>
      </c>
      <c r="AM19" s="25">
        <f>(2*AM18)/(12680+460*$AM$18)</f>
        <v>1.8067846607669618E-3</v>
      </c>
      <c r="AN19" s="10" t="s">
        <v>35</v>
      </c>
      <c r="AO19" s="25">
        <f>AO18/200000</f>
        <v>1.8600000000000001E-3</v>
      </c>
      <c r="AQ19" s="20" t="s">
        <v>126</v>
      </c>
      <c r="AR19" s="21">
        <v>1089</v>
      </c>
      <c r="AS19" s="10" t="s">
        <v>130</v>
      </c>
      <c r="AT19" s="21">
        <v>2.02</v>
      </c>
      <c r="AU19" s="10" t="s">
        <v>122</v>
      </c>
      <c r="AV19" s="24">
        <v>0.2</v>
      </c>
    </row>
    <row r="20" spans="2:48" ht="15.75" customHeight="1" thickBot="1" x14ac:dyDescent="0.3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508"/>
      <c r="O20" s="506"/>
      <c r="P20" s="508"/>
      <c r="Q20" s="506"/>
      <c r="R20" s="508"/>
      <c r="S20" s="506"/>
      <c r="T20" s="508"/>
      <c r="U20" s="506"/>
      <c r="V20" s="508"/>
      <c r="W20" s="506"/>
      <c r="X20" s="508"/>
      <c r="Y20" s="7"/>
      <c r="AA20" s="10" t="s">
        <v>37</v>
      </c>
      <c r="AB20" s="23">
        <v>20</v>
      </c>
      <c r="AC20" s="10" t="s">
        <v>11</v>
      </c>
      <c r="AD20" s="23">
        <v>2</v>
      </c>
      <c r="AE20" s="23">
        <v>16</v>
      </c>
      <c r="AF20" s="21">
        <f>AD20*PI()*(AE20*0.5)^2</f>
        <v>402.12385965949352</v>
      </c>
      <c r="AG20" s="10"/>
      <c r="AH20" s="387"/>
      <c r="AI20" s="387"/>
      <c r="AJ20" s="23"/>
      <c r="AK20" s="23"/>
      <c r="AL20" s="10" t="s">
        <v>30</v>
      </c>
      <c r="AM20" s="23">
        <v>3.8E-3</v>
      </c>
      <c r="AN20" s="10" t="s">
        <v>36</v>
      </c>
      <c r="AO20" s="23"/>
      <c r="AQ20" s="20" t="s">
        <v>167</v>
      </c>
      <c r="AR20" s="21">
        <f>12680+460*'Structural Information'!AM23</f>
        <v>21696</v>
      </c>
      <c r="AS20" s="10" t="s">
        <v>131</v>
      </c>
      <c r="AT20" s="21">
        <v>1.8</v>
      </c>
      <c r="AU20" s="10" t="s">
        <v>127</v>
      </c>
      <c r="AV20" s="22">
        <v>6.87</v>
      </c>
    </row>
    <row r="21" spans="2:48" ht="18" customHeight="1" thickBot="1" x14ac:dyDescent="0.3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26"/>
      <c r="N21" s="27">
        <v>1110</v>
      </c>
      <c r="O21" s="28"/>
      <c r="P21" s="27">
        <v>1210</v>
      </c>
      <c r="Q21" s="428"/>
      <c r="R21" s="27">
        <v>1310</v>
      </c>
      <c r="S21" s="428"/>
      <c r="T21" s="27">
        <v>1410</v>
      </c>
      <c r="U21" s="28"/>
      <c r="V21" s="27">
        <v>1510</v>
      </c>
      <c r="W21" s="28"/>
      <c r="X21" s="27">
        <v>1610</v>
      </c>
      <c r="Y21" s="29"/>
      <c r="AA21" s="520" t="s">
        <v>23</v>
      </c>
      <c r="AB21" s="520"/>
      <c r="AC21" s="520"/>
      <c r="AD21" s="520"/>
      <c r="AE21" s="520"/>
      <c r="AF21" s="520"/>
      <c r="AG21" s="520"/>
      <c r="AH21" s="520"/>
      <c r="AI21" s="520"/>
      <c r="AJ21" s="520"/>
      <c r="AK21" s="520"/>
      <c r="AL21" s="520"/>
      <c r="AM21" s="520"/>
      <c r="AN21" s="520"/>
      <c r="AO21" s="520"/>
      <c r="AQ21" s="544"/>
      <c r="AR21" s="545"/>
      <c r="AS21" s="545"/>
      <c r="AT21" s="545"/>
      <c r="AU21" s="545"/>
      <c r="AV21" s="546"/>
    </row>
    <row r="22" spans="2:48" ht="18" customHeight="1" x14ac:dyDescent="0.2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7"/>
      <c r="AA22" s="518" t="s">
        <v>18</v>
      </c>
      <c r="AB22" s="519"/>
      <c r="AC22" s="515" t="s">
        <v>12</v>
      </c>
      <c r="AD22" s="515"/>
      <c r="AE22" s="515"/>
      <c r="AF22" s="515"/>
      <c r="AG22" s="515" t="s">
        <v>13</v>
      </c>
      <c r="AH22" s="515"/>
      <c r="AI22" s="515"/>
      <c r="AJ22" s="515"/>
      <c r="AK22" s="515"/>
      <c r="AL22" s="515" t="s">
        <v>29</v>
      </c>
      <c r="AM22" s="515"/>
      <c r="AN22" s="515" t="s">
        <v>32</v>
      </c>
      <c r="AO22" s="515"/>
      <c r="AQ22" s="538" t="s">
        <v>134</v>
      </c>
      <c r="AR22" s="539"/>
      <c r="AS22" s="539"/>
      <c r="AT22" s="539"/>
      <c r="AU22" s="539"/>
      <c r="AV22" s="540"/>
    </row>
    <row r="23" spans="2:48" x14ac:dyDescent="0.2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7"/>
      <c r="AA23" s="10" t="s">
        <v>351</v>
      </c>
      <c r="AB23" s="23">
        <v>250</v>
      </c>
      <c r="AC23" s="10" t="s">
        <v>16</v>
      </c>
      <c r="AD23" s="10" t="s">
        <v>14</v>
      </c>
      <c r="AE23" s="10" t="s">
        <v>19</v>
      </c>
      <c r="AF23" s="10" t="s">
        <v>15</v>
      </c>
      <c r="AG23" s="10" t="s">
        <v>16</v>
      </c>
      <c r="AH23" s="387"/>
      <c r="AI23" s="387"/>
      <c r="AJ23" s="10" t="s">
        <v>19</v>
      </c>
      <c r="AK23" s="10" t="s">
        <v>17</v>
      </c>
      <c r="AL23" s="10" t="s">
        <v>31</v>
      </c>
      <c r="AM23" s="23">
        <v>19.600000000000001</v>
      </c>
      <c r="AN23" s="10" t="s">
        <v>33</v>
      </c>
      <c r="AO23" s="23">
        <v>372</v>
      </c>
      <c r="AQ23" s="20" t="s">
        <v>124</v>
      </c>
      <c r="AR23" s="21">
        <v>991</v>
      </c>
      <c r="AS23" s="10" t="s">
        <v>128</v>
      </c>
      <c r="AT23" s="21">
        <v>0.31</v>
      </c>
      <c r="AU23" s="10" t="s">
        <v>132</v>
      </c>
      <c r="AV23" s="22">
        <v>240</v>
      </c>
    </row>
    <row r="24" spans="2:48" x14ac:dyDescent="0.2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7"/>
      <c r="AA24" s="10" t="s">
        <v>9</v>
      </c>
      <c r="AB24" s="23">
        <v>250</v>
      </c>
      <c r="AC24" s="10" t="s">
        <v>26</v>
      </c>
      <c r="AD24" s="23">
        <v>4</v>
      </c>
      <c r="AE24" s="23">
        <v>16</v>
      </c>
      <c r="AF24" s="21">
        <f>AD24*PI()*(AE24*0.5)^2</f>
        <v>804.24771931898704</v>
      </c>
      <c r="AG24" s="10" t="s">
        <v>22</v>
      </c>
      <c r="AH24" s="387"/>
      <c r="AI24" s="387"/>
      <c r="AJ24" s="23">
        <v>6</v>
      </c>
      <c r="AK24" s="23">
        <v>100</v>
      </c>
      <c r="AL24" s="10" t="s">
        <v>34</v>
      </c>
      <c r="AM24" s="25">
        <f>(2*AM23)/(12680+460*AM23)</f>
        <v>1.8067846607669618E-3</v>
      </c>
      <c r="AN24" s="10" t="s">
        <v>35</v>
      </c>
      <c r="AO24" s="25">
        <f>AO23/200000</f>
        <v>1.8600000000000001E-3</v>
      </c>
      <c r="AQ24" s="20" t="s">
        <v>125</v>
      </c>
      <c r="AR24" s="21">
        <v>1873</v>
      </c>
      <c r="AS24" s="10" t="s">
        <v>129</v>
      </c>
      <c r="AT24" s="21">
        <v>0.25</v>
      </c>
      <c r="AU24" s="10" t="s">
        <v>123</v>
      </c>
      <c r="AV24" s="24">
        <v>0</v>
      </c>
    </row>
    <row r="25" spans="2:48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7"/>
      <c r="AA25" s="10" t="s">
        <v>37</v>
      </c>
      <c r="AB25" s="23">
        <v>20</v>
      </c>
      <c r="AC25" s="10"/>
      <c r="AD25" s="23"/>
      <c r="AE25" s="23"/>
      <c r="AF25" s="21">
        <f>AD25*PI()*(AE25*0.5)^2</f>
        <v>0</v>
      </c>
      <c r="AG25" s="10"/>
      <c r="AH25" s="387"/>
      <c r="AI25" s="387"/>
      <c r="AJ25" s="23"/>
      <c r="AK25" s="23"/>
      <c r="AL25" s="10" t="s">
        <v>30</v>
      </c>
      <c r="AM25" s="23">
        <v>3.8E-3</v>
      </c>
      <c r="AN25" s="10" t="s">
        <v>36</v>
      </c>
      <c r="AO25" s="23"/>
      <c r="AQ25" s="20" t="s">
        <v>126</v>
      </c>
      <c r="AR25" s="21">
        <v>1089</v>
      </c>
      <c r="AS25" s="10" t="s">
        <v>130</v>
      </c>
      <c r="AT25" s="21">
        <v>1.5</v>
      </c>
      <c r="AU25" s="10" t="s">
        <v>122</v>
      </c>
      <c r="AV25" s="24">
        <v>0.2</v>
      </c>
    </row>
    <row r="26" spans="2:48" ht="15.75" x14ac:dyDescent="0.2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7"/>
      <c r="AA26" s="521" t="s">
        <v>24</v>
      </c>
      <c r="AB26" s="521"/>
      <c r="AC26" s="521"/>
      <c r="AD26" s="521"/>
      <c r="AE26" s="521"/>
      <c r="AF26" s="521"/>
      <c r="AG26" s="521"/>
      <c r="AH26" s="521"/>
      <c r="AI26" s="521"/>
      <c r="AJ26" s="521"/>
      <c r="AK26" s="521"/>
      <c r="AL26" s="521"/>
      <c r="AM26" s="521"/>
      <c r="AN26" s="521"/>
      <c r="AO26" s="521"/>
      <c r="AQ26" s="20" t="s">
        <v>167</v>
      </c>
      <c r="AR26" s="21">
        <f>12680+460*'Structural Information'!AM23</f>
        <v>21696</v>
      </c>
      <c r="AS26" s="10" t="s">
        <v>131</v>
      </c>
      <c r="AT26" s="21">
        <v>1.1100000000000001</v>
      </c>
      <c r="AU26" s="10" t="s">
        <v>127</v>
      </c>
      <c r="AV26" s="24">
        <v>6.87</v>
      </c>
    </row>
    <row r="27" spans="2:48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7"/>
      <c r="AA27" s="518" t="s">
        <v>18</v>
      </c>
      <c r="AB27" s="519"/>
      <c r="AC27" s="515" t="s">
        <v>12</v>
      </c>
      <c r="AD27" s="515"/>
      <c r="AE27" s="515"/>
      <c r="AF27" s="515"/>
      <c r="AG27" s="515" t="s">
        <v>13</v>
      </c>
      <c r="AH27" s="515"/>
      <c r="AI27" s="515"/>
      <c r="AJ27" s="515"/>
      <c r="AK27" s="515"/>
      <c r="AL27" s="515" t="s">
        <v>29</v>
      </c>
      <c r="AM27" s="515"/>
      <c r="AN27" s="515" t="s">
        <v>32</v>
      </c>
      <c r="AO27" s="515"/>
      <c r="AQ27" s="544"/>
      <c r="AR27" s="545"/>
      <c r="AS27" s="545"/>
      <c r="AT27" s="545"/>
      <c r="AU27" s="545"/>
      <c r="AV27" s="546"/>
    </row>
    <row r="28" spans="2:48" ht="15.75" x14ac:dyDescent="0.25">
      <c r="B28" s="513" t="s">
        <v>380</v>
      </c>
      <c r="C28" s="514"/>
      <c r="D28" s="514"/>
      <c r="E28" s="514"/>
      <c r="F28" s="514"/>
      <c r="G28" s="514"/>
      <c r="H28" s="514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7"/>
      <c r="AA28" s="10" t="s">
        <v>351</v>
      </c>
      <c r="AB28" s="23">
        <v>300</v>
      </c>
      <c r="AC28" s="10" t="s">
        <v>16</v>
      </c>
      <c r="AD28" s="10" t="s">
        <v>14</v>
      </c>
      <c r="AE28" s="10" t="s">
        <v>19</v>
      </c>
      <c r="AF28" s="10" t="s">
        <v>15</v>
      </c>
      <c r="AG28" s="10" t="s">
        <v>16</v>
      </c>
      <c r="AH28" s="387"/>
      <c r="AI28" s="387"/>
      <c r="AJ28" s="10" t="s">
        <v>19</v>
      </c>
      <c r="AK28" s="10" t="s">
        <v>17</v>
      </c>
      <c r="AL28" s="10" t="s">
        <v>31</v>
      </c>
      <c r="AM28" s="23">
        <v>19.600000000000001</v>
      </c>
      <c r="AN28" s="10" t="s">
        <v>33</v>
      </c>
      <c r="AO28" s="23">
        <v>372</v>
      </c>
      <c r="AQ28" s="535" t="s">
        <v>135</v>
      </c>
      <c r="AR28" s="536"/>
      <c r="AS28" s="536"/>
      <c r="AT28" s="536"/>
      <c r="AU28" s="536"/>
      <c r="AV28" s="537"/>
    </row>
    <row r="29" spans="2:48" x14ac:dyDescent="0.25">
      <c r="B29" s="513"/>
      <c r="C29" s="514"/>
      <c r="D29" s="514"/>
      <c r="E29" s="514"/>
      <c r="F29" s="514"/>
      <c r="G29" s="514"/>
      <c r="H29" s="514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7"/>
      <c r="AA29" s="10" t="s">
        <v>9</v>
      </c>
      <c r="AB29" s="23">
        <v>300</v>
      </c>
      <c r="AC29" s="10" t="s">
        <v>26</v>
      </c>
      <c r="AD29" s="23">
        <v>4</v>
      </c>
      <c r="AE29" s="23">
        <v>16</v>
      </c>
      <c r="AF29" s="21">
        <f>AD29*PI()*(AE29*0.5)^2</f>
        <v>804.24771931898704</v>
      </c>
      <c r="AG29" s="10" t="s">
        <v>22</v>
      </c>
      <c r="AH29" s="387"/>
      <c r="AI29" s="387"/>
      <c r="AJ29" s="23">
        <v>6</v>
      </c>
      <c r="AK29" s="23">
        <v>150</v>
      </c>
      <c r="AL29" s="10" t="s">
        <v>34</v>
      </c>
      <c r="AM29" s="25">
        <f>(2*AM28)/(12680+460*AM28)</f>
        <v>1.8067846607669618E-3</v>
      </c>
      <c r="AN29" s="10" t="s">
        <v>35</v>
      </c>
      <c r="AO29" s="25">
        <f>AO28/200000</f>
        <v>1.8600000000000001E-3</v>
      </c>
      <c r="AQ29" s="20" t="s">
        <v>124</v>
      </c>
      <c r="AR29" s="21">
        <v>1050</v>
      </c>
      <c r="AS29" s="10" t="s">
        <v>128</v>
      </c>
      <c r="AT29" s="21">
        <v>0.36</v>
      </c>
      <c r="AU29" s="10" t="s">
        <v>132</v>
      </c>
      <c r="AV29" s="22">
        <v>300</v>
      </c>
    </row>
    <row r="30" spans="2:48" x14ac:dyDescent="0.2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7"/>
      <c r="AA30" s="10" t="s">
        <v>37</v>
      </c>
      <c r="AB30" s="23">
        <v>20</v>
      </c>
      <c r="AC30" s="10"/>
      <c r="AD30" s="23"/>
      <c r="AE30" s="23"/>
      <c r="AF30" s="21">
        <f>AD30*PI()*(AE30*0.5)^2</f>
        <v>0</v>
      </c>
      <c r="AG30" s="10"/>
      <c r="AH30" s="387"/>
      <c r="AI30" s="387"/>
      <c r="AJ30" s="23"/>
      <c r="AK30" s="23"/>
      <c r="AL30" s="10" t="s">
        <v>30</v>
      </c>
      <c r="AM30" s="23">
        <v>3.8E-3</v>
      </c>
      <c r="AN30" s="10" t="s">
        <v>36</v>
      </c>
      <c r="AO30" s="23"/>
      <c r="AQ30" s="20" t="s">
        <v>125</v>
      </c>
      <c r="AR30" s="21">
        <v>3240</v>
      </c>
      <c r="AS30" s="10" t="s">
        <v>129</v>
      </c>
      <c r="AT30" s="21">
        <v>0.3</v>
      </c>
      <c r="AU30" s="10" t="s">
        <v>123</v>
      </c>
      <c r="AV30" s="24">
        <v>0</v>
      </c>
    </row>
    <row r="31" spans="2:48" ht="16.5" thickBot="1" x14ac:dyDescent="0.3">
      <c r="B31" s="30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2"/>
      <c r="AA31" s="522" t="s">
        <v>25</v>
      </c>
      <c r="AB31" s="522"/>
      <c r="AC31" s="522"/>
      <c r="AD31" s="522"/>
      <c r="AE31" s="522"/>
      <c r="AF31" s="522"/>
      <c r="AG31" s="522"/>
      <c r="AH31" s="522"/>
      <c r="AI31" s="522"/>
      <c r="AJ31" s="522"/>
      <c r="AK31" s="522"/>
      <c r="AL31" s="522"/>
      <c r="AM31" s="522"/>
      <c r="AN31" s="522"/>
      <c r="AO31" s="522"/>
      <c r="AQ31" s="20" t="s">
        <v>126</v>
      </c>
      <c r="AR31" s="21">
        <v>1296</v>
      </c>
      <c r="AS31" s="10" t="s">
        <v>130</v>
      </c>
      <c r="AT31" s="21">
        <v>3.51</v>
      </c>
      <c r="AU31" s="10" t="s">
        <v>122</v>
      </c>
      <c r="AV31" s="24">
        <v>0.2</v>
      </c>
    </row>
    <row r="32" spans="2:48" ht="15.75" thickBot="1" x14ac:dyDescent="0.3">
      <c r="AA32" s="518" t="s">
        <v>18</v>
      </c>
      <c r="AB32" s="519"/>
      <c r="AC32" s="515" t="s">
        <v>12</v>
      </c>
      <c r="AD32" s="515"/>
      <c r="AE32" s="515"/>
      <c r="AF32" s="515"/>
      <c r="AG32" s="515" t="s">
        <v>13</v>
      </c>
      <c r="AH32" s="515"/>
      <c r="AI32" s="515"/>
      <c r="AJ32" s="515"/>
      <c r="AK32" s="515"/>
      <c r="AL32" s="515" t="s">
        <v>29</v>
      </c>
      <c r="AM32" s="515"/>
      <c r="AN32" s="515" t="s">
        <v>32</v>
      </c>
      <c r="AO32" s="515"/>
      <c r="AQ32" s="33" t="s">
        <v>167</v>
      </c>
      <c r="AR32" s="34">
        <f>12680+460*'Structural Information'!AM23</f>
        <v>21696</v>
      </c>
      <c r="AS32" s="35" t="s">
        <v>131</v>
      </c>
      <c r="AT32" s="34">
        <v>1.5</v>
      </c>
      <c r="AU32" s="35" t="s">
        <v>127</v>
      </c>
      <c r="AV32" s="36">
        <v>7.36</v>
      </c>
    </row>
    <row r="33" spans="27:41" ht="15" customHeight="1" x14ac:dyDescent="0.25">
      <c r="AA33" s="10" t="s">
        <v>351</v>
      </c>
      <c r="AB33" s="23">
        <v>500</v>
      </c>
      <c r="AC33" s="10" t="s">
        <v>16</v>
      </c>
      <c r="AD33" s="10" t="s">
        <v>14</v>
      </c>
      <c r="AE33" s="10" t="s">
        <v>19</v>
      </c>
      <c r="AF33" s="10" t="s">
        <v>15</v>
      </c>
      <c r="AG33" s="10" t="s">
        <v>16</v>
      </c>
      <c r="AH33" s="387"/>
      <c r="AI33" s="387"/>
      <c r="AJ33" s="10" t="s">
        <v>19</v>
      </c>
      <c r="AK33" s="10" t="s">
        <v>17</v>
      </c>
      <c r="AL33" s="10" t="s">
        <v>31</v>
      </c>
      <c r="AM33" s="23">
        <v>19.600000000000001</v>
      </c>
      <c r="AN33" s="10" t="s">
        <v>33</v>
      </c>
      <c r="AO33" s="23">
        <v>372</v>
      </c>
    </row>
    <row r="34" spans="27:41" x14ac:dyDescent="0.25">
      <c r="AA34" s="10" t="s">
        <v>9</v>
      </c>
      <c r="AB34" s="23">
        <v>350</v>
      </c>
      <c r="AC34" s="10" t="s">
        <v>26</v>
      </c>
      <c r="AD34" s="23">
        <v>4</v>
      </c>
      <c r="AE34" s="23">
        <v>18</v>
      </c>
      <c r="AF34" s="21">
        <f>AD34*PI()*(AE34*0.5)^2</f>
        <v>1017.8760197630929</v>
      </c>
      <c r="AG34" s="10" t="s">
        <v>22</v>
      </c>
      <c r="AH34" s="387"/>
      <c r="AI34" s="387"/>
      <c r="AJ34" s="23">
        <v>6</v>
      </c>
      <c r="AK34" s="23">
        <v>150</v>
      </c>
      <c r="AL34" s="10" t="s">
        <v>34</v>
      </c>
      <c r="AM34" s="25">
        <f>(2*AM33)/(12680+460*AM33)</f>
        <v>1.8067846607669618E-3</v>
      </c>
      <c r="AN34" s="10" t="s">
        <v>35</v>
      </c>
      <c r="AO34" s="25">
        <f>AO33/200000</f>
        <v>1.8600000000000001E-3</v>
      </c>
    </row>
    <row r="35" spans="27:41" x14ac:dyDescent="0.25">
      <c r="AA35" s="10" t="s">
        <v>37</v>
      </c>
      <c r="AB35" s="23">
        <v>20</v>
      </c>
      <c r="AC35" s="10"/>
      <c r="AD35" s="23"/>
      <c r="AE35" s="23"/>
      <c r="AF35" s="21">
        <f>AD35*PI()*(AE35*0.5)^2</f>
        <v>0</v>
      </c>
      <c r="AG35" s="10"/>
      <c r="AH35" s="387"/>
      <c r="AI35" s="387"/>
      <c r="AJ35" s="23"/>
      <c r="AK35" s="23"/>
      <c r="AL35" s="10" t="s">
        <v>30</v>
      </c>
      <c r="AM35" s="23">
        <v>3.8E-3</v>
      </c>
      <c r="AN35" s="10" t="s">
        <v>36</v>
      </c>
      <c r="AO35" s="23"/>
    </row>
  </sheetData>
  <mergeCells count="89">
    <mergeCell ref="AQ14:AV15"/>
    <mergeCell ref="AA2:AM3"/>
    <mergeCell ref="AQ28:AV28"/>
    <mergeCell ref="AQ22:AV22"/>
    <mergeCell ref="AQ16:AV16"/>
    <mergeCell ref="AQ21:AV21"/>
    <mergeCell ref="AQ27:AV27"/>
    <mergeCell ref="AL27:AM27"/>
    <mergeCell ref="AN27:AO27"/>
    <mergeCell ref="AL4:AL5"/>
    <mergeCell ref="AM4:AM5"/>
    <mergeCell ref="AD4:AJ4"/>
    <mergeCell ref="AA4:AA5"/>
    <mergeCell ref="AB4:AB5"/>
    <mergeCell ref="AC4:AC5"/>
    <mergeCell ref="AK4:AK10"/>
    <mergeCell ref="AL32:AM32"/>
    <mergeCell ref="AN32:AO32"/>
    <mergeCell ref="AA21:AO21"/>
    <mergeCell ref="AA26:AO26"/>
    <mergeCell ref="AA31:AO31"/>
    <mergeCell ref="AA22:AB22"/>
    <mergeCell ref="AA27:AB27"/>
    <mergeCell ref="AA32:AB32"/>
    <mergeCell ref="AC27:AF27"/>
    <mergeCell ref="AG27:AK27"/>
    <mergeCell ref="AC32:AF32"/>
    <mergeCell ref="AG32:AK32"/>
    <mergeCell ref="B28:H29"/>
    <mergeCell ref="AL17:AM17"/>
    <mergeCell ref="AN17:AO17"/>
    <mergeCell ref="AA16:AO16"/>
    <mergeCell ref="AA14:AO15"/>
    <mergeCell ref="AL22:AM22"/>
    <mergeCell ref="AN22:AO22"/>
    <mergeCell ref="AA17:AB17"/>
    <mergeCell ref="AC22:AF22"/>
    <mergeCell ref="AG22:AK22"/>
    <mergeCell ref="AC17:AF17"/>
    <mergeCell ref="AG17:AK17"/>
    <mergeCell ref="U13:U14"/>
    <mergeCell ref="V19:V20"/>
    <mergeCell ref="V16:V17"/>
    <mergeCell ref="X19:X20"/>
    <mergeCell ref="N19:N20"/>
    <mergeCell ref="P19:P20"/>
    <mergeCell ref="W6:W7"/>
    <mergeCell ref="U6:U7"/>
    <mergeCell ref="V13:V14"/>
    <mergeCell ref="O6:O7"/>
    <mergeCell ref="W19:W20"/>
    <mergeCell ref="W16:W17"/>
    <mergeCell ref="O9:O10"/>
    <mergeCell ref="U9:U10"/>
    <mergeCell ref="U19:U20"/>
    <mergeCell ref="O19:O20"/>
    <mergeCell ref="O16:O17"/>
    <mergeCell ref="O13:O14"/>
    <mergeCell ref="W13:W14"/>
    <mergeCell ref="W9:W10"/>
    <mergeCell ref="T19:T20"/>
    <mergeCell ref="N2:X3"/>
    <mergeCell ref="U16:U17"/>
    <mergeCell ref="N6:N7"/>
    <mergeCell ref="N9:N10"/>
    <mergeCell ref="N13:N14"/>
    <mergeCell ref="V9:V10"/>
    <mergeCell ref="P6:P7"/>
    <mergeCell ref="P9:P10"/>
    <mergeCell ref="P13:P14"/>
    <mergeCell ref="P16:P17"/>
    <mergeCell ref="X16:X17"/>
    <mergeCell ref="V6:V7"/>
    <mergeCell ref="X6:X7"/>
    <mergeCell ref="N16:N17"/>
    <mergeCell ref="X9:X10"/>
    <mergeCell ref="Q19:Q20"/>
    <mergeCell ref="S19:S20"/>
    <mergeCell ref="R13:R14"/>
    <mergeCell ref="R16:R17"/>
    <mergeCell ref="R19:R20"/>
    <mergeCell ref="AA10:AJ10"/>
    <mergeCell ref="Q13:Q14"/>
    <mergeCell ref="S13:S14"/>
    <mergeCell ref="Q16:Q17"/>
    <mergeCell ref="S16:S17"/>
    <mergeCell ref="T13:T14"/>
    <mergeCell ref="T16:T17"/>
    <mergeCell ref="X13:X14"/>
  </mergeCells>
  <phoneticPr fontId="37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41AE-1D84-431C-AD05-B0A34A9C3C68}">
  <dimension ref="A1:BW102"/>
  <sheetViews>
    <sheetView topLeftCell="AZ1" zoomScale="80" zoomScaleNormal="80" workbookViewId="0">
      <selection activeCell="BJ16" sqref="BJ16"/>
    </sheetView>
  </sheetViews>
  <sheetFormatPr defaultRowHeight="15" x14ac:dyDescent="0.25"/>
  <cols>
    <col min="1" max="2" width="9.140625" style="1"/>
    <col min="3" max="3" width="8.85546875" style="1" customWidth="1"/>
    <col min="4" max="4" width="10.140625" style="1" bestFit="1" customWidth="1"/>
    <col min="5" max="5" width="12.140625" style="1" bestFit="1" customWidth="1"/>
    <col min="6" max="6" width="11" style="1" customWidth="1"/>
    <col min="7" max="7" width="12" style="1" bestFit="1" customWidth="1"/>
    <col min="8" max="8" width="11.42578125" style="1" bestFit="1" customWidth="1"/>
    <col min="9" max="9" width="12.28515625" style="1" bestFit="1" customWidth="1"/>
    <col min="10" max="10" width="11.7109375" style="1" bestFit="1" customWidth="1"/>
    <col min="11" max="11" width="13.5703125" style="1" bestFit="1" customWidth="1"/>
    <col min="12" max="12" width="13" style="1" bestFit="1" customWidth="1"/>
    <col min="13" max="14" width="12.140625" style="1" customWidth="1"/>
    <col min="15" max="15" width="11.28515625" style="1" customWidth="1"/>
    <col min="16" max="16" width="9.5703125" style="1" bestFit="1" customWidth="1"/>
    <col min="17" max="17" width="8.7109375" style="1" customWidth="1"/>
    <col min="18" max="18" width="9.140625" style="1"/>
    <col min="19" max="19" width="8.85546875" style="1" customWidth="1"/>
    <col min="20" max="20" width="9" style="1" customWidth="1"/>
    <col min="21" max="21" width="9.7109375" style="1" customWidth="1"/>
    <col min="22" max="22" width="9.7109375" style="1" bestFit="1" customWidth="1"/>
    <col min="23" max="24" width="9.7109375" style="1" customWidth="1"/>
    <col min="25" max="25" width="8.85546875" style="1" bestFit="1" customWidth="1"/>
    <col min="26" max="26" width="10.5703125" style="1" bestFit="1" customWidth="1"/>
    <col min="27" max="27" width="10.7109375" style="1" bestFit="1" customWidth="1"/>
    <col min="28" max="28" width="11" style="1" bestFit="1" customWidth="1"/>
    <col min="29" max="41" width="9.140625" style="1"/>
    <col min="42" max="42" width="9.85546875" style="1" bestFit="1" customWidth="1"/>
    <col min="43" max="43" width="11.42578125" style="1" customWidth="1"/>
    <col min="44" max="44" width="9.85546875" style="1" bestFit="1" customWidth="1"/>
    <col min="45" max="45" width="9" style="1" customWidth="1"/>
    <col min="46" max="51" width="9.140625" style="1"/>
    <col min="52" max="52" width="11" style="1" customWidth="1"/>
    <col min="53" max="53" width="10.28515625" style="1" bestFit="1" customWidth="1"/>
    <col min="54" max="54" width="10.42578125" style="1" customWidth="1"/>
    <col min="55" max="55" width="11.7109375" style="1" customWidth="1"/>
    <col min="56" max="56" width="10.28515625" style="1" bestFit="1" customWidth="1"/>
    <col min="57" max="57" width="12.7109375" style="1" customWidth="1"/>
    <col min="58" max="58" width="11.5703125" style="1" bestFit="1" customWidth="1"/>
    <col min="59" max="59" width="9.28515625" style="1" bestFit="1" customWidth="1"/>
    <col min="60" max="60" width="10.28515625" style="1" bestFit="1" customWidth="1"/>
    <col min="61" max="61" width="11.28515625" style="1" bestFit="1" customWidth="1"/>
    <col min="62" max="62" width="11.5703125" style="1" bestFit="1" customWidth="1"/>
    <col min="63" max="63" width="9.140625" style="1"/>
    <col min="64" max="64" width="9.28515625" style="1" bestFit="1" customWidth="1"/>
    <col min="65" max="65" width="11.7109375" style="1" customWidth="1"/>
    <col min="66" max="66" width="11.28515625" style="1" bestFit="1" customWidth="1"/>
    <col min="67" max="67" width="11.5703125" style="1" bestFit="1" customWidth="1"/>
    <col min="68" max="68" width="12" style="1" bestFit="1" customWidth="1"/>
    <col min="69" max="69" width="9.140625" style="1"/>
    <col min="70" max="70" width="10.28515625" style="1" customWidth="1"/>
    <col min="71" max="16384" width="9.140625" style="1"/>
  </cols>
  <sheetData>
    <row r="1" spans="2:75" ht="15.75" thickBot="1" x14ac:dyDescent="0.3"/>
    <row r="2" spans="2:75" ht="16.5" thickBot="1" x14ac:dyDescent="0.3">
      <c r="B2" s="682" t="s">
        <v>278</v>
      </c>
      <c r="C2" s="683"/>
      <c r="D2" s="683"/>
      <c r="E2" s="683"/>
      <c r="F2" s="683"/>
      <c r="G2" s="683"/>
      <c r="H2" s="683"/>
      <c r="I2" s="683"/>
      <c r="J2" s="683"/>
      <c r="K2" s="683"/>
      <c r="L2" s="684"/>
      <c r="M2" s="37"/>
      <c r="N2" s="37"/>
      <c r="O2" s="37"/>
      <c r="Q2" s="676" t="s">
        <v>209</v>
      </c>
      <c r="R2" s="677"/>
      <c r="S2" s="677"/>
      <c r="T2" s="677"/>
      <c r="U2" s="677"/>
      <c r="V2" s="677"/>
      <c r="W2" s="677"/>
      <c r="X2" s="677"/>
      <c r="Y2" s="677"/>
      <c r="Z2" s="677"/>
      <c r="AA2" s="677"/>
      <c r="AB2" s="677"/>
      <c r="AC2" s="677"/>
      <c r="AD2" s="677"/>
      <c r="AE2" s="677"/>
      <c r="AF2" s="677"/>
      <c r="AG2" s="677"/>
      <c r="AH2" s="677"/>
      <c r="AI2" s="677"/>
      <c r="AJ2" s="677"/>
      <c r="AK2" s="678"/>
      <c r="AL2" s="678"/>
      <c r="AM2" s="679"/>
      <c r="AO2" s="613" t="s">
        <v>64</v>
      </c>
      <c r="AP2" s="614"/>
      <c r="AQ2" s="614"/>
      <c r="AR2" s="614"/>
      <c r="AS2" s="614"/>
      <c r="AT2" s="614"/>
      <c r="AU2" s="614"/>
      <c r="AV2" s="614"/>
      <c r="AW2" s="614"/>
      <c r="AX2" s="614"/>
      <c r="AY2" s="614"/>
      <c r="AZ2" s="614"/>
      <c r="BA2" s="614"/>
      <c r="BB2" s="614"/>
      <c r="BC2" s="614"/>
      <c r="BD2" s="614"/>
      <c r="BE2" s="614"/>
      <c r="BF2" s="615"/>
      <c r="BI2" s="605" t="s">
        <v>180</v>
      </c>
      <c r="BJ2" s="606"/>
      <c r="BK2" s="606"/>
      <c r="BL2" s="606"/>
      <c r="BM2" s="606"/>
      <c r="BN2" s="606"/>
      <c r="BO2" s="606"/>
      <c r="BP2" s="607"/>
      <c r="BQ2" s="38"/>
      <c r="BR2" s="38"/>
    </row>
    <row r="3" spans="2:75" ht="15" customHeight="1" thickBot="1" x14ac:dyDescent="0.3">
      <c r="B3" s="680" t="s">
        <v>55</v>
      </c>
      <c r="C3" s="572" t="s">
        <v>28</v>
      </c>
      <c r="D3" s="580" t="s">
        <v>26</v>
      </c>
      <c r="E3" s="592" t="s">
        <v>203</v>
      </c>
      <c r="F3" s="592" t="s">
        <v>204</v>
      </c>
      <c r="G3" s="572" t="s">
        <v>207</v>
      </c>
      <c r="H3" s="580" t="s">
        <v>208</v>
      </c>
      <c r="I3" s="592" t="s">
        <v>205</v>
      </c>
      <c r="J3" s="592" t="s">
        <v>206</v>
      </c>
      <c r="K3" s="572" t="s">
        <v>281</v>
      </c>
      <c r="L3" s="574" t="s">
        <v>282</v>
      </c>
      <c r="M3" s="37"/>
      <c r="N3" s="37"/>
      <c r="O3" s="37"/>
      <c r="Q3" s="579" t="s">
        <v>5</v>
      </c>
      <c r="R3" s="576"/>
      <c r="S3" s="576">
        <v>1</v>
      </c>
      <c r="T3" s="576"/>
      <c r="U3" s="576"/>
      <c r="V3" s="576"/>
      <c r="W3" s="576"/>
      <c r="X3" s="576"/>
      <c r="Y3" s="576"/>
      <c r="Z3" s="576">
        <v>2</v>
      </c>
      <c r="AA3" s="576"/>
      <c r="AB3" s="576"/>
      <c r="AC3" s="576"/>
      <c r="AD3" s="576"/>
      <c r="AE3" s="576"/>
      <c r="AF3" s="576"/>
      <c r="AG3" s="576">
        <v>3</v>
      </c>
      <c r="AH3" s="576"/>
      <c r="AI3" s="576"/>
      <c r="AJ3" s="576"/>
      <c r="AK3" s="577"/>
      <c r="AL3" s="577"/>
      <c r="AM3" s="578"/>
      <c r="AO3" s="582" t="s">
        <v>57</v>
      </c>
      <c r="AP3" s="618" t="s">
        <v>58</v>
      </c>
      <c r="AQ3" s="617"/>
      <c r="AR3" s="619" t="s">
        <v>59</v>
      </c>
      <c r="AS3" s="618" t="s">
        <v>60</v>
      </c>
      <c r="AT3" s="618" t="s">
        <v>61</v>
      </c>
      <c r="AU3" s="618" t="s">
        <v>62</v>
      </c>
      <c r="AV3" s="570" t="s">
        <v>65</v>
      </c>
      <c r="AW3" s="617" t="s">
        <v>312</v>
      </c>
      <c r="AX3" s="616" t="s">
        <v>63</v>
      </c>
      <c r="AY3" s="620" t="s">
        <v>51</v>
      </c>
      <c r="AZ3" s="608" t="s">
        <v>384</v>
      </c>
      <c r="BA3" s="610" t="s">
        <v>289</v>
      </c>
      <c r="BB3" s="610" t="s">
        <v>51</v>
      </c>
      <c r="BC3" s="610" t="s">
        <v>385</v>
      </c>
      <c r="BD3" s="611" t="s">
        <v>290</v>
      </c>
      <c r="BE3" s="611" t="s">
        <v>51</v>
      </c>
      <c r="BF3" s="612" t="s">
        <v>386</v>
      </c>
      <c r="BI3" s="39" t="str">
        <f>'System Capacities'!C31</f>
        <v>Storey</v>
      </c>
      <c r="BJ3" s="609" t="str">
        <f>'System Capacities'!D31</f>
        <v>Sway Mechanism at Storey i</v>
      </c>
      <c r="BK3" s="609"/>
      <c r="BL3" s="609"/>
      <c r="BM3" s="40" t="str">
        <f>'System Capacities'!G31</f>
        <v>VR,i [kN]</v>
      </c>
      <c r="BN3" s="40" t="str">
        <f>'System Capacities'!H31</f>
        <v>hs,i [m]</v>
      </c>
      <c r="BO3" s="40" t="str">
        <f>'System Capacities'!I31</f>
        <v>θsys,i [rad]</v>
      </c>
      <c r="BP3" s="41" t="str">
        <f>'System Capacities'!J31</f>
        <v>ky,i [kN/m]</v>
      </c>
    </row>
    <row r="4" spans="2:75" ht="15.75" customHeight="1" thickBot="1" x14ac:dyDescent="0.3">
      <c r="B4" s="681"/>
      <c r="C4" s="573"/>
      <c r="D4" s="581"/>
      <c r="E4" s="593"/>
      <c r="F4" s="593"/>
      <c r="G4" s="573"/>
      <c r="H4" s="581"/>
      <c r="I4" s="593"/>
      <c r="J4" s="593"/>
      <c r="K4" s="573"/>
      <c r="L4" s="575"/>
      <c r="M4" s="37"/>
      <c r="N4" s="37"/>
      <c r="O4" s="37"/>
      <c r="Q4" s="568" t="s">
        <v>38</v>
      </c>
      <c r="R4" s="515"/>
      <c r="S4" s="42" t="s">
        <v>39</v>
      </c>
      <c r="T4" s="42" t="s">
        <v>40</v>
      </c>
      <c r="U4" s="42" t="s">
        <v>41</v>
      </c>
      <c r="V4" s="43" t="s">
        <v>42</v>
      </c>
      <c r="W4" s="42" t="s">
        <v>404</v>
      </c>
      <c r="X4" s="42" t="s">
        <v>405</v>
      </c>
      <c r="Y4" s="42" t="s">
        <v>54</v>
      </c>
      <c r="Z4" s="42" t="s">
        <v>43</v>
      </c>
      <c r="AA4" s="42" t="s">
        <v>44</v>
      </c>
      <c r="AB4" s="42" t="s">
        <v>45</v>
      </c>
      <c r="AC4" s="43" t="s">
        <v>46</v>
      </c>
      <c r="AD4" s="42" t="s">
        <v>402</v>
      </c>
      <c r="AE4" s="42" t="s">
        <v>403</v>
      </c>
      <c r="AF4" s="42" t="s">
        <v>54</v>
      </c>
      <c r="AG4" s="42" t="s">
        <v>47</v>
      </c>
      <c r="AH4" s="42" t="s">
        <v>48</v>
      </c>
      <c r="AI4" s="42" t="s">
        <v>49</v>
      </c>
      <c r="AJ4" s="43" t="s">
        <v>50</v>
      </c>
      <c r="AK4" s="42" t="s">
        <v>406</v>
      </c>
      <c r="AL4" s="42" t="s">
        <v>407</v>
      </c>
      <c r="AM4" s="44" t="s">
        <v>54</v>
      </c>
      <c r="AO4" s="621"/>
      <c r="AP4" s="618"/>
      <c r="AQ4" s="617"/>
      <c r="AR4" s="619"/>
      <c r="AS4" s="618"/>
      <c r="AT4" s="618"/>
      <c r="AU4" s="618"/>
      <c r="AV4" s="570"/>
      <c r="AW4" s="617"/>
      <c r="AX4" s="616"/>
      <c r="AY4" s="620"/>
      <c r="AZ4" s="608"/>
      <c r="BA4" s="610"/>
      <c r="BB4" s="610"/>
      <c r="BC4" s="610"/>
      <c r="BD4" s="611"/>
      <c r="BE4" s="611"/>
      <c r="BF4" s="612"/>
      <c r="BI4" s="45">
        <f>'System Capacities'!C32</f>
        <v>3</v>
      </c>
      <c r="BJ4" s="603" t="str">
        <f>'System Capacities'!D32</f>
        <v>Column</v>
      </c>
      <c r="BK4" s="603"/>
      <c r="BL4" s="603"/>
      <c r="BM4" s="21">
        <f>'System Capacities'!G32</f>
        <v>135.73333333333332</v>
      </c>
      <c r="BN4" s="21">
        <f>'Structural Information'!AC6</f>
        <v>3</v>
      </c>
      <c r="BO4" s="46">
        <f>'System Capacities'!I32</f>
        <v>9.5976000000000013E-3</v>
      </c>
      <c r="BP4" s="47">
        <f>'System Capacities'!J32</f>
        <v>4714.1414983375462</v>
      </c>
    </row>
    <row r="5" spans="2:75" ht="15" customHeight="1" x14ac:dyDescent="0.25">
      <c r="B5" s="559">
        <v>1</v>
      </c>
      <c r="C5" s="403">
        <v>5111</v>
      </c>
      <c r="D5" s="403" t="s">
        <v>8</v>
      </c>
      <c r="E5" s="49">
        <v>61.6</v>
      </c>
      <c r="F5" s="50">
        <v>120</v>
      </c>
      <c r="G5" s="51">
        <v>66.3</v>
      </c>
      <c r="H5" s="51">
        <v>129.19999999999999</v>
      </c>
      <c r="I5" s="52">
        <v>53.1</v>
      </c>
      <c r="J5" s="53">
        <v>103.4</v>
      </c>
      <c r="K5" s="109">
        <v>6.6</v>
      </c>
      <c r="L5" s="54">
        <v>12.9</v>
      </c>
      <c r="M5" s="37"/>
      <c r="N5" s="37"/>
      <c r="O5" s="37"/>
      <c r="Q5" s="569" t="s">
        <v>53</v>
      </c>
      <c r="R5" s="570"/>
      <c r="S5" s="420">
        <v>30.8</v>
      </c>
      <c r="T5" s="12">
        <v>43.9</v>
      </c>
      <c r="U5" s="12">
        <v>43.9</v>
      </c>
      <c r="V5" s="12">
        <v>43.9</v>
      </c>
      <c r="W5" s="12">
        <v>43.9</v>
      </c>
      <c r="X5" s="12">
        <v>35.9</v>
      </c>
      <c r="Y5" s="56">
        <f>S5+T5+U5+V5+W5+X5</f>
        <v>242.3</v>
      </c>
      <c r="Z5" s="420">
        <v>30.6</v>
      </c>
      <c r="AA5" s="12">
        <v>35.6</v>
      </c>
      <c r="AB5" s="12">
        <v>35.6</v>
      </c>
      <c r="AC5" s="12">
        <v>35.6</v>
      </c>
      <c r="AD5" s="12">
        <v>35.6</v>
      </c>
      <c r="AE5" s="12">
        <v>30.6</v>
      </c>
      <c r="AF5" s="56">
        <f>Z5+AA5+AB5+AC5+AD5+AE5</f>
        <v>203.6</v>
      </c>
      <c r="AG5" s="420">
        <v>30.6</v>
      </c>
      <c r="AH5" s="12">
        <v>35.6</v>
      </c>
      <c r="AI5" s="12">
        <v>35.6</v>
      </c>
      <c r="AJ5" s="12">
        <v>35.6</v>
      </c>
      <c r="AK5" s="12">
        <v>35.6</v>
      </c>
      <c r="AL5" s="12">
        <v>30.6</v>
      </c>
      <c r="AM5" s="57">
        <f>AG5+AH5+AI5+AJ5+AK5+AL5</f>
        <v>203.6</v>
      </c>
      <c r="AO5" s="558">
        <v>3</v>
      </c>
      <c r="AP5" s="552" t="s">
        <v>38</v>
      </c>
      <c r="AQ5" s="553"/>
      <c r="AR5" s="103">
        <v>1113</v>
      </c>
      <c r="AS5" s="401">
        <v>7113</v>
      </c>
      <c r="AT5" s="411">
        <f>'Structural Information'!AC6</f>
        <v>3</v>
      </c>
      <c r="AU5" s="411">
        <f>'Structural Information'!AB23/1000</f>
        <v>0.25</v>
      </c>
      <c r="AV5" s="401">
        <f>0.43*AT5</f>
        <v>1.29</v>
      </c>
      <c r="AW5" s="440">
        <f>(0.08*AV5*1000+0.022*'Structural Information'!$AO$18*'Structural Information'!$AE$24)/1000</f>
        <v>0.23414400000000002</v>
      </c>
      <c r="AX5" s="59">
        <f>AV5*'Structural Information'!$AO$24/AU5</f>
        <v>9.5976000000000013E-3</v>
      </c>
      <c r="AY5" s="425">
        <v>30.6</v>
      </c>
      <c r="AZ5" s="440">
        <f>AY5*AX5</f>
        <v>0.29368656000000004</v>
      </c>
      <c r="BA5" s="60">
        <f>AX5+AW5*(AX5*3/AV5)*(N67-1)</f>
        <v>3.4563017579617841E-2</v>
      </c>
      <c r="BB5" s="425">
        <v>32.9</v>
      </c>
      <c r="BC5" s="60">
        <f>BB5*BA5</f>
        <v>1.1371232783694269</v>
      </c>
      <c r="BD5" s="60">
        <f>AX5+AW5*(AX5*3/AV5)*(O67-1)</f>
        <v>9.7708880444331223E-2</v>
      </c>
      <c r="BE5" s="425">
        <v>26.4</v>
      </c>
      <c r="BF5" s="441">
        <f>BE5*BD5</f>
        <v>2.5795144437303441</v>
      </c>
      <c r="BI5" s="45">
        <f>'System Capacities'!C33</f>
        <v>2</v>
      </c>
      <c r="BJ5" s="603" t="str">
        <f>'System Capacities'!D33</f>
        <v>Column</v>
      </c>
      <c r="BK5" s="603"/>
      <c r="BL5" s="603"/>
      <c r="BM5" s="21">
        <f>'System Capacities'!G33</f>
        <v>148.63333333333333</v>
      </c>
      <c r="BN5" s="21">
        <f>'Structural Information'!AC7</f>
        <v>3</v>
      </c>
      <c r="BO5" s="46">
        <f>'System Capacities'!I33</f>
        <v>9.175559679266896E-3</v>
      </c>
      <c r="BP5" s="47">
        <f>'System Capacities'!J33</f>
        <v>5399.610070260359</v>
      </c>
    </row>
    <row r="6" spans="2:75" ht="15" customHeight="1" thickBot="1" x14ac:dyDescent="0.3">
      <c r="B6" s="559"/>
      <c r="C6" s="403">
        <v>5112</v>
      </c>
      <c r="D6" s="403" t="s">
        <v>8</v>
      </c>
      <c r="E6" s="49">
        <v>61.6</v>
      </c>
      <c r="F6" s="50">
        <v>120</v>
      </c>
      <c r="G6" s="51">
        <v>66.3</v>
      </c>
      <c r="H6" s="51">
        <v>129.19999999999999</v>
      </c>
      <c r="I6" s="52">
        <v>53.1</v>
      </c>
      <c r="J6" s="53">
        <v>103.4</v>
      </c>
      <c r="K6" s="109">
        <v>6.6</v>
      </c>
      <c r="L6" s="54">
        <v>12.9</v>
      </c>
      <c r="M6" s="37"/>
      <c r="N6" s="37"/>
      <c r="O6" s="37"/>
      <c r="Q6" s="571" t="s">
        <v>52</v>
      </c>
      <c r="R6" s="565"/>
      <c r="S6" s="62">
        <v>40.799999999999997</v>
      </c>
      <c r="T6" s="408">
        <v>48.7</v>
      </c>
      <c r="U6" s="408">
        <v>48.7</v>
      </c>
      <c r="V6" s="408">
        <v>48.7</v>
      </c>
      <c r="W6" s="408">
        <v>48.7</v>
      </c>
      <c r="X6" s="408">
        <v>40.799999999999997</v>
      </c>
      <c r="Y6" s="63">
        <f>S6+T6+U6+V6+W6+X6</f>
        <v>276.39999999999998</v>
      </c>
      <c r="Z6" s="62">
        <v>30.8</v>
      </c>
      <c r="AA6" s="408">
        <v>43.9</v>
      </c>
      <c r="AB6" s="408">
        <v>43.9</v>
      </c>
      <c r="AC6" s="408">
        <v>43.9</v>
      </c>
      <c r="AD6" s="408">
        <v>43.9</v>
      </c>
      <c r="AE6" s="408">
        <v>35.9</v>
      </c>
      <c r="AF6" s="63">
        <f>Z6+AA6+AB6+AC6+AD6+AE6</f>
        <v>242.3</v>
      </c>
      <c r="AG6" s="62">
        <v>30.6</v>
      </c>
      <c r="AH6" s="408">
        <v>35.6</v>
      </c>
      <c r="AI6" s="408">
        <v>35.6</v>
      </c>
      <c r="AJ6" s="408">
        <v>35.6</v>
      </c>
      <c r="AK6" s="408">
        <v>35.6</v>
      </c>
      <c r="AL6" s="408">
        <v>30.6</v>
      </c>
      <c r="AM6" s="64">
        <f>AG6+AH6+AI6+AJ6+AK6+AL6</f>
        <v>203.6</v>
      </c>
      <c r="AO6" s="559"/>
      <c r="AP6" s="554"/>
      <c r="AQ6" s="555"/>
      <c r="AR6" s="110">
        <v>1213</v>
      </c>
      <c r="AS6" s="403">
        <v>7213</v>
      </c>
      <c r="AT6" s="12">
        <f>'Structural Information'!AC6</f>
        <v>3</v>
      </c>
      <c r="AU6" s="12">
        <f>'Structural Information'!AB23/1000</f>
        <v>0.25</v>
      </c>
      <c r="AV6" s="403">
        <f>0.43*AT6</f>
        <v>1.29</v>
      </c>
      <c r="AW6" s="338">
        <f>(0.08*AV6*1000+0.022*'Structural Information'!$AO$18*'Structural Information'!$AE$24)/1000</f>
        <v>0.23414400000000002</v>
      </c>
      <c r="AX6" s="66">
        <f>AV6*'Structural Information'!$AO$24/AU6</f>
        <v>9.5976000000000013E-3</v>
      </c>
      <c r="AY6" s="446">
        <v>35.6</v>
      </c>
      <c r="AZ6" s="338">
        <f>AY6*AX6</f>
        <v>0.34167456000000007</v>
      </c>
      <c r="BA6" s="68">
        <f>AX6+AW6*(AX6*3/AV6)*(N70-1)</f>
        <v>3.4563017579617841E-2</v>
      </c>
      <c r="BB6" s="446">
        <v>38.299999999999997</v>
      </c>
      <c r="BC6" s="68">
        <f>BB6*BA6</f>
        <v>1.3237635732993631</v>
      </c>
      <c r="BD6" s="68">
        <f>AX6+AW6*(AX6*3/AV6)*(O70-1)</f>
        <v>9.7708880444331223E-2</v>
      </c>
      <c r="BE6" s="446">
        <v>30.6</v>
      </c>
      <c r="BF6" s="95">
        <f>BE6*BD6</f>
        <v>2.9898917415965354</v>
      </c>
      <c r="BI6" s="70">
        <f>'System Capacities'!C34</f>
        <v>1</v>
      </c>
      <c r="BJ6" s="604" t="str">
        <f>'System Capacities'!D34</f>
        <v>Column</v>
      </c>
      <c r="BK6" s="604"/>
      <c r="BL6" s="604"/>
      <c r="BM6" s="34">
        <f>'System Capacities'!G34</f>
        <v>188.61818181818182</v>
      </c>
      <c r="BN6" s="34">
        <f>'Structural Information'!AC8</f>
        <v>2.75</v>
      </c>
      <c r="BO6" s="71">
        <f>'System Capacities'!I34</f>
        <v>8.2177865177759084E-3</v>
      </c>
      <c r="BP6" s="72">
        <f>'System Capacities'!J34</f>
        <v>8346.3387134360764</v>
      </c>
    </row>
    <row r="7" spans="2:75" ht="15" customHeight="1" thickBot="1" x14ac:dyDescent="0.3">
      <c r="B7" s="559"/>
      <c r="C7" s="403">
        <v>5113</v>
      </c>
      <c r="D7" s="403" t="s">
        <v>8</v>
      </c>
      <c r="E7" s="49">
        <v>61.6</v>
      </c>
      <c r="F7" s="50">
        <v>120</v>
      </c>
      <c r="G7" s="51">
        <v>66.3</v>
      </c>
      <c r="H7" s="51">
        <v>129.19999999999999</v>
      </c>
      <c r="I7" s="52">
        <v>53.1</v>
      </c>
      <c r="J7" s="53">
        <v>103.4</v>
      </c>
      <c r="K7" s="109">
        <v>6.6</v>
      </c>
      <c r="L7" s="54">
        <v>12.9</v>
      </c>
      <c r="M7" s="37"/>
      <c r="N7" s="37"/>
      <c r="O7" s="37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O7" s="559"/>
      <c r="AP7" s="554"/>
      <c r="AQ7" s="555"/>
      <c r="AR7" s="110">
        <v>1313</v>
      </c>
      <c r="AS7" s="403">
        <v>7313</v>
      </c>
      <c r="AT7" s="12">
        <f>'Structural Information'!AC6</f>
        <v>3</v>
      </c>
      <c r="AU7" s="12">
        <f>'Structural Information'!AB23/1000</f>
        <v>0.25</v>
      </c>
      <c r="AV7" s="403">
        <f>0.43*AT7</f>
        <v>1.29</v>
      </c>
      <c r="AW7" s="338">
        <f>(0.08*AV7*1000+0.022*'Structural Information'!$AO$18*'Structural Information'!$AE$24)/1000</f>
        <v>0.23414400000000002</v>
      </c>
      <c r="AX7" s="66">
        <f>AV7*'Structural Information'!$AO$24/AU7</f>
        <v>9.5976000000000013E-3</v>
      </c>
      <c r="AY7" s="446">
        <v>35.6</v>
      </c>
      <c r="AZ7" s="338">
        <f t="shared" ref="AZ7:AZ28" si="0">AY7*AX7</f>
        <v>0.34167456000000007</v>
      </c>
      <c r="BA7" s="68">
        <f>AX7+AW7*(AX7*3/AV7)*(N73-1)</f>
        <v>3.4563017579617841E-2</v>
      </c>
      <c r="BB7" s="446">
        <v>38.299999999999997</v>
      </c>
      <c r="BC7" s="68">
        <f t="shared" ref="BC7:BC28" si="1">BB7*BA7</f>
        <v>1.3237635732993631</v>
      </c>
      <c r="BD7" s="68">
        <f>AX7+AW7*(AX7*3/AV7)*(O73-1)</f>
        <v>9.7708880444331223E-2</v>
      </c>
      <c r="BE7" s="446">
        <v>30.6</v>
      </c>
      <c r="BF7" s="95">
        <f t="shared" ref="BF7:BF28" si="2">BE7*BD7</f>
        <v>2.9898917415965354</v>
      </c>
    </row>
    <row r="8" spans="2:75" ht="15" customHeight="1" thickBot="1" x14ac:dyDescent="0.3">
      <c r="B8" s="558">
        <v>2</v>
      </c>
      <c r="C8" s="401">
        <v>5211</v>
      </c>
      <c r="D8" s="401" t="s">
        <v>8</v>
      </c>
      <c r="E8" s="80">
        <v>61.6</v>
      </c>
      <c r="F8" s="81">
        <v>120</v>
      </c>
      <c r="G8" s="82">
        <v>66.3</v>
      </c>
      <c r="H8" s="82">
        <v>129.19999999999999</v>
      </c>
      <c r="I8" s="83">
        <v>53.1</v>
      </c>
      <c r="J8" s="84">
        <v>103.4</v>
      </c>
      <c r="K8" s="432">
        <v>6.6</v>
      </c>
      <c r="L8" s="85">
        <v>12.9</v>
      </c>
      <c r="M8" s="37"/>
      <c r="N8" s="37"/>
      <c r="O8" s="37"/>
      <c r="Q8" s="687" t="s">
        <v>210</v>
      </c>
      <c r="R8" s="688"/>
      <c r="S8" s="688"/>
      <c r="T8" s="688"/>
      <c r="U8" s="688"/>
      <c r="V8" s="688"/>
      <c r="W8" s="688"/>
      <c r="X8" s="688"/>
      <c r="Y8" s="688"/>
      <c r="Z8" s="688"/>
      <c r="AA8" s="688"/>
      <c r="AB8" s="688"/>
      <c r="AC8" s="688"/>
      <c r="AD8" s="688"/>
      <c r="AE8" s="688"/>
      <c r="AF8" s="688"/>
      <c r="AG8" s="688"/>
      <c r="AH8" s="688"/>
      <c r="AI8" s="688"/>
      <c r="AJ8" s="688"/>
      <c r="AK8" s="689"/>
      <c r="AL8" s="689"/>
      <c r="AM8" s="690"/>
      <c r="AO8" s="559"/>
      <c r="AP8" s="554"/>
      <c r="AQ8" s="555"/>
      <c r="AR8" s="110">
        <v>1413</v>
      </c>
      <c r="AS8" s="403">
        <v>7413</v>
      </c>
      <c r="AT8" s="12">
        <f>'Structural Information'!AC6</f>
        <v>3</v>
      </c>
      <c r="AU8" s="12">
        <f>'Structural Information'!AB23/1000</f>
        <v>0.25</v>
      </c>
      <c r="AV8" s="403">
        <f>0.43*AT8</f>
        <v>1.29</v>
      </c>
      <c r="AW8" s="338">
        <f>(0.08*AV8*1000+0.022*'Structural Information'!$AO$18*'Structural Information'!$AE$24)/1000</f>
        <v>0.23414400000000002</v>
      </c>
      <c r="AX8" s="66">
        <f>AV8*'Structural Information'!$AO$24/AU8</f>
        <v>9.5976000000000013E-3</v>
      </c>
      <c r="AY8" s="446">
        <v>35.6</v>
      </c>
      <c r="AZ8" s="338">
        <f t="shared" si="0"/>
        <v>0.34167456000000007</v>
      </c>
      <c r="BA8" s="68">
        <f>AX8+AW8*(AX8*3/AV8)*(N76-1)</f>
        <v>3.4563017579617841E-2</v>
      </c>
      <c r="BB8" s="446">
        <v>38.299999999999997</v>
      </c>
      <c r="BC8" s="68">
        <f t="shared" si="1"/>
        <v>1.3237635732993631</v>
      </c>
      <c r="BD8" s="68">
        <f>AX8+AW8*(AX8*3/AV8)*(O76-1)</f>
        <v>9.7708880444331223E-2</v>
      </c>
      <c r="BE8" s="446">
        <v>30.6</v>
      </c>
      <c r="BF8" s="95">
        <f t="shared" si="2"/>
        <v>2.9898917415965354</v>
      </c>
      <c r="BI8" s="622" t="s">
        <v>296</v>
      </c>
      <c r="BJ8" s="623"/>
      <c r="BK8" s="623"/>
      <c r="BL8" s="623"/>
      <c r="BM8" s="624"/>
      <c r="BN8" s="625" t="s">
        <v>297</v>
      </c>
      <c r="BO8" s="626"/>
      <c r="BP8" s="626"/>
      <c r="BQ8" s="626"/>
      <c r="BR8" s="627"/>
      <c r="BS8" s="628" t="s">
        <v>295</v>
      </c>
      <c r="BT8" s="629"/>
      <c r="BU8" s="629"/>
      <c r="BV8" s="629"/>
      <c r="BW8" s="630"/>
    </row>
    <row r="9" spans="2:75" ht="15.75" customHeight="1" x14ac:dyDescent="0.25">
      <c r="B9" s="559"/>
      <c r="C9" s="403">
        <v>5212</v>
      </c>
      <c r="D9" s="403" t="s">
        <v>8</v>
      </c>
      <c r="E9" s="49">
        <v>61.6</v>
      </c>
      <c r="F9" s="50">
        <v>120</v>
      </c>
      <c r="G9" s="51">
        <v>66.3</v>
      </c>
      <c r="H9" s="51">
        <v>129.19999999999999</v>
      </c>
      <c r="I9" s="52">
        <v>53.1</v>
      </c>
      <c r="J9" s="53">
        <v>103.4</v>
      </c>
      <c r="K9" s="109">
        <v>6.6</v>
      </c>
      <c r="L9" s="54">
        <v>12.9</v>
      </c>
      <c r="M9" s="37"/>
      <c r="N9" s="37"/>
      <c r="O9" s="37"/>
      <c r="Q9" s="579" t="s">
        <v>5</v>
      </c>
      <c r="R9" s="576"/>
      <c r="S9" s="576">
        <v>1</v>
      </c>
      <c r="T9" s="576"/>
      <c r="U9" s="576"/>
      <c r="V9" s="576"/>
      <c r="W9" s="576"/>
      <c r="X9" s="576"/>
      <c r="Y9" s="576"/>
      <c r="Z9" s="576">
        <v>2</v>
      </c>
      <c r="AA9" s="576"/>
      <c r="AB9" s="576"/>
      <c r="AC9" s="576"/>
      <c r="AD9" s="576"/>
      <c r="AE9" s="576"/>
      <c r="AF9" s="576"/>
      <c r="AG9" s="576">
        <v>3</v>
      </c>
      <c r="AH9" s="576"/>
      <c r="AI9" s="576"/>
      <c r="AJ9" s="576"/>
      <c r="AK9" s="577"/>
      <c r="AL9" s="577"/>
      <c r="AM9" s="578"/>
      <c r="AO9" s="559"/>
      <c r="AP9" s="554"/>
      <c r="AQ9" s="555"/>
      <c r="AR9" s="110">
        <v>1513</v>
      </c>
      <c r="AS9" s="403">
        <v>7513</v>
      </c>
      <c r="AT9" s="12">
        <f>'Structural Information'!AC6</f>
        <v>3</v>
      </c>
      <c r="AU9" s="403">
        <f>'Structural Information'!AB23/1000</f>
        <v>0.25</v>
      </c>
      <c r="AV9" s="403">
        <f t="shared" ref="AV9:AV22" si="3">0.43*AT9</f>
        <v>1.29</v>
      </c>
      <c r="AW9" s="338">
        <f>(0.08*AV9*1000+0.022*'Structural Information'!$AO$18*'Structural Information'!$AE$24)/1000</f>
        <v>0.23414400000000002</v>
      </c>
      <c r="AX9" s="66">
        <f>AV9*'Structural Information'!$AO$24/AU9</f>
        <v>9.5976000000000013E-3</v>
      </c>
      <c r="AY9" s="446">
        <v>35.6</v>
      </c>
      <c r="AZ9" s="338">
        <f t="shared" si="0"/>
        <v>0.34167456000000007</v>
      </c>
      <c r="BA9" s="68">
        <f>AX9+AW9*(AX9*3/AV9)*(N79-1)</f>
        <v>3.4563017579617841E-2</v>
      </c>
      <c r="BB9" s="446">
        <v>38.299999999999997</v>
      </c>
      <c r="BC9" s="68">
        <f t="shared" si="1"/>
        <v>1.3237635732993631</v>
      </c>
      <c r="BD9" s="68">
        <f>AX9+AW9*(AX9*3/AV9)*(O79-1)</f>
        <v>9.7708880444331223E-2</v>
      </c>
      <c r="BE9" s="446">
        <v>30.6</v>
      </c>
      <c r="BF9" s="95">
        <f t="shared" si="2"/>
        <v>2.9898917415965354</v>
      </c>
      <c r="BI9" s="631" t="s">
        <v>199</v>
      </c>
      <c r="BJ9" s="633" t="s">
        <v>195</v>
      </c>
      <c r="BK9" s="635" t="s">
        <v>196</v>
      </c>
      <c r="BL9" s="635" t="s">
        <v>197</v>
      </c>
      <c r="BM9" s="637" t="s">
        <v>198</v>
      </c>
      <c r="BN9" s="639" t="s">
        <v>228</v>
      </c>
      <c r="BO9" s="641" t="s">
        <v>195</v>
      </c>
      <c r="BP9" s="655" t="s">
        <v>196</v>
      </c>
      <c r="BQ9" s="643" t="s">
        <v>197</v>
      </c>
      <c r="BR9" s="645" t="s">
        <v>198</v>
      </c>
      <c r="BS9" s="647" t="s">
        <v>298</v>
      </c>
      <c r="BT9" s="649" t="s">
        <v>195</v>
      </c>
      <c r="BU9" s="651" t="s">
        <v>196</v>
      </c>
      <c r="BV9" s="651" t="s">
        <v>197</v>
      </c>
      <c r="BW9" s="653" t="s">
        <v>198</v>
      </c>
    </row>
    <row r="10" spans="2:75" ht="15.75" customHeight="1" x14ac:dyDescent="0.25">
      <c r="B10" s="563"/>
      <c r="C10" s="405">
        <v>5213</v>
      </c>
      <c r="D10" s="405" t="s">
        <v>8</v>
      </c>
      <c r="E10" s="73">
        <v>61.6</v>
      </c>
      <c r="F10" s="74">
        <v>120</v>
      </c>
      <c r="G10" s="75">
        <v>66.3</v>
      </c>
      <c r="H10" s="75">
        <v>129.19999999999999</v>
      </c>
      <c r="I10" s="76">
        <v>53.1</v>
      </c>
      <c r="J10" s="77">
        <v>103.4</v>
      </c>
      <c r="K10" s="433">
        <v>6.6</v>
      </c>
      <c r="L10" s="78">
        <v>12.9</v>
      </c>
      <c r="M10" s="37"/>
      <c r="N10" s="37"/>
      <c r="O10" s="37"/>
      <c r="Q10" s="568" t="s">
        <v>38</v>
      </c>
      <c r="R10" s="515"/>
      <c r="S10" s="42" t="s">
        <v>39</v>
      </c>
      <c r="T10" s="42" t="s">
        <v>40</v>
      </c>
      <c r="U10" s="42" t="s">
        <v>41</v>
      </c>
      <c r="V10" s="43" t="s">
        <v>42</v>
      </c>
      <c r="W10" s="42" t="s">
        <v>404</v>
      </c>
      <c r="X10" s="42" t="s">
        <v>405</v>
      </c>
      <c r="Y10" s="42" t="s">
        <v>54</v>
      </c>
      <c r="Z10" s="42" t="s">
        <v>43</v>
      </c>
      <c r="AA10" s="42" t="s">
        <v>44</v>
      </c>
      <c r="AB10" s="42" t="s">
        <v>45</v>
      </c>
      <c r="AC10" s="43" t="s">
        <v>46</v>
      </c>
      <c r="AD10" s="42" t="s">
        <v>402</v>
      </c>
      <c r="AE10" s="42" t="s">
        <v>403</v>
      </c>
      <c r="AF10" s="42" t="s">
        <v>54</v>
      </c>
      <c r="AG10" s="42" t="s">
        <v>47</v>
      </c>
      <c r="AH10" s="42" t="s">
        <v>48</v>
      </c>
      <c r="AI10" s="42" t="s">
        <v>49</v>
      </c>
      <c r="AJ10" s="43" t="s">
        <v>50</v>
      </c>
      <c r="AK10" s="42" t="s">
        <v>406</v>
      </c>
      <c r="AL10" s="42" t="s">
        <v>407</v>
      </c>
      <c r="AM10" s="44" t="s">
        <v>54</v>
      </c>
      <c r="AO10" s="563"/>
      <c r="AP10" s="561"/>
      <c r="AQ10" s="562"/>
      <c r="AR10" s="431">
        <v>1613</v>
      </c>
      <c r="AS10" s="405">
        <v>7613</v>
      </c>
      <c r="AT10" s="412">
        <f>'Structural Information'!AC6</f>
        <v>3</v>
      </c>
      <c r="AU10" s="405">
        <f>'Structural Information'!AB23/1000</f>
        <v>0.25</v>
      </c>
      <c r="AV10" s="405">
        <f t="shared" si="3"/>
        <v>1.29</v>
      </c>
      <c r="AW10" s="340">
        <f>(0.08*AV10*1000+0.022*'Structural Information'!$AO$18*'Structural Information'!$AE$24)/1000</f>
        <v>0.23414400000000002</v>
      </c>
      <c r="AX10" s="88">
        <f>AV10*'Structural Information'!$AO$24/AU10</f>
        <v>9.5976000000000013E-3</v>
      </c>
      <c r="AY10" s="426">
        <v>30.6</v>
      </c>
      <c r="AZ10" s="340">
        <f t="shared" si="0"/>
        <v>0.29368656000000004</v>
      </c>
      <c r="BA10" s="89">
        <f>AX10+AW10*(AX10*3/AV10)*(N82-1)</f>
        <v>3.4563017579617841E-2</v>
      </c>
      <c r="BB10" s="426">
        <v>32.9</v>
      </c>
      <c r="BC10" s="89">
        <f t="shared" si="1"/>
        <v>1.1371232783694269</v>
      </c>
      <c r="BD10" s="89">
        <f>AX10+AW10*(AX10*3/AV10)*(O82-1)</f>
        <v>9.7708880444331223E-2</v>
      </c>
      <c r="BE10" s="426">
        <v>26.4</v>
      </c>
      <c r="BF10" s="442">
        <f t="shared" si="2"/>
        <v>2.5795144437303441</v>
      </c>
      <c r="BI10" s="632"/>
      <c r="BJ10" s="634"/>
      <c r="BK10" s="636"/>
      <c r="BL10" s="636"/>
      <c r="BM10" s="638"/>
      <c r="BN10" s="640"/>
      <c r="BO10" s="642"/>
      <c r="BP10" s="656"/>
      <c r="BQ10" s="644"/>
      <c r="BR10" s="646"/>
      <c r="BS10" s="648"/>
      <c r="BT10" s="650"/>
      <c r="BU10" s="652"/>
      <c r="BV10" s="652"/>
      <c r="BW10" s="654"/>
    </row>
    <row r="11" spans="2:75" ht="15.75" x14ac:dyDescent="0.25">
      <c r="B11" s="559">
        <v>3</v>
      </c>
      <c r="C11" s="403">
        <v>5311</v>
      </c>
      <c r="D11" s="403" t="s">
        <v>8</v>
      </c>
      <c r="E11" s="49">
        <v>61.6</v>
      </c>
      <c r="F11" s="50">
        <v>120</v>
      </c>
      <c r="G11" s="51">
        <v>66.3</v>
      </c>
      <c r="H11" s="51">
        <v>129.19999999999999</v>
      </c>
      <c r="I11" s="52">
        <v>53.1</v>
      </c>
      <c r="J11" s="53">
        <v>103.4</v>
      </c>
      <c r="K11" s="109">
        <v>6.6</v>
      </c>
      <c r="L11" s="54">
        <v>12.9</v>
      </c>
      <c r="M11" s="37"/>
      <c r="N11" s="37"/>
      <c r="O11" s="37"/>
      <c r="Q11" s="569" t="s">
        <v>53</v>
      </c>
      <c r="R11" s="570"/>
      <c r="S11" s="420">
        <v>30.8</v>
      </c>
      <c r="T11" s="12">
        <v>47.3</v>
      </c>
      <c r="U11" s="12">
        <v>47.3</v>
      </c>
      <c r="V11" s="12">
        <v>47.3</v>
      </c>
      <c r="W11" s="12">
        <v>47.3</v>
      </c>
      <c r="X11" s="12">
        <v>38.700000000000003</v>
      </c>
      <c r="Y11" s="56">
        <f>S11+T11+U11+V11+W11+X11</f>
        <v>258.7</v>
      </c>
      <c r="Z11" s="420">
        <v>30.8</v>
      </c>
      <c r="AA11" s="12">
        <v>38.299999999999997</v>
      </c>
      <c r="AB11" s="12">
        <v>38.299999999999997</v>
      </c>
      <c r="AC11" s="12">
        <v>38.299999999999997</v>
      </c>
      <c r="AD11" s="12">
        <v>38.299999999999997</v>
      </c>
      <c r="AE11" s="12">
        <v>32.9</v>
      </c>
      <c r="AF11" s="56">
        <f>Z11+AA11+AB11+AC11+AD11+AE11</f>
        <v>216.9</v>
      </c>
      <c r="AG11" s="420">
        <v>32.9</v>
      </c>
      <c r="AH11" s="12">
        <v>38.299999999999997</v>
      </c>
      <c r="AI11" s="12">
        <v>38.299999999999997</v>
      </c>
      <c r="AJ11" s="12">
        <v>38.299999999999997</v>
      </c>
      <c r="AK11" s="12">
        <v>38.299999999999997</v>
      </c>
      <c r="AL11" s="12">
        <v>32.9</v>
      </c>
      <c r="AM11" s="57">
        <f>AG11+AH11+AI11+AJ11+AK11+AL11</f>
        <v>218.99999999999997</v>
      </c>
      <c r="AO11" s="558">
        <v>2</v>
      </c>
      <c r="AP11" s="552" t="s">
        <v>38</v>
      </c>
      <c r="AQ11" s="553"/>
      <c r="AR11" s="103">
        <v>1112</v>
      </c>
      <c r="AS11" s="401">
        <v>7112</v>
      </c>
      <c r="AT11" s="411">
        <f>'Structural Information'!AC7</f>
        <v>3</v>
      </c>
      <c r="AU11" s="411">
        <f>'Structural Information'!AB23/1000</f>
        <v>0.25</v>
      </c>
      <c r="AV11" s="401">
        <f t="shared" si="3"/>
        <v>1.29</v>
      </c>
      <c r="AW11" s="440">
        <f>(0.08*AV11*1000+0.022*'Structural Information'!$AO$18*'Structural Information'!$AE$24)/1000</f>
        <v>0.23414400000000002</v>
      </c>
      <c r="AX11" s="59">
        <f>AV11*'Structural Information'!$AO$24/AU11</f>
        <v>9.5976000000000013E-3</v>
      </c>
      <c r="AY11" s="425">
        <v>35.9</v>
      </c>
      <c r="AZ11" s="440">
        <f t="shared" si="0"/>
        <v>0.34455384000000006</v>
      </c>
      <c r="BA11" s="60">
        <f>AX11+AW11*(AX11*3/AV11)*(N66-1)</f>
        <v>3.4563017579617841E-2</v>
      </c>
      <c r="BB11" s="425">
        <v>38.700000000000003</v>
      </c>
      <c r="BC11" s="60">
        <f t="shared" si="1"/>
        <v>1.3375887803312105</v>
      </c>
      <c r="BD11" s="60">
        <f>AX11+AW11*(AX11*3/AV11)*(O66-1)</f>
        <v>9.7708880444331223E-2</v>
      </c>
      <c r="BE11" s="425">
        <v>31</v>
      </c>
      <c r="BF11" s="441">
        <f t="shared" si="2"/>
        <v>3.028975293774268</v>
      </c>
      <c r="BI11" s="91" t="s">
        <v>313</v>
      </c>
      <c r="BJ11" s="92">
        <f>(AM5+AM6)/$BN4</f>
        <v>135.73333333333332</v>
      </c>
      <c r="BK11" s="92">
        <f>(AM11+AM12)/$BN4</f>
        <v>145.29999999999998</v>
      </c>
      <c r="BL11" s="92">
        <f>(AM17+AM18)/$BN4</f>
        <v>116.8</v>
      </c>
      <c r="BM11" s="93">
        <f>(AM23+AM24)/$BN4</f>
        <v>14.533333333333333</v>
      </c>
      <c r="BN11" s="91" t="s">
        <v>381</v>
      </c>
      <c r="BO11" s="498">
        <f>BJ11/(BT11*BN4)</f>
        <v>4714.1414983375462</v>
      </c>
      <c r="BP11" s="12">
        <f t="shared" ref="BP11:BQ13" si="4">(BK11-BJ11)/((BU11-BT11)*$BN4)</f>
        <v>120.88702753047777</v>
      </c>
      <c r="BQ11" s="12">
        <f t="shared" si="4"/>
        <v>-182.01031975037765</v>
      </c>
      <c r="BR11" s="371">
        <v>0</v>
      </c>
      <c r="BS11" s="91" t="s">
        <v>316</v>
      </c>
      <c r="BT11" s="94">
        <f>(SUM(AZ5:AZ10)+SUM(AZ11:AZ16))/(SUM(AY5:AY10)+SUM(AY11:AY16))</f>
        <v>9.5976000000000013E-3</v>
      </c>
      <c r="BU11" s="94">
        <f>(SUM(BC5:BC10)+SUM(BC11:BC16))/(SUM(BB5:BB10)+SUM(BB11:BB16))</f>
        <v>3.5976682636347498E-2</v>
      </c>
      <c r="BV11" s="94">
        <f>(SUM(BF5:BF10)+SUM(BF11:BF16))/(SUM(BE5:BE10)+SUM(BE11:BE16))</f>
        <v>8.8171525286088431E-2</v>
      </c>
      <c r="BW11" s="95">
        <f>BU11-((BJ11-BM11)/(BQ11*BN4))</f>
        <v>0.25794211874682482</v>
      </c>
    </row>
    <row r="12" spans="2:75" ht="15.75" customHeight="1" thickBot="1" x14ac:dyDescent="0.3">
      <c r="B12" s="559"/>
      <c r="C12" s="403">
        <v>5312</v>
      </c>
      <c r="D12" s="403" t="s">
        <v>8</v>
      </c>
      <c r="E12" s="49">
        <v>61.6</v>
      </c>
      <c r="F12" s="50">
        <v>120</v>
      </c>
      <c r="G12" s="51">
        <v>66.3</v>
      </c>
      <c r="H12" s="51">
        <v>129.19999999999999</v>
      </c>
      <c r="I12" s="52">
        <v>53.1</v>
      </c>
      <c r="J12" s="53">
        <v>103.4</v>
      </c>
      <c r="K12" s="109">
        <v>6.6</v>
      </c>
      <c r="L12" s="54">
        <v>12.9</v>
      </c>
      <c r="M12" s="37"/>
      <c r="N12" s="37"/>
      <c r="O12" s="37"/>
      <c r="Q12" s="571" t="s">
        <v>52</v>
      </c>
      <c r="R12" s="565"/>
      <c r="S12" s="62">
        <v>43.9</v>
      </c>
      <c r="T12" s="408">
        <v>52.4</v>
      </c>
      <c r="U12" s="408">
        <v>52.4</v>
      </c>
      <c r="V12" s="408">
        <v>52.4</v>
      </c>
      <c r="W12" s="408">
        <v>52.4</v>
      </c>
      <c r="X12" s="408">
        <v>43.9</v>
      </c>
      <c r="Y12" s="63">
        <f>S12+T12+U12+V12+W12+X12</f>
        <v>297.39999999999998</v>
      </c>
      <c r="Z12" s="62">
        <v>30.8</v>
      </c>
      <c r="AA12" s="408">
        <v>47.3</v>
      </c>
      <c r="AB12" s="408">
        <v>47.3</v>
      </c>
      <c r="AC12" s="408">
        <v>47.3</v>
      </c>
      <c r="AD12" s="408">
        <v>47.3</v>
      </c>
      <c r="AE12" s="408">
        <v>38.700000000000003</v>
      </c>
      <c r="AF12" s="63">
        <f>Z12+AA12+AB12+AC12+AD12+AE12</f>
        <v>258.7</v>
      </c>
      <c r="AG12" s="62">
        <v>30.8</v>
      </c>
      <c r="AH12" s="408">
        <v>38.299999999999997</v>
      </c>
      <c r="AI12" s="408">
        <v>38.299999999999997</v>
      </c>
      <c r="AJ12" s="408">
        <v>38.299999999999997</v>
      </c>
      <c r="AK12" s="408">
        <v>38.299999999999997</v>
      </c>
      <c r="AL12" s="408">
        <v>32.9</v>
      </c>
      <c r="AM12" s="64">
        <f>AG12+AH12+AI12+AJ12+AK12+AL12</f>
        <v>216.9</v>
      </c>
      <c r="AO12" s="559"/>
      <c r="AP12" s="554"/>
      <c r="AQ12" s="555"/>
      <c r="AR12" s="110">
        <v>1212</v>
      </c>
      <c r="AS12" s="403">
        <v>7212</v>
      </c>
      <c r="AT12" s="12">
        <f>'Structural Information'!AC7</f>
        <v>3</v>
      </c>
      <c r="AU12" s="12">
        <f>'Structural Information'!AB23/1000</f>
        <v>0.25</v>
      </c>
      <c r="AV12" s="403">
        <f t="shared" si="3"/>
        <v>1.29</v>
      </c>
      <c r="AW12" s="338">
        <f>(0.08*AV12*1000+0.022*'Structural Information'!$AO$18*'Structural Information'!$AE$24)/1000</f>
        <v>0.23414400000000002</v>
      </c>
      <c r="AX12" s="66">
        <f>AV12*'Structural Information'!$AO$24/AU12</f>
        <v>9.5976000000000013E-3</v>
      </c>
      <c r="AY12" s="446">
        <v>43.9</v>
      </c>
      <c r="AZ12" s="338">
        <f t="shared" si="0"/>
        <v>0.42133464000000004</v>
      </c>
      <c r="BA12" s="68">
        <f>AX12+AW12*(AX12*3/AV12)*(N69-1)</f>
        <v>3.8191324934522305E-2</v>
      </c>
      <c r="BB12" s="446">
        <v>47.3</v>
      </c>
      <c r="BC12" s="68">
        <f t="shared" si="1"/>
        <v>1.8064496694029049</v>
      </c>
      <c r="BD12" s="68">
        <f>AX12+AW12*(AX12*3/AV12)*(O69-1)</f>
        <v>7.3209483992866267E-2</v>
      </c>
      <c r="BE12" s="446">
        <v>37.799999999999997</v>
      </c>
      <c r="BF12" s="95">
        <f t="shared" si="2"/>
        <v>2.7673184949303447</v>
      </c>
      <c r="BI12" s="91" t="s">
        <v>314</v>
      </c>
      <c r="BJ12" s="92">
        <f>(AF5+AF6)/$BN5</f>
        <v>148.63333333333333</v>
      </c>
      <c r="BK12" s="92">
        <f>(AF11+AF12)/$BN5</f>
        <v>158.53333333333333</v>
      </c>
      <c r="BL12" s="92">
        <f>(AF17+AF18)/$BN5</f>
        <v>129.4</v>
      </c>
      <c r="BM12" s="93">
        <f>(AF23+AF24)/$BN5</f>
        <v>16.133333333333333</v>
      </c>
      <c r="BN12" s="91" t="s">
        <v>382</v>
      </c>
      <c r="BO12" s="498">
        <f>BJ12/(BT12*BN5)</f>
        <v>5399.610070260359</v>
      </c>
      <c r="BP12" s="12">
        <f t="shared" si="4"/>
        <v>120.64741145169188</v>
      </c>
      <c r="BQ12" s="12">
        <f t="shared" si="4"/>
        <v>-271.9119354606824</v>
      </c>
      <c r="BR12" s="371">
        <v>0</v>
      </c>
      <c r="BS12" s="91" t="s">
        <v>317</v>
      </c>
      <c r="BT12" s="94">
        <f>(SUM(AZ11:AZ16)+SUM(AZ17:AZ22))/(SUM(AY11:AY16)+SUM(AY17:AY22))</f>
        <v>9.175559679266896E-3</v>
      </c>
      <c r="BU12" s="94">
        <f>(SUM(BC11:BC16)+SUM(BC17:BC22))/(SUM(BB11:BB16)+SUM(BB17:BB22))</f>
        <v>3.6527990703627056E-2</v>
      </c>
      <c r="BV12" s="94">
        <f>(SUM(BF11:BF16)+SUM(BF17:BF22))/(SUM(BE11:BE16)+SUM(BE17:BE22))</f>
        <v>7.2242168143680272E-2</v>
      </c>
      <c r="BW12" s="95">
        <f>BU12-((BJ12-BM12)/(BQ12*BN5))</f>
        <v>0.19895803112034507</v>
      </c>
    </row>
    <row r="13" spans="2:75" ht="15.75" customHeight="1" thickBot="1" x14ac:dyDescent="0.3">
      <c r="B13" s="559"/>
      <c r="C13" s="403">
        <v>5313</v>
      </c>
      <c r="D13" s="403" t="s">
        <v>8</v>
      </c>
      <c r="E13" s="49">
        <v>61.6</v>
      </c>
      <c r="F13" s="50">
        <v>120</v>
      </c>
      <c r="G13" s="51">
        <v>66.3</v>
      </c>
      <c r="H13" s="51">
        <v>129.19999999999999</v>
      </c>
      <c r="I13" s="52">
        <v>53.1</v>
      </c>
      <c r="J13" s="53">
        <v>103.4</v>
      </c>
      <c r="K13" s="109">
        <v>6.6</v>
      </c>
      <c r="L13" s="54">
        <v>12.9</v>
      </c>
      <c r="M13" s="37"/>
      <c r="N13" s="37"/>
      <c r="O13" s="37"/>
      <c r="AO13" s="559"/>
      <c r="AP13" s="554"/>
      <c r="AQ13" s="555"/>
      <c r="AR13" s="110">
        <v>1312</v>
      </c>
      <c r="AS13" s="403">
        <v>7312</v>
      </c>
      <c r="AT13" s="12">
        <f>'Structural Information'!AC7</f>
        <v>3</v>
      </c>
      <c r="AU13" s="12">
        <f>'Structural Information'!AB23/1000</f>
        <v>0.25</v>
      </c>
      <c r="AV13" s="403">
        <f t="shared" si="3"/>
        <v>1.29</v>
      </c>
      <c r="AW13" s="338">
        <f>(0.08*AV13*1000+0.022*'Structural Information'!$AO$18*'Structural Information'!$AE$24)/1000</f>
        <v>0.23414400000000002</v>
      </c>
      <c r="AX13" s="66">
        <f>AV13*'Structural Information'!$AO$24/AU13</f>
        <v>9.5976000000000013E-3</v>
      </c>
      <c r="AY13" s="446">
        <v>43.9</v>
      </c>
      <c r="AZ13" s="338">
        <f t="shared" si="0"/>
        <v>0.42133464000000004</v>
      </c>
      <c r="BA13" s="68">
        <f>AX13+AW13*(AX13*3/AV13)*(N72-1)</f>
        <v>3.8191324934522305E-2</v>
      </c>
      <c r="BB13" s="446">
        <v>47.3</v>
      </c>
      <c r="BC13" s="68">
        <f t="shared" si="1"/>
        <v>1.8064496694029049</v>
      </c>
      <c r="BD13" s="68">
        <f>AX13+AW13*(AX13*3/AV13)*(O72-1)</f>
        <v>7.3209483992866267E-2</v>
      </c>
      <c r="BE13" s="446">
        <v>37.799999999999997</v>
      </c>
      <c r="BF13" s="95">
        <f t="shared" si="2"/>
        <v>2.7673184949303447</v>
      </c>
      <c r="BI13" s="104" t="s">
        <v>315</v>
      </c>
      <c r="BJ13" s="15">
        <f>(Y5+Y6)/$BN6</f>
        <v>188.61818181818182</v>
      </c>
      <c r="BK13" s="15">
        <f>(Y11+Y12)/$BN6</f>
        <v>202.21818181818179</v>
      </c>
      <c r="BL13" s="15">
        <f>(Y17+Y18)/$BN6</f>
        <v>163.92727272727274</v>
      </c>
      <c r="BM13" s="105">
        <f>(Y23+Y24)/$BN6</f>
        <v>20.436363636363637</v>
      </c>
      <c r="BN13" s="104" t="s">
        <v>383</v>
      </c>
      <c r="BO13" s="500">
        <f>BJ13/(BT13*BN6)</f>
        <v>8346.3387134360764</v>
      </c>
      <c r="BP13" s="372">
        <f t="shared" si="4"/>
        <v>205.45478121492695</v>
      </c>
      <c r="BQ13" s="372">
        <f t="shared" si="4"/>
        <v>-541.50574129708559</v>
      </c>
      <c r="BR13" s="373">
        <v>0</v>
      </c>
      <c r="BS13" s="104" t="s">
        <v>318</v>
      </c>
      <c r="BT13" s="106">
        <f>(SUM(AZ17:AZ22)+SUM(AZ23:AZ28))/(SUM(AY17:AY22)+SUM(AY23:AY28))</f>
        <v>8.2177865177759084E-3</v>
      </c>
      <c r="BU13" s="106">
        <f>(SUM(BC17:BC22)+SUM(BC23:BC28))/(SUM(BB17:BB22)+SUM(BB23:BB28))</f>
        <v>3.2288555356594396E-2</v>
      </c>
      <c r="BV13" s="106">
        <f>(SUM(BF17:BF22)+SUM(BF23:BF28))/(SUM(BE17:BE22)+SUM(BE23:BE28))</f>
        <v>5.8001979758699966E-2</v>
      </c>
      <c r="BW13" s="107">
        <f>BU13-((BJ13-BM13)/(BQ13*BN6))</f>
        <v>0.14522738523288917</v>
      </c>
    </row>
    <row r="14" spans="2:75" ht="15.75" thickBot="1" x14ac:dyDescent="0.3">
      <c r="B14" s="558">
        <v>4</v>
      </c>
      <c r="C14" s="401">
        <v>5411</v>
      </c>
      <c r="D14" s="401" t="s">
        <v>8</v>
      </c>
      <c r="E14" s="80">
        <v>61.6</v>
      </c>
      <c r="F14" s="81">
        <v>120</v>
      </c>
      <c r="G14" s="82">
        <v>66.3</v>
      </c>
      <c r="H14" s="82">
        <v>129.19999999999999</v>
      </c>
      <c r="I14" s="83">
        <v>53.1</v>
      </c>
      <c r="J14" s="84">
        <v>103.4</v>
      </c>
      <c r="K14" s="432">
        <v>6.6</v>
      </c>
      <c r="L14" s="85">
        <v>12.9</v>
      </c>
      <c r="M14" s="109"/>
      <c r="N14" s="109"/>
      <c r="O14" s="16"/>
      <c r="Q14" s="672" t="s">
        <v>211</v>
      </c>
      <c r="R14" s="673"/>
      <c r="S14" s="673"/>
      <c r="T14" s="673"/>
      <c r="U14" s="673"/>
      <c r="V14" s="673"/>
      <c r="W14" s="673"/>
      <c r="X14" s="673"/>
      <c r="Y14" s="673"/>
      <c r="Z14" s="673"/>
      <c r="AA14" s="673"/>
      <c r="AB14" s="673"/>
      <c r="AC14" s="673"/>
      <c r="AD14" s="673"/>
      <c r="AE14" s="673"/>
      <c r="AF14" s="673"/>
      <c r="AG14" s="673"/>
      <c r="AH14" s="673"/>
      <c r="AI14" s="673"/>
      <c r="AJ14" s="673"/>
      <c r="AK14" s="674"/>
      <c r="AL14" s="674"/>
      <c r="AM14" s="675"/>
      <c r="AO14" s="559"/>
      <c r="AP14" s="554"/>
      <c r="AQ14" s="555"/>
      <c r="AR14" s="110">
        <v>1412</v>
      </c>
      <c r="AS14" s="403">
        <v>7412</v>
      </c>
      <c r="AT14" s="12">
        <f>'Structural Information'!AC7</f>
        <v>3</v>
      </c>
      <c r="AU14" s="12">
        <f>'Structural Information'!AB23/1000</f>
        <v>0.25</v>
      </c>
      <c r="AV14" s="403">
        <f t="shared" si="3"/>
        <v>1.29</v>
      </c>
      <c r="AW14" s="338">
        <f>(0.08*AV14*1000+0.022*'Structural Information'!$AO$18*'Structural Information'!$AE$24)/1000</f>
        <v>0.23414400000000002</v>
      </c>
      <c r="AX14" s="66">
        <f>AV14*'Structural Information'!$AO$24/AU14</f>
        <v>9.5976000000000013E-3</v>
      </c>
      <c r="AY14" s="446">
        <v>43.9</v>
      </c>
      <c r="AZ14" s="338">
        <f t="shared" si="0"/>
        <v>0.42133464000000004</v>
      </c>
      <c r="BA14" s="68">
        <f>AX14+AW14*(AX14*3/AV14)*(N75-1)</f>
        <v>3.8191324934522305E-2</v>
      </c>
      <c r="BB14" s="446">
        <v>47.3</v>
      </c>
      <c r="BC14" s="68">
        <f t="shared" si="1"/>
        <v>1.8064496694029049</v>
      </c>
      <c r="BD14" s="68">
        <f>AX14+AW14*(AX14*3/AV14)*(O75-1)</f>
        <v>7.3209483992866267E-2</v>
      </c>
      <c r="BE14" s="446">
        <v>37.799999999999997</v>
      </c>
      <c r="BF14" s="95">
        <f t="shared" si="2"/>
        <v>2.7673184949303447</v>
      </c>
    </row>
    <row r="15" spans="2:75" ht="16.5" thickBot="1" x14ac:dyDescent="0.3">
      <c r="B15" s="559"/>
      <c r="C15" s="403">
        <v>5412</v>
      </c>
      <c r="D15" s="403" t="s">
        <v>8</v>
      </c>
      <c r="E15" s="49">
        <v>61.6</v>
      </c>
      <c r="F15" s="50">
        <v>120</v>
      </c>
      <c r="G15" s="51">
        <v>66.3</v>
      </c>
      <c r="H15" s="51">
        <v>129.19999999999999</v>
      </c>
      <c r="I15" s="52">
        <v>53.1</v>
      </c>
      <c r="J15" s="53">
        <v>103.4</v>
      </c>
      <c r="K15" s="109">
        <v>6.6</v>
      </c>
      <c r="L15" s="54">
        <v>12.9</v>
      </c>
      <c r="Q15" s="579" t="s">
        <v>5</v>
      </c>
      <c r="R15" s="576"/>
      <c r="S15" s="576">
        <v>1</v>
      </c>
      <c r="T15" s="576"/>
      <c r="U15" s="576"/>
      <c r="V15" s="576"/>
      <c r="W15" s="576"/>
      <c r="X15" s="576"/>
      <c r="Y15" s="576"/>
      <c r="Z15" s="576">
        <v>2</v>
      </c>
      <c r="AA15" s="576"/>
      <c r="AB15" s="576"/>
      <c r="AC15" s="576"/>
      <c r="AD15" s="576"/>
      <c r="AE15" s="576"/>
      <c r="AF15" s="576"/>
      <c r="AG15" s="576">
        <v>3</v>
      </c>
      <c r="AH15" s="576"/>
      <c r="AI15" s="576"/>
      <c r="AJ15" s="576"/>
      <c r="AK15" s="577"/>
      <c r="AL15" s="577"/>
      <c r="AM15" s="578"/>
      <c r="AO15" s="559"/>
      <c r="AP15" s="554"/>
      <c r="AQ15" s="555"/>
      <c r="AR15" s="110">
        <v>1512</v>
      </c>
      <c r="AS15" s="403">
        <v>7512</v>
      </c>
      <c r="AT15" s="12">
        <f>'Structural Information'!AC7</f>
        <v>3</v>
      </c>
      <c r="AU15" s="403">
        <f>'Structural Information'!AB23/1000</f>
        <v>0.25</v>
      </c>
      <c r="AV15" s="403">
        <f t="shared" si="3"/>
        <v>1.29</v>
      </c>
      <c r="AW15" s="338">
        <f>(0.08*AV15*1000+0.022*'Structural Information'!$AO$18*'Structural Information'!$AE$24)/1000</f>
        <v>0.23414400000000002</v>
      </c>
      <c r="AX15" s="66">
        <f>AV15*'Structural Information'!$AO$24/AU15</f>
        <v>9.5976000000000013E-3</v>
      </c>
      <c r="AY15" s="446">
        <v>43.9</v>
      </c>
      <c r="AZ15" s="338">
        <f t="shared" si="0"/>
        <v>0.42133464000000004</v>
      </c>
      <c r="BA15" s="68">
        <f>AX15+AW15*(AX15*3/AV15)*(N78-1)</f>
        <v>3.8191324934522305E-2</v>
      </c>
      <c r="BB15" s="446">
        <v>47.3</v>
      </c>
      <c r="BC15" s="68">
        <f t="shared" si="1"/>
        <v>1.8064496694029049</v>
      </c>
      <c r="BD15" s="68">
        <f>AX15+AW15*(AX15*3/AV15)*(O78-1)</f>
        <v>7.3209483992866267E-2</v>
      </c>
      <c r="BE15" s="446">
        <v>37.799999999999997</v>
      </c>
      <c r="BF15" s="95">
        <f t="shared" si="2"/>
        <v>2.7673184949303447</v>
      </c>
      <c r="BS15" s="657" t="s">
        <v>302</v>
      </c>
      <c r="BT15" s="658"/>
      <c r="BU15" s="658"/>
      <c r="BV15" s="658"/>
      <c r="BW15" s="659"/>
    </row>
    <row r="16" spans="2:75" x14ac:dyDescent="0.25">
      <c r="B16" s="563"/>
      <c r="C16" s="405">
        <v>5413</v>
      </c>
      <c r="D16" s="405" t="s">
        <v>8</v>
      </c>
      <c r="E16" s="73">
        <v>61.6</v>
      </c>
      <c r="F16" s="74">
        <v>120</v>
      </c>
      <c r="G16" s="75">
        <v>66.3</v>
      </c>
      <c r="H16" s="75">
        <v>129.19999999999999</v>
      </c>
      <c r="I16" s="76">
        <v>53.1</v>
      </c>
      <c r="J16" s="77">
        <v>103.4</v>
      </c>
      <c r="K16" s="433">
        <v>6.6</v>
      </c>
      <c r="L16" s="78">
        <v>12.9</v>
      </c>
      <c r="Q16" s="568" t="s">
        <v>38</v>
      </c>
      <c r="R16" s="515"/>
      <c r="S16" s="42" t="s">
        <v>39</v>
      </c>
      <c r="T16" s="42" t="s">
        <v>40</v>
      </c>
      <c r="U16" s="42" t="s">
        <v>41</v>
      </c>
      <c r="V16" s="43" t="s">
        <v>42</v>
      </c>
      <c r="W16" s="42" t="s">
        <v>404</v>
      </c>
      <c r="X16" s="42" t="s">
        <v>405</v>
      </c>
      <c r="Y16" s="42" t="s">
        <v>54</v>
      </c>
      <c r="Z16" s="42" t="s">
        <v>43</v>
      </c>
      <c r="AA16" s="42" t="s">
        <v>44</v>
      </c>
      <c r="AB16" s="42" t="s">
        <v>45</v>
      </c>
      <c r="AC16" s="43" t="s">
        <v>46</v>
      </c>
      <c r="AD16" s="42" t="s">
        <v>402</v>
      </c>
      <c r="AE16" s="42" t="s">
        <v>403</v>
      </c>
      <c r="AF16" s="42" t="s">
        <v>54</v>
      </c>
      <c r="AG16" s="42" t="s">
        <v>47</v>
      </c>
      <c r="AH16" s="42" t="s">
        <v>48</v>
      </c>
      <c r="AI16" s="42" t="s">
        <v>49</v>
      </c>
      <c r="AJ16" s="43" t="s">
        <v>50</v>
      </c>
      <c r="AK16" s="42" t="s">
        <v>406</v>
      </c>
      <c r="AL16" s="42" t="s">
        <v>407</v>
      </c>
      <c r="AM16" s="44" t="s">
        <v>54</v>
      </c>
      <c r="AO16" s="563"/>
      <c r="AP16" s="561"/>
      <c r="AQ16" s="562"/>
      <c r="AR16" s="431">
        <v>1612</v>
      </c>
      <c r="AS16" s="405">
        <v>7612</v>
      </c>
      <c r="AT16" s="412">
        <f>'Structural Information'!AC7</f>
        <v>3</v>
      </c>
      <c r="AU16" s="405">
        <f>'Structural Information'!AB23/1000</f>
        <v>0.25</v>
      </c>
      <c r="AV16" s="405">
        <f t="shared" si="3"/>
        <v>1.29</v>
      </c>
      <c r="AW16" s="340">
        <f>(0.08*AV16*1000+0.022*'Structural Information'!$AO$18*'Structural Information'!$AE$24)/1000</f>
        <v>0.23414400000000002</v>
      </c>
      <c r="AX16" s="88">
        <f>AV16*'Structural Information'!$AO$24/AU16</f>
        <v>9.5976000000000013E-3</v>
      </c>
      <c r="AY16" s="426">
        <v>35.9</v>
      </c>
      <c r="AZ16" s="340">
        <f t="shared" si="0"/>
        <v>0.34455384000000006</v>
      </c>
      <c r="BA16" s="89">
        <f>AX16+AW16*(AX16*3/AV16)*(N81-1)</f>
        <v>3.4563017579617841E-2</v>
      </c>
      <c r="BB16" s="426">
        <v>38.700000000000003</v>
      </c>
      <c r="BC16" s="89">
        <f t="shared" si="1"/>
        <v>1.3375887803312105</v>
      </c>
      <c r="BD16" s="89">
        <f>AX16+AW16*(AX16*3/AV16)*(O81-1)</f>
        <v>9.7708880444331223E-2</v>
      </c>
      <c r="BE16" s="426">
        <v>31</v>
      </c>
      <c r="BF16" s="442">
        <f t="shared" si="2"/>
        <v>3.028975293774268</v>
      </c>
      <c r="BS16" s="660" t="s">
        <v>301</v>
      </c>
      <c r="BT16" s="662" t="s">
        <v>195</v>
      </c>
      <c r="BU16" s="664" t="s">
        <v>196</v>
      </c>
      <c r="BV16" s="664" t="s">
        <v>197</v>
      </c>
      <c r="BW16" s="666" t="s">
        <v>198</v>
      </c>
    </row>
    <row r="17" spans="2:75" x14ac:dyDescent="0.25">
      <c r="B17" s="559">
        <v>5</v>
      </c>
      <c r="C17" s="403">
        <v>5511</v>
      </c>
      <c r="D17" s="403" t="s">
        <v>8</v>
      </c>
      <c r="E17" s="49">
        <v>61.6</v>
      </c>
      <c r="F17" s="50">
        <v>120</v>
      </c>
      <c r="G17" s="51">
        <v>66.3</v>
      </c>
      <c r="H17" s="51">
        <v>129.19999999999999</v>
      </c>
      <c r="I17" s="52">
        <v>53.1</v>
      </c>
      <c r="J17" s="53">
        <v>103.4</v>
      </c>
      <c r="K17" s="109">
        <v>6.6</v>
      </c>
      <c r="L17" s="54">
        <v>12.9</v>
      </c>
      <c r="Q17" s="569" t="s">
        <v>53</v>
      </c>
      <c r="R17" s="570"/>
      <c r="S17" s="420">
        <v>30.8</v>
      </c>
      <c r="T17" s="12">
        <v>37.799999999999997</v>
      </c>
      <c r="U17" s="12">
        <v>37.799999999999997</v>
      </c>
      <c r="V17" s="12">
        <v>37.799999999999997</v>
      </c>
      <c r="W17" s="12">
        <v>37.799999999999997</v>
      </c>
      <c r="X17" s="12">
        <v>31</v>
      </c>
      <c r="Y17" s="56">
        <f>S17+T17+U17+V17+W17+X17</f>
        <v>213</v>
      </c>
      <c r="Z17" s="420">
        <v>26.4</v>
      </c>
      <c r="AA17" s="12">
        <v>30.6</v>
      </c>
      <c r="AB17" s="12">
        <v>30.6</v>
      </c>
      <c r="AC17" s="12">
        <v>30.6</v>
      </c>
      <c r="AD17" s="12">
        <v>30.6</v>
      </c>
      <c r="AE17" s="12">
        <v>26.4</v>
      </c>
      <c r="AF17" s="56">
        <f>Z17+AA17+AB17+AC17+AD17+AE17</f>
        <v>175.2</v>
      </c>
      <c r="AG17" s="420">
        <v>26.4</v>
      </c>
      <c r="AH17" s="12">
        <v>30.6</v>
      </c>
      <c r="AI17" s="12">
        <v>30.6</v>
      </c>
      <c r="AJ17" s="12">
        <v>30.6</v>
      </c>
      <c r="AK17" s="12">
        <v>30.6</v>
      </c>
      <c r="AL17" s="12">
        <v>26.4</v>
      </c>
      <c r="AM17" s="57">
        <f>AG17+AH17+AI17+AJ17+AK17+AL17</f>
        <v>175.2</v>
      </c>
      <c r="AO17" s="558">
        <v>1</v>
      </c>
      <c r="AP17" s="552" t="s">
        <v>38</v>
      </c>
      <c r="AQ17" s="553"/>
      <c r="AR17" s="103">
        <v>1111</v>
      </c>
      <c r="AS17" s="401">
        <v>7111</v>
      </c>
      <c r="AT17" s="411">
        <f>'Structural Information'!AC8</f>
        <v>2.75</v>
      </c>
      <c r="AU17" s="411">
        <f>'Structural Information'!AB23/1000</f>
        <v>0.25</v>
      </c>
      <c r="AV17" s="401">
        <f t="shared" si="3"/>
        <v>1.1824999999999999</v>
      </c>
      <c r="AW17" s="440">
        <f>(0.08*AV17*1000+0.022*'Structural Information'!$AO$18*'Structural Information'!$AE$24)/1000</f>
        <v>0.22554399999999999</v>
      </c>
      <c r="AX17" s="59">
        <f>AV17*'Structural Information'!$AO$24/AU17</f>
        <v>8.7977999999999997E-3</v>
      </c>
      <c r="AY17" s="425">
        <v>40.799999999999997</v>
      </c>
      <c r="AZ17" s="440">
        <f t="shared" si="0"/>
        <v>0.35895023999999998</v>
      </c>
      <c r="BA17" s="60">
        <f>AX17+AW17*(AX17*3/AV17)*(N65-1)</f>
        <v>3.8489618892229301E-2</v>
      </c>
      <c r="BB17" s="425">
        <v>43.9</v>
      </c>
      <c r="BC17" s="60">
        <f t="shared" si="1"/>
        <v>1.6896942693688664</v>
      </c>
      <c r="BD17" s="60">
        <f>AX17+AW17*(AX17*3/AV17)*(O65-1)</f>
        <v>8.1552375665732493E-2</v>
      </c>
      <c r="BE17" s="425">
        <v>35.1</v>
      </c>
      <c r="BF17" s="441">
        <f t="shared" si="2"/>
        <v>2.8624883858672105</v>
      </c>
      <c r="BS17" s="661"/>
      <c r="BT17" s="663"/>
      <c r="BU17" s="665"/>
      <c r="BV17" s="665"/>
      <c r="BW17" s="667"/>
    </row>
    <row r="18" spans="2:75" ht="15.75" thickBot="1" x14ac:dyDescent="0.3">
      <c r="B18" s="559"/>
      <c r="C18" s="403">
        <v>5512</v>
      </c>
      <c r="D18" s="403" t="s">
        <v>8</v>
      </c>
      <c r="E18" s="49">
        <v>61.6</v>
      </c>
      <c r="F18" s="50">
        <v>120</v>
      </c>
      <c r="G18" s="51">
        <v>66.3</v>
      </c>
      <c r="H18" s="51">
        <v>129.19999999999999</v>
      </c>
      <c r="I18" s="52">
        <v>53.1</v>
      </c>
      <c r="J18" s="53">
        <v>103.4</v>
      </c>
      <c r="K18" s="109">
        <v>6.6</v>
      </c>
      <c r="L18" s="54">
        <v>12.9</v>
      </c>
      <c r="Q18" s="571" t="s">
        <v>52</v>
      </c>
      <c r="R18" s="565"/>
      <c r="S18" s="62">
        <v>35.1</v>
      </c>
      <c r="T18" s="408">
        <v>41.9</v>
      </c>
      <c r="U18" s="408">
        <v>41.9</v>
      </c>
      <c r="V18" s="408">
        <v>41.9</v>
      </c>
      <c r="W18" s="408">
        <v>41.9</v>
      </c>
      <c r="X18" s="408">
        <v>35.1</v>
      </c>
      <c r="Y18" s="63">
        <f>S18+T18+U18+V18+W18+X18</f>
        <v>237.8</v>
      </c>
      <c r="Z18" s="62">
        <v>30.8</v>
      </c>
      <c r="AA18" s="408">
        <v>37.799999999999997</v>
      </c>
      <c r="AB18" s="408">
        <v>37.799999999999997</v>
      </c>
      <c r="AC18" s="408">
        <v>37.799999999999997</v>
      </c>
      <c r="AD18" s="408">
        <v>37.799999999999997</v>
      </c>
      <c r="AE18" s="408">
        <v>31</v>
      </c>
      <c r="AF18" s="63">
        <f>Z18+AA18+AB18+AC18+AD18+AE18</f>
        <v>213</v>
      </c>
      <c r="AG18" s="62">
        <v>26.4</v>
      </c>
      <c r="AH18" s="408">
        <v>30.6</v>
      </c>
      <c r="AI18" s="408">
        <v>30.6</v>
      </c>
      <c r="AJ18" s="408">
        <v>30.6</v>
      </c>
      <c r="AK18" s="408">
        <v>30.6</v>
      </c>
      <c r="AL18" s="408">
        <v>26.4</v>
      </c>
      <c r="AM18" s="64">
        <f>AG18+AH18+AI18+AJ18+AK18+AL18</f>
        <v>175.2</v>
      </c>
      <c r="AO18" s="559"/>
      <c r="AP18" s="554"/>
      <c r="AQ18" s="555"/>
      <c r="AR18" s="110">
        <v>1211</v>
      </c>
      <c r="AS18" s="403">
        <v>7211</v>
      </c>
      <c r="AT18" s="12">
        <f>'Structural Information'!AC8</f>
        <v>2.75</v>
      </c>
      <c r="AU18" s="12">
        <f>'Structural Information'!AB23/1000</f>
        <v>0.25</v>
      </c>
      <c r="AV18" s="403">
        <f t="shared" si="3"/>
        <v>1.1824999999999999</v>
      </c>
      <c r="AW18" s="338">
        <f>(0.08*AV18*1000+0.022*'Structural Information'!$AO$18*'Structural Information'!$AE$24)/1000</f>
        <v>0.22554399999999999</v>
      </c>
      <c r="AX18" s="66">
        <f>AV18*'Structural Information'!$AO$24/AU18</f>
        <v>8.7977999999999997E-3</v>
      </c>
      <c r="AY18" s="446">
        <v>48.7</v>
      </c>
      <c r="AZ18" s="338">
        <f t="shared" si="0"/>
        <v>0.42845285999999999</v>
      </c>
      <c r="BA18" s="68">
        <f>AX18+AW18*(AX18*3/AV18)*(N68-1)</f>
        <v>3.4930448377070066E-2</v>
      </c>
      <c r="BB18" s="446">
        <v>52.4</v>
      </c>
      <c r="BC18" s="68">
        <f t="shared" si="1"/>
        <v>1.8303554949584713</v>
      </c>
      <c r="BD18" s="68">
        <f>AX18+AW18*(AX18*3/AV18)*(O68-1)</f>
        <v>5.8049024425987271E-2</v>
      </c>
      <c r="BE18" s="446">
        <v>41.9</v>
      </c>
      <c r="BF18" s="95">
        <f t="shared" si="2"/>
        <v>2.4322541234488666</v>
      </c>
      <c r="BS18" s="117" t="s">
        <v>387</v>
      </c>
      <c r="BT18" s="94">
        <f t="shared" ref="BT18:BW20" si="5">BT11/$BT11</f>
        <v>1</v>
      </c>
      <c r="BU18" s="94">
        <f t="shared" si="5"/>
        <v>3.748508235011617</v>
      </c>
      <c r="BV18" s="94">
        <f t="shared" si="5"/>
        <v>9.1868305916154469</v>
      </c>
      <c r="BW18" s="95">
        <f t="shared" si="5"/>
        <v>26.87568962520055</v>
      </c>
    </row>
    <row r="19" spans="2:75" ht="15.75" thickBot="1" x14ac:dyDescent="0.3">
      <c r="B19" s="560"/>
      <c r="C19" s="96">
        <v>5513</v>
      </c>
      <c r="D19" s="96" t="s">
        <v>8</v>
      </c>
      <c r="E19" s="97">
        <v>61.6</v>
      </c>
      <c r="F19" s="98">
        <v>120</v>
      </c>
      <c r="G19" s="99">
        <v>66.3</v>
      </c>
      <c r="H19" s="99">
        <v>129.19999999999999</v>
      </c>
      <c r="I19" s="100">
        <v>53.1</v>
      </c>
      <c r="J19" s="101">
        <v>103.4</v>
      </c>
      <c r="K19" s="439">
        <v>6.6</v>
      </c>
      <c r="L19" s="102">
        <v>12.9</v>
      </c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O19" s="559"/>
      <c r="AP19" s="554"/>
      <c r="AQ19" s="555"/>
      <c r="AR19" s="110">
        <v>1311</v>
      </c>
      <c r="AS19" s="403">
        <v>7311</v>
      </c>
      <c r="AT19" s="12">
        <f>'Structural Information'!AC8</f>
        <v>2.75</v>
      </c>
      <c r="AU19" s="12">
        <f>'Structural Information'!AB23/1000</f>
        <v>0.25</v>
      </c>
      <c r="AV19" s="403">
        <f t="shared" si="3"/>
        <v>1.1824999999999999</v>
      </c>
      <c r="AW19" s="338">
        <f>(0.08*AV19*1000+0.022*'Structural Information'!$AO$18*'Structural Information'!$AE$24)/1000</f>
        <v>0.22554399999999999</v>
      </c>
      <c r="AX19" s="66">
        <f>AV19*'Structural Information'!$AO$24/AU19</f>
        <v>8.7977999999999997E-3</v>
      </c>
      <c r="AY19" s="446">
        <v>48.7</v>
      </c>
      <c r="AZ19" s="338">
        <f t="shared" si="0"/>
        <v>0.42845285999999999</v>
      </c>
      <c r="BA19" s="68">
        <f>AX19+AW19*(AX19*3/AV19)*(N71-1)</f>
        <v>3.4930448377070066E-2</v>
      </c>
      <c r="BB19" s="446">
        <v>52.4</v>
      </c>
      <c r="BC19" s="68">
        <f t="shared" si="1"/>
        <v>1.8303554949584713</v>
      </c>
      <c r="BD19" s="68">
        <f>AX19+AW19*(AX19*3/AV19)*(O71-1)</f>
        <v>5.8049024425987271E-2</v>
      </c>
      <c r="BE19" s="446">
        <v>41.9</v>
      </c>
      <c r="BF19" s="95">
        <f t="shared" si="2"/>
        <v>2.4322541234488666</v>
      </c>
      <c r="BS19" s="117" t="s">
        <v>388</v>
      </c>
      <c r="BT19" s="94">
        <f t="shared" si="5"/>
        <v>1</v>
      </c>
      <c r="BU19" s="94">
        <f t="shared" si="5"/>
        <v>3.9810095493319868</v>
      </c>
      <c r="BV19" s="94">
        <f t="shared" si="5"/>
        <v>7.8733255157087312</v>
      </c>
      <c r="BW19" s="95">
        <f t="shared" si="5"/>
        <v>21.683476330050016</v>
      </c>
    </row>
    <row r="20" spans="2:75" ht="15.75" thickBot="1" x14ac:dyDescent="0.3">
      <c r="Q20" s="668" t="s">
        <v>288</v>
      </c>
      <c r="R20" s="669"/>
      <c r="S20" s="669"/>
      <c r="T20" s="669"/>
      <c r="U20" s="669"/>
      <c r="V20" s="669"/>
      <c r="W20" s="669"/>
      <c r="X20" s="669"/>
      <c r="Y20" s="669"/>
      <c r="Z20" s="669"/>
      <c r="AA20" s="669"/>
      <c r="AB20" s="669"/>
      <c r="AC20" s="669"/>
      <c r="AD20" s="669"/>
      <c r="AE20" s="669"/>
      <c r="AF20" s="669"/>
      <c r="AG20" s="669"/>
      <c r="AH20" s="669"/>
      <c r="AI20" s="669"/>
      <c r="AJ20" s="669"/>
      <c r="AK20" s="670"/>
      <c r="AL20" s="670"/>
      <c r="AM20" s="671"/>
      <c r="AO20" s="559"/>
      <c r="AP20" s="554"/>
      <c r="AQ20" s="555"/>
      <c r="AR20" s="110">
        <v>1411</v>
      </c>
      <c r="AS20" s="403">
        <v>7411</v>
      </c>
      <c r="AT20" s="12">
        <f>'Structural Information'!AC8</f>
        <v>2.75</v>
      </c>
      <c r="AU20" s="403">
        <f>'Structural Information'!AB23/1000</f>
        <v>0.25</v>
      </c>
      <c r="AV20" s="403">
        <f t="shared" si="3"/>
        <v>1.1824999999999999</v>
      </c>
      <c r="AW20" s="338">
        <f>(0.08*AV20*1000+0.022*'Structural Information'!$AO$18*'Structural Information'!$AE$24)/1000</f>
        <v>0.22554399999999999</v>
      </c>
      <c r="AX20" s="66">
        <f>AV20*'Structural Information'!$AO$24/AU20</f>
        <v>8.7977999999999997E-3</v>
      </c>
      <c r="AY20" s="446">
        <v>48.7</v>
      </c>
      <c r="AZ20" s="338">
        <f t="shared" si="0"/>
        <v>0.42845285999999999</v>
      </c>
      <c r="BA20" s="68">
        <f>AX20+AW20*(AX20*3/AV20)*(N74-1)</f>
        <v>3.4930448377070066E-2</v>
      </c>
      <c r="BB20" s="446">
        <v>52.4</v>
      </c>
      <c r="BC20" s="68">
        <f t="shared" si="1"/>
        <v>1.8303554949584713</v>
      </c>
      <c r="BD20" s="68">
        <f>AX20+AW20*(AX20*3/AV20)*(O74-1)</f>
        <v>5.8049024425987271E-2</v>
      </c>
      <c r="BE20" s="446">
        <v>41.9</v>
      </c>
      <c r="BF20" s="95">
        <f t="shared" si="2"/>
        <v>2.4322541234488666</v>
      </c>
      <c r="BS20" s="70" t="s">
        <v>389</v>
      </c>
      <c r="BT20" s="106">
        <f t="shared" si="5"/>
        <v>1</v>
      </c>
      <c r="BU20" s="106">
        <f t="shared" si="5"/>
        <v>3.9291061269054586</v>
      </c>
      <c r="BV20" s="106">
        <f t="shared" si="5"/>
        <v>7.0581025235001889</v>
      </c>
      <c r="BW20" s="107">
        <f t="shared" si="5"/>
        <v>17.672323918216609</v>
      </c>
    </row>
    <row r="21" spans="2:75" ht="16.5" thickBot="1" x14ac:dyDescent="0.3">
      <c r="B21" s="682" t="s">
        <v>279</v>
      </c>
      <c r="C21" s="683"/>
      <c r="D21" s="683"/>
      <c r="E21" s="683"/>
      <c r="F21" s="683"/>
      <c r="G21" s="683"/>
      <c r="H21" s="683"/>
      <c r="I21" s="683"/>
      <c r="J21" s="683"/>
      <c r="K21" s="683"/>
      <c r="L21" s="683"/>
      <c r="M21" s="683"/>
      <c r="N21" s="683"/>
      <c r="O21" s="684"/>
      <c r="Q21" s="579" t="s">
        <v>5</v>
      </c>
      <c r="R21" s="576"/>
      <c r="S21" s="576">
        <v>1</v>
      </c>
      <c r="T21" s="576"/>
      <c r="U21" s="576"/>
      <c r="V21" s="576"/>
      <c r="W21" s="576"/>
      <c r="X21" s="576"/>
      <c r="Y21" s="576"/>
      <c r="Z21" s="576">
        <v>2</v>
      </c>
      <c r="AA21" s="576"/>
      <c r="AB21" s="576"/>
      <c r="AC21" s="576"/>
      <c r="AD21" s="576"/>
      <c r="AE21" s="576"/>
      <c r="AF21" s="576"/>
      <c r="AG21" s="576">
        <v>3</v>
      </c>
      <c r="AH21" s="576"/>
      <c r="AI21" s="576"/>
      <c r="AJ21" s="576"/>
      <c r="AK21" s="577"/>
      <c r="AL21" s="577"/>
      <c r="AM21" s="578"/>
      <c r="AO21" s="559"/>
      <c r="AP21" s="554"/>
      <c r="AQ21" s="555"/>
      <c r="AR21" s="110">
        <v>1511</v>
      </c>
      <c r="AS21" s="403">
        <v>7511</v>
      </c>
      <c r="AT21" s="12">
        <f>'Structural Information'!AC8</f>
        <v>2.75</v>
      </c>
      <c r="AU21" s="403">
        <f>'Structural Information'!AB23/1000</f>
        <v>0.25</v>
      </c>
      <c r="AV21" s="403">
        <f t="shared" si="3"/>
        <v>1.1824999999999999</v>
      </c>
      <c r="AW21" s="338">
        <f>(0.08*AV21*1000+0.022*'Structural Information'!$AO$18*'Structural Information'!$AE$24)/1000</f>
        <v>0.22554399999999999</v>
      </c>
      <c r="AX21" s="66">
        <f>AV21*'Structural Information'!$AO$24/AU21</f>
        <v>8.7977999999999997E-3</v>
      </c>
      <c r="AY21" s="446">
        <v>48.7</v>
      </c>
      <c r="AZ21" s="338">
        <f t="shared" si="0"/>
        <v>0.42845285999999999</v>
      </c>
      <c r="BA21" s="68">
        <f>AX21+AW21*(AX21*3/AV21)*(N77-1)</f>
        <v>3.4930448377070066E-2</v>
      </c>
      <c r="BB21" s="446">
        <v>52.4</v>
      </c>
      <c r="BC21" s="68">
        <f t="shared" si="1"/>
        <v>1.8303554949584713</v>
      </c>
      <c r="BD21" s="68">
        <f>AX21+AW21*(AX21*3/AV21)*(O77-1)</f>
        <v>5.8049024425987271E-2</v>
      </c>
      <c r="BE21" s="446">
        <v>41.9</v>
      </c>
      <c r="BF21" s="95">
        <f t="shared" si="2"/>
        <v>2.4322541234488666</v>
      </c>
    </row>
    <row r="22" spans="2:75" x14ac:dyDescent="0.25">
      <c r="B22" s="680" t="s">
        <v>55</v>
      </c>
      <c r="C22" s="572" t="s">
        <v>28</v>
      </c>
      <c r="D22" s="580" t="s">
        <v>26</v>
      </c>
      <c r="E22" s="592" t="s">
        <v>365</v>
      </c>
      <c r="F22" s="592" t="s">
        <v>364</v>
      </c>
      <c r="G22" s="572" t="s">
        <v>363</v>
      </c>
      <c r="H22" s="580" t="s">
        <v>362</v>
      </c>
      <c r="I22" s="592" t="s">
        <v>361</v>
      </c>
      <c r="J22" s="592" t="s">
        <v>360</v>
      </c>
      <c r="K22" s="572" t="s">
        <v>359</v>
      </c>
      <c r="L22" s="580" t="s">
        <v>358</v>
      </c>
      <c r="M22" s="599" t="s">
        <v>300</v>
      </c>
      <c r="N22" s="601" t="s">
        <v>357</v>
      </c>
      <c r="O22" s="685" t="s">
        <v>356</v>
      </c>
      <c r="Q22" s="568" t="s">
        <v>38</v>
      </c>
      <c r="R22" s="515"/>
      <c r="S22" s="42" t="s">
        <v>39</v>
      </c>
      <c r="T22" s="42" t="s">
        <v>40</v>
      </c>
      <c r="U22" s="42" t="s">
        <v>41</v>
      </c>
      <c r="V22" s="43" t="s">
        <v>42</v>
      </c>
      <c r="W22" s="42" t="s">
        <v>404</v>
      </c>
      <c r="X22" s="42" t="s">
        <v>405</v>
      </c>
      <c r="Y22" s="42" t="s">
        <v>54</v>
      </c>
      <c r="Z22" s="42" t="s">
        <v>43</v>
      </c>
      <c r="AA22" s="42" t="s">
        <v>44</v>
      </c>
      <c r="AB22" s="42" t="s">
        <v>45</v>
      </c>
      <c r="AC22" s="43" t="s">
        <v>46</v>
      </c>
      <c r="AD22" s="42" t="s">
        <v>402</v>
      </c>
      <c r="AE22" s="42" t="s">
        <v>403</v>
      </c>
      <c r="AF22" s="42" t="s">
        <v>54</v>
      </c>
      <c r="AG22" s="42" t="s">
        <v>47</v>
      </c>
      <c r="AH22" s="42" t="s">
        <v>48</v>
      </c>
      <c r="AI22" s="42" t="s">
        <v>49</v>
      </c>
      <c r="AJ22" s="43" t="s">
        <v>50</v>
      </c>
      <c r="AK22" s="42" t="s">
        <v>406</v>
      </c>
      <c r="AL22" s="42" t="s">
        <v>407</v>
      </c>
      <c r="AM22" s="44" t="s">
        <v>54</v>
      </c>
      <c r="AO22" s="563"/>
      <c r="AP22" s="561"/>
      <c r="AQ22" s="562"/>
      <c r="AR22" s="431">
        <v>1611</v>
      </c>
      <c r="AS22" s="405">
        <v>7611</v>
      </c>
      <c r="AT22" s="412">
        <f>'Structural Information'!AC8</f>
        <v>2.75</v>
      </c>
      <c r="AU22" s="405">
        <f>'Structural Information'!AB23/1000</f>
        <v>0.25</v>
      </c>
      <c r="AV22" s="405">
        <f t="shared" si="3"/>
        <v>1.1824999999999999</v>
      </c>
      <c r="AW22" s="340">
        <f>(0.08*AV22*1000+0.022*'Structural Information'!$AO$18*'Structural Information'!$AE$24)/1000</f>
        <v>0.22554399999999999</v>
      </c>
      <c r="AX22" s="88">
        <f>AV22*'Structural Information'!$AO$24/AU22</f>
        <v>8.7977999999999997E-3</v>
      </c>
      <c r="AY22" s="426">
        <v>40.799999999999997</v>
      </c>
      <c r="AZ22" s="340">
        <f t="shared" si="0"/>
        <v>0.35895023999999998</v>
      </c>
      <c r="BA22" s="89">
        <f>AX22+AW22*(AX22*3/AV22)*(N80-1)</f>
        <v>3.8489618892229301E-2</v>
      </c>
      <c r="BB22" s="426">
        <v>43.9</v>
      </c>
      <c r="BC22" s="89">
        <f t="shared" si="1"/>
        <v>1.6896942693688664</v>
      </c>
      <c r="BD22" s="89">
        <f>AX22+AW22*(AX22*3/AV22)*(O80-1)</f>
        <v>8.1552375665732493E-2</v>
      </c>
      <c r="BE22" s="426">
        <v>35.1</v>
      </c>
      <c r="BF22" s="442">
        <f t="shared" si="2"/>
        <v>2.8624883858672105</v>
      </c>
    </row>
    <row r="23" spans="2:75" ht="15.75" thickBot="1" x14ac:dyDescent="0.3">
      <c r="B23" s="681"/>
      <c r="C23" s="573"/>
      <c r="D23" s="581"/>
      <c r="E23" s="593"/>
      <c r="F23" s="593"/>
      <c r="G23" s="573"/>
      <c r="H23" s="581"/>
      <c r="I23" s="593"/>
      <c r="J23" s="593"/>
      <c r="K23" s="573"/>
      <c r="L23" s="581"/>
      <c r="M23" s="600"/>
      <c r="N23" s="602"/>
      <c r="O23" s="686"/>
      <c r="Q23" s="569" t="s">
        <v>53</v>
      </c>
      <c r="R23" s="570"/>
      <c r="S23" s="420">
        <v>3.9</v>
      </c>
      <c r="T23" s="12">
        <v>4.7</v>
      </c>
      <c r="U23" s="12">
        <v>4.7</v>
      </c>
      <c r="V23" s="12">
        <v>4.7</v>
      </c>
      <c r="W23" s="12">
        <v>4.7</v>
      </c>
      <c r="X23" s="12">
        <v>3.9</v>
      </c>
      <c r="Y23" s="56">
        <f>S23+T23+U23+V23+W23+X23</f>
        <v>26.599999999999998</v>
      </c>
      <c r="Z23" s="420">
        <v>3.3</v>
      </c>
      <c r="AA23" s="12">
        <v>3.8</v>
      </c>
      <c r="AB23" s="12">
        <v>3.8</v>
      </c>
      <c r="AC23" s="12">
        <v>3.8</v>
      </c>
      <c r="AD23" s="12">
        <v>3.8</v>
      </c>
      <c r="AE23" s="12">
        <v>3.3</v>
      </c>
      <c r="AF23" s="56">
        <f>Z23+AA23+AB23+AC23+AD23+AE23</f>
        <v>21.8</v>
      </c>
      <c r="AG23" s="420">
        <v>3.3</v>
      </c>
      <c r="AH23" s="12">
        <v>3.8</v>
      </c>
      <c r="AI23" s="12">
        <v>3.8</v>
      </c>
      <c r="AJ23" s="12">
        <v>3.8</v>
      </c>
      <c r="AK23" s="12">
        <v>3.8</v>
      </c>
      <c r="AL23" s="12">
        <v>3.3</v>
      </c>
      <c r="AM23" s="57">
        <f>AG23+AH23+AI23+AJ23+AK23+AL23</f>
        <v>21.8</v>
      </c>
      <c r="AO23" s="558">
        <v>0</v>
      </c>
      <c r="AP23" s="552" t="s">
        <v>38</v>
      </c>
      <c r="AQ23" s="553"/>
      <c r="AR23" s="103">
        <v>1110</v>
      </c>
      <c r="AS23" s="401">
        <v>7111</v>
      </c>
      <c r="AT23" s="411">
        <f>'Structural Information'!AC8</f>
        <v>2.75</v>
      </c>
      <c r="AU23" s="411">
        <f>'Structural Information'!AB23/1000</f>
        <v>0.25</v>
      </c>
      <c r="AV23" s="411">
        <f>'Structural Information'!$AB$8/((S5/S6)+1)</f>
        <v>1.5670391061452513</v>
      </c>
      <c r="AW23" s="440">
        <f>(0.08*AV23*1000+0.022*'Structural Information'!$AO$18*'Structural Information'!$AE$24)/1000</f>
        <v>0.25630712849162013</v>
      </c>
      <c r="AX23" s="59">
        <f>0.7*'Structural Information'!$AO$24*AV23/AU23</f>
        <v>8.1611396648044697E-3</v>
      </c>
      <c r="AY23" s="425">
        <v>40.799999999999997</v>
      </c>
      <c r="AZ23" s="440">
        <f>AY23*AX23</f>
        <v>0.33297449832402232</v>
      </c>
      <c r="BA23" s="60">
        <f>AX23+AW23*(AX23*3/AV23)*(N65-1)</f>
        <v>3.1780288868385013E-2</v>
      </c>
      <c r="BB23" s="425">
        <v>43.9</v>
      </c>
      <c r="BC23" s="60">
        <f>BB23*BA23</f>
        <v>1.3951546813221021</v>
      </c>
      <c r="BD23" s="60">
        <f>AX23+AW23*(AX23*3/AV23)*(O65-1)</f>
        <v>6.6035707205759395E-2</v>
      </c>
      <c r="BE23" s="425">
        <v>35.1</v>
      </c>
      <c r="BF23" s="441">
        <f>BE23*BD23</f>
        <v>2.3178533229221547</v>
      </c>
    </row>
    <row r="24" spans="2:75" ht="15.75" thickBot="1" x14ac:dyDescent="0.3">
      <c r="B24" s="559">
        <v>1</v>
      </c>
      <c r="C24" s="403">
        <v>5111</v>
      </c>
      <c r="D24" s="403" t="s">
        <v>8</v>
      </c>
      <c r="E24" s="112">
        <v>7.7999999999999996E-3</v>
      </c>
      <c r="F24" s="113">
        <v>7.7999999999999996E-3</v>
      </c>
      <c r="G24" s="143">
        <v>4.53E-2</v>
      </c>
      <c r="H24" s="143">
        <v>4.53E-2</v>
      </c>
      <c r="I24" s="114">
        <v>0.14019999999999999</v>
      </c>
      <c r="J24" s="115">
        <v>0.14019999999999999</v>
      </c>
      <c r="K24" s="144">
        <v>0.47220000000000001</v>
      </c>
      <c r="L24" s="144">
        <v>0.47220000000000001</v>
      </c>
      <c r="M24" s="330">
        <v>0</v>
      </c>
      <c r="N24" s="65">
        <f t="shared" ref="N24:N32" si="6">G24/E24</f>
        <v>5.8076923076923084</v>
      </c>
      <c r="O24" s="69">
        <f t="shared" ref="O24:O32" si="7">I24/E24</f>
        <v>17.974358974358974</v>
      </c>
      <c r="Q24" s="571" t="s">
        <v>52</v>
      </c>
      <c r="R24" s="565"/>
      <c r="S24" s="62">
        <v>4.4000000000000004</v>
      </c>
      <c r="T24" s="408">
        <v>5.2</v>
      </c>
      <c r="U24" s="408">
        <v>5.2</v>
      </c>
      <c r="V24" s="408">
        <v>5.2</v>
      </c>
      <c r="W24" s="408">
        <v>5.2</v>
      </c>
      <c r="X24" s="408">
        <v>4.4000000000000004</v>
      </c>
      <c r="Y24" s="63">
        <f>S24+T24+U24+V24+W24+X24</f>
        <v>29.6</v>
      </c>
      <c r="Z24" s="62">
        <v>3.9</v>
      </c>
      <c r="AA24" s="408">
        <v>4.7</v>
      </c>
      <c r="AB24" s="408">
        <v>4.7</v>
      </c>
      <c r="AC24" s="408">
        <v>4.7</v>
      </c>
      <c r="AD24" s="408">
        <v>4.7</v>
      </c>
      <c r="AE24" s="408">
        <v>3.9</v>
      </c>
      <c r="AF24" s="63">
        <f>Z24+AA24+AB24+AC24+AD24+AE24</f>
        <v>26.599999999999998</v>
      </c>
      <c r="AG24" s="62">
        <v>3.3</v>
      </c>
      <c r="AH24" s="408">
        <v>3.8</v>
      </c>
      <c r="AI24" s="408">
        <v>3.8</v>
      </c>
      <c r="AJ24" s="408">
        <v>3.8</v>
      </c>
      <c r="AK24" s="408">
        <v>3.8</v>
      </c>
      <c r="AL24" s="408">
        <v>3.3</v>
      </c>
      <c r="AM24" s="64">
        <f>AG24+AH24+AI24+AJ24+AK24+AL24</f>
        <v>21.8</v>
      </c>
      <c r="AO24" s="559"/>
      <c r="AP24" s="554"/>
      <c r="AQ24" s="555"/>
      <c r="AR24" s="110">
        <v>1210</v>
      </c>
      <c r="AS24" s="403">
        <v>7211</v>
      </c>
      <c r="AT24" s="12">
        <f>'Structural Information'!AC8</f>
        <v>2.75</v>
      </c>
      <c r="AU24" s="12">
        <f>'Structural Information'!AB23/1000</f>
        <v>0.25</v>
      </c>
      <c r="AV24" s="12">
        <f>'Structural Information'!$AB$8/((T5/T6)+1)</f>
        <v>1.4462742980561556</v>
      </c>
      <c r="AW24" s="338">
        <f>(0.08*AV24*1000+0.022*'Structural Information'!$AO$18*'Structural Information'!$AE$24)/1000</f>
        <v>0.24664594384449243</v>
      </c>
      <c r="AX24" s="66">
        <f>0.7*'Structural Information'!$AO$24*AV24/AU24</f>
        <v>7.5321965442764587E-3</v>
      </c>
      <c r="AY24" s="446">
        <v>48.7</v>
      </c>
      <c r="AZ24" s="338">
        <f>AY24*AX24</f>
        <v>0.36681797170626357</v>
      </c>
      <c r="BA24" s="68">
        <f>AX24+AW24*(AX24*3/AV24)*(N68-1)</f>
        <v>2.7536533644279486E-2</v>
      </c>
      <c r="BB24" s="446">
        <v>52.4</v>
      </c>
      <c r="BC24" s="68">
        <f>BB24*BA24</f>
        <v>1.442914362960245</v>
      </c>
      <c r="BD24" s="68">
        <f>AX24+AW24*(AX24*3/AV24)*(O68-1)</f>
        <v>4.5233622048085856E-2</v>
      </c>
      <c r="BE24" s="446">
        <v>41.9</v>
      </c>
      <c r="BF24" s="95">
        <f>BE24*BD24</f>
        <v>1.8952887638147973</v>
      </c>
    </row>
    <row r="25" spans="2:75" x14ac:dyDescent="0.25">
      <c r="B25" s="559"/>
      <c r="C25" s="403">
        <v>5112</v>
      </c>
      <c r="D25" s="403" t="s">
        <v>8</v>
      </c>
      <c r="E25" s="112">
        <v>7.7999999999999996E-3</v>
      </c>
      <c r="F25" s="113">
        <v>7.7999999999999996E-3</v>
      </c>
      <c r="G25" s="143">
        <v>4.53E-2</v>
      </c>
      <c r="H25" s="143">
        <v>4.53E-2</v>
      </c>
      <c r="I25" s="114">
        <v>0.14019999999999999</v>
      </c>
      <c r="J25" s="115">
        <v>0.14019999999999999</v>
      </c>
      <c r="K25" s="144">
        <v>0.47220000000000001</v>
      </c>
      <c r="L25" s="144">
        <v>0.47220000000000001</v>
      </c>
      <c r="M25" s="330">
        <v>0</v>
      </c>
      <c r="N25" s="65">
        <f t="shared" si="6"/>
        <v>5.8076923076923084</v>
      </c>
      <c r="O25" s="69">
        <f t="shared" si="7"/>
        <v>17.974358974358974</v>
      </c>
      <c r="AO25" s="559"/>
      <c r="AP25" s="554"/>
      <c r="AQ25" s="555"/>
      <c r="AR25" s="110">
        <v>1310</v>
      </c>
      <c r="AS25" s="403">
        <v>7311</v>
      </c>
      <c r="AT25" s="12">
        <f>'Structural Information'!AC8</f>
        <v>2.75</v>
      </c>
      <c r="AU25" s="12">
        <f>'Structural Information'!AB23/1000</f>
        <v>0.25</v>
      </c>
      <c r="AV25" s="12">
        <f>'Structural Information'!$AB$8/((U5/U6)+1)</f>
        <v>1.4462742980561556</v>
      </c>
      <c r="AW25" s="338">
        <f>(0.08*AV25*1000+0.022*'Structural Information'!$AO$18*'Structural Information'!$AE$24)/1000</f>
        <v>0.24664594384449243</v>
      </c>
      <c r="AX25" s="66">
        <f>0.7*'Structural Information'!$AO$24*AV25/AU25</f>
        <v>7.5321965442764587E-3</v>
      </c>
      <c r="AY25" s="446">
        <v>48.7</v>
      </c>
      <c r="AZ25" s="338">
        <f t="shared" si="0"/>
        <v>0.36681797170626357</v>
      </c>
      <c r="BA25" s="68">
        <f>AX25+AW25*(AX25*3/AV25)*(N71-1)</f>
        <v>2.7536533644279486E-2</v>
      </c>
      <c r="BB25" s="446">
        <v>52.4</v>
      </c>
      <c r="BC25" s="68">
        <f t="shared" si="1"/>
        <v>1.442914362960245</v>
      </c>
      <c r="BD25" s="68">
        <f>AX25+AW25*(AX25*3/AV25)*(O71-1)</f>
        <v>4.5233622048085856E-2</v>
      </c>
      <c r="BE25" s="446">
        <v>41.9</v>
      </c>
      <c r="BF25" s="95">
        <f t="shared" si="2"/>
        <v>1.8952887638147973</v>
      </c>
    </row>
    <row r="26" spans="2:75" x14ac:dyDescent="0.25">
      <c r="B26" s="559"/>
      <c r="C26" s="403">
        <v>5113</v>
      </c>
      <c r="D26" s="403" t="s">
        <v>8</v>
      </c>
      <c r="E26" s="112">
        <v>7.7999999999999996E-3</v>
      </c>
      <c r="F26" s="113">
        <v>7.7999999999999996E-3</v>
      </c>
      <c r="G26" s="143">
        <v>4.53E-2</v>
      </c>
      <c r="H26" s="143">
        <v>4.53E-2</v>
      </c>
      <c r="I26" s="114">
        <v>0.14019999999999999</v>
      </c>
      <c r="J26" s="115">
        <v>0.14019999999999999</v>
      </c>
      <c r="K26" s="144">
        <v>0.47220000000000001</v>
      </c>
      <c r="L26" s="144">
        <v>0.47220000000000001</v>
      </c>
      <c r="M26" s="330">
        <v>0</v>
      </c>
      <c r="N26" s="65">
        <f t="shared" si="6"/>
        <v>5.8076923076923084</v>
      </c>
      <c r="O26" s="69">
        <f t="shared" si="7"/>
        <v>17.974358974358974</v>
      </c>
      <c r="AO26" s="559"/>
      <c r="AP26" s="554"/>
      <c r="AQ26" s="555"/>
      <c r="AR26" s="110">
        <v>1410</v>
      </c>
      <c r="AS26" s="403">
        <v>7411</v>
      </c>
      <c r="AT26" s="12">
        <f>'Structural Information'!AC8</f>
        <v>2.75</v>
      </c>
      <c r="AU26" s="12">
        <f>'Structural Information'!AB23/1000</f>
        <v>0.25</v>
      </c>
      <c r="AV26" s="12">
        <f>'Structural Information'!$AB$8/((V5/V6)+1)</f>
        <v>1.4462742980561556</v>
      </c>
      <c r="AW26" s="338">
        <f>(0.08*AV26*1000+0.022*'Structural Information'!$AO$18*'Structural Information'!$AE$24)/1000</f>
        <v>0.24664594384449243</v>
      </c>
      <c r="AX26" s="66">
        <f>0.7*'Structural Information'!$AO$24*AV26/AU26</f>
        <v>7.5321965442764587E-3</v>
      </c>
      <c r="AY26" s="446">
        <v>48.7</v>
      </c>
      <c r="AZ26" s="338">
        <f t="shared" si="0"/>
        <v>0.36681797170626357</v>
      </c>
      <c r="BA26" s="68">
        <f>AX26+AW26*(AX26*3/AV26)*(N74-1)</f>
        <v>2.7536533644279486E-2</v>
      </c>
      <c r="BB26" s="446">
        <v>52.4</v>
      </c>
      <c r="BC26" s="68">
        <f t="shared" si="1"/>
        <v>1.442914362960245</v>
      </c>
      <c r="BD26" s="68">
        <f>AX26+AW26*(AX26*3/AV26)*(O74-1)</f>
        <v>4.5233622048085856E-2</v>
      </c>
      <c r="BE26" s="446">
        <v>41.9</v>
      </c>
      <c r="BF26" s="95">
        <f t="shared" si="2"/>
        <v>1.8952887638147973</v>
      </c>
    </row>
    <row r="27" spans="2:75" x14ac:dyDescent="0.25">
      <c r="B27" s="558">
        <v>2</v>
      </c>
      <c r="C27" s="401">
        <v>5211</v>
      </c>
      <c r="D27" s="401" t="s">
        <v>8</v>
      </c>
      <c r="E27" s="127">
        <v>7.7999999999999996E-3</v>
      </c>
      <c r="F27" s="128">
        <v>7.7999999999999996E-3</v>
      </c>
      <c r="G27" s="146">
        <v>4.53E-2</v>
      </c>
      <c r="H27" s="146">
        <v>4.53E-2</v>
      </c>
      <c r="I27" s="129">
        <v>0.14019999999999999</v>
      </c>
      <c r="J27" s="130">
        <v>0.14019999999999999</v>
      </c>
      <c r="K27" s="434">
        <v>0.47220000000000001</v>
      </c>
      <c r="L27" s="434">
        <v>0.47220000000000001</v>
      </c>
      <c r="M27" s="435">
        <v>0</v>
      </c>
      <c r="N27" s="58">
        <f t="shared" si="6"/>
        <v>5.8076923076923084</v>
      </c>
      <c r="O27" s="61">
        <f t="shared" si="7"/>
        <v>17.974358974358974</v>
      </c>
      <c r="AO27" s="559"/>
      <c r="AP27" s="554"/>
      <c r="AQ27" s="555"/>
      <c r="AR27" s="110">
        <v>1510</v>
      </c>
      <c r="AS27" s="403">
        <v>7511</v>
      </c>
      <c r="AT27" s="12">
        <f>'Structural Information'!AC8</f>
        <v>2.75</v>
      </c>
      <c r="AU27" s="403">
        <f>'Structural Information'!AB23/1000</f>
        <v>0.25</v>
      </c>
      <c r="AV27" s="12">
        <f>'Structural Information'!$AB$8/((W5/W6)+1)</f>
        <v>1.4462742980561556</v>
      </c>
      <c r="AW27" s="338">
        <f>(0.08*AV27*1000+0.022*'Structural Information'!$AO$18*'Structural Information'!$AE$24)/1000</f>
        <v>0.24664594384449243</v>
      </c>
      <c r="AX27" s="66">
        <f>0.7*'Structural Information'!$AO$24*AV27/AU27</f>
        <v>7.5321965442764587E-3</v>
      </c>
      <c r="AY27" s="446">
        <v>48.7</v>
      </c>
      <c r="AZ27" s="338">
        <f t="shared" si="0"/>
        <v>0.36681797170626357</v>
      </c>
      <c r="BA27" s="68">
        <f>AX27+AW27*(AX27*3/AV27)*(N77-1)</f>
        <v>2.7536533644279486E-2</v>
      </c>
      <c r="BB27" s="446">
        <v>52.4</v>
      </c>
      <c r="BC27" s="68">
        <f t="shared" si="1"/>
        <v>1.442914362960245</v>
      </c>
      <c r="BD27" s="68">
        <f>AX27+AW27*(AX27*3/AV27)*(O77-1)</f>
        <v>4.5233622048085856E-2</v>
      </c>
      <c r="BE27" s="446">
        <v>41.9</v>
      </c>
      <c r="BF27" s="95">
        <f t="shared" si="2"/>
        <v>1.8952887638147973</v>
      </c>
    </row>
    <row r="28" spans="2:75" ht="15.75" thickBot="1" x14ac:dyDescent="0.3">
      <c r="B28" s="559"/>
      <c r="C28" s="403">
        <v>5212</v>
      </c>
      <c r="D28" s="403" t="s">
        <v>8</v>
      </c>
      <c r="E28" s="112">
        <v>7.7999999999999996E-3</v>
      </c>
      <c r="F28" s="113">
        <v>7.7999999999999996E-3</v>
      </c>
      <c r="G28" s="143">
        <v>4.53E-2</v>
      </c>
      <c r="H28" s="143">
        <v>4.53E-2</v>
      </c>
      <c r="I28" s="114">
        <v>0.14019999999999999</v>
      </c>
      <c r="J28" s="115">
        <v>0.14019999999999999</v>
      </c>
      <c r="K28" s="144">
        <v>0.47220000000000001</v>
      </c>
      <c r="L28" s="144">
        <v>0.47220000000000001</v>
      </c>
      <c r="M28" s="330">
        <v>0</v>
      </c>
      <c r="N28" s="65">
        <f t="shared" si="6"/>
        <v>5.8076923076923084</v>
      </c>
      <c r="O28" s="69">
        <f t="shared" si="7"/>
        <v>17.974358974358974</v>
      </c>
      <c r="AO28" s="560"/>
      <c r="AP28" s="556"/>
      <c r="AQ28" s="557"/>
      <c r="AR28" s="424">
        <v>1610</v>
      </c>
      <c r="AS28" s="96">
        <v>7611</v>
      </c>
      <c r="AT28" s="408">
        <f>'Structural Information'!AC8</f>
        <v>2.75</v>
      </c>
      <c r="AU28" s="96">
        <f>'Structural Information'!AB23/1000</f>
        <v>0.25</v>
      </c>
      <c r="AV28" s="408">
        <f>'Structural Information'!$AB$8/((X5/X6)+1)</f>
        <v>1.4628422425032594</v>
      </c>
      <c r="AW28" s="250">
        <f>(0.08*AV28*1000+0.022*'Structural Information'!$AO$18*'Structural Information'!$AE$24)/1000</f>
        <v>0.24797137940026073</v>
      </c>
      <c r="AX28" s="125">
        <f>0.7*'Structural Information'!$AO$24*AV28/AU28</f>
        <v>7.6184823989569753E-3</v>
      </c>
      <c r="AY28" s="427">
        <v>40.799999999999997</v>
      </c>
      <c r="AZ28" s="250">
        <f t="shared" si="0"/>
        <v>0.31083408187744455</v>
      </c>
      <c r="BA28" s="106">
        <f>AX28+AW28*(AX28*3/AV28)*(N80-1)</f>
        <v>3.0469477776028299E-2</v>
      </c>
      <c r="BB28" s="427">
        <v>43.9</v>
      </c>
      <c r="BC28" s="106">
        <f t="shared" si="1"/>
        <v>1.3376100743676422</v>
      </c>
      <c r="BD28" s="106">
        <f>AX28+AW28*(AX28*3/AV28)*(O80-1)</f>
        <v>6.3610824203033489E-2</v>
      </c>
      <c r="BE28" s="427">
        <v>35.1</v>
      </c>
      <c r="BF28" s="107">
        <f t="shared" si="2"/>
        <v>2.2327399295264754</v>
      </c>
    </row>
    <row r="29" spans="2:75" ht="15.75" customHeight="1" x14ac:dyDescent="0.25">
      <c r="B29" s="563"/>
      <c r="C29" s="405">
        <v>5213</v>
      </c>
      <c r="D29" s="405" t="s">
        <v>8</v>
      </c>
      <c r="E29" s="119">
        <v>7.7999999999999996E-3</v>
      </c>
      <c r="F29" s="120">
        <v>7.7999999999999996E-3</v>
      </c>
      <c r="G29" s="183">
        <v>4.53E-2</v>
      </c>
      <c r="H29" s="183">
        <v>4.53E-2</v>
      </c>
      <c r="I29" s="121">
        <v>0.14019999999999999</v>
      </c>
      <c r="J29" s="122">
        <v>0.14019999999999999</v>
      </c>
      <c r="K29" s="355">
        <v>0.47220000000000001</v>
      </c>
      <c r="L29" s="355">
        <v>0.47220000000000001</v>
      </c>
      <c r="M29" s="332">
        <v>0</v>
      </c>
      <c r="N29" s="87">
        <f t="shared" si="6"/>
        <v>5.8076923076923084</v>
      </c>
      <c r="O29" s="90">
        <f t="shared" si="7"/>
        <v>17.974358974358974</v>
      </c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</row>
    <row r="30" spans="2:75" ht="15.75" customHeight="1" x14ac:dyDescent="0.25">
      <c r="B30" s="559">
        <v>3</v>
      </c>
      <c r="C30" s="403">
        <v>5311</v>
      </c>
      <c r="D30" s="403" t="s">
        <v>8</v>
      </c>
      <c r="E30" s="112">
        <v>7.7999999999999996E-3</v>
      </c>
      <c r="F30" s="113">
        <v>7.7999999999999996E-3</v>
      </c>
      <c r="G30" s="143">
        <v>4.53E-2</v>
      </c>
      <c r="H30" s="143">
        <v>4.53E-2</v>
      </c>
      <c r="I30" s="114">
        <v>0.14019999999999999</v>
      </c>
      <c r="J30" s="115">
        <v>0.14019999999999999</v>
      </c>
      <c r="K30" s="144">
        <v>0.47220000000000001</v>
      </c>
      <c r="L30" s="144">
        <v>0.47220000000000001</v>
      </c>
      <c r="M30" s="330">
        <v>0</v>
      </c>
      <c r="N30" s="65">
        <f t="shared" si="6"/>
        <v>5.8076923076923084</v>
      </c>
      <c r="O30" s="69">
        <f t="shared" si="7"/>
        <v>17.974358974358974</v>
      </c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</row>
    <row r="31" spans="2:75" ht="15" customHeight="1" x14ac:dyDescent="0.25">
      <c r="B31" s="559"/>
      <c r="C31" s="403">
        <v>5312</v>
      </c>
      <c r="D31" s="403" t="s">
        <v>8</v>
      </c>
      <c r="E31" s="112">
        <v>7.7999999999999996E-3</v>
      </c>
      <c r="F31" s="113">
        <v>7.7999999999999996E-3</v>
      </c>
      <c r="G31" s="143">
        <v>4.53E-2</v>
      </c>
      <c r="H31" s="143">
        <v>4.53E-2</v>
      </c>
      <c r="I31" s="114">
        <v>0.14019999999999999</v>
      </c>
      <c r="J31" s="115">
        <v>0.14019999999999999</v>
      </c>
      <c r="K31" s="144">
        <v>0.47220000000000001</v>
      </c>
      <c r="L31" s="144">
        <v>0.47220000000000001</v>
      </c>
      <c r="M31" s="330">
        <v>0</v>
      </c>
      <c r="N31" s="65">
        <f t="shared" si="6"/>
        <v>5.8076923076923084</v>
      </c>
      <c r="O31" s="69">
        <f t="shared" si="7"/>
        <v>17.974358974358974</v>
      </c>
      <c r="Q31" s="118"/>
      <c r="R31" s="118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</row>
    <row r="32" spans="2:75" ht="15.75" customHeight="1" x14ac:dyDescent="0.25">
      <c r="B32" s="559"/>
      <c r="C32" s="403">
        <v>5313</v>
      </c>
      <c r="D32" s="403" t="s">
        <v>8</v>
      </c>
      <c r="E32" s="112">
        <v>7.7999999999999996E-3</v>
      </c>
      <c r="F32" s="113">
        <v>7.7999999999999996E-3</v>
      </c>
      <c r="G32" s="143">
        <v>4.53E-2</v>
      </c>
      <c r="H32" s="143">
        <v>4.53E-2</v>
      </c>
      <c r="I32" s="114">
        <v>0.14019999999999999</v>
      </c>
      <c r="J32" s="115">
        <v>0.14019999999999999</v>
      </c>
      <c r="K32" s="144">
        <v>0.47220000000000001</v>
      </c>
      <c r="L32" s="144">
        <v>0.47220000000000001</v>
      </c>
      <c r="M32" s="330">
        <v>0</v>
      </c>
      <c r="N32" s="65">
        <f t="shared" si="6"/>
        <v>5.8076923076923084</v>
      </c>
      <c r="O32" s="69">
        <f t="shared" si="7"/>
        <v>17.974358974358974</v>
      </c>
      <c r="Q32" s="118"/>
      <c r="R32" s="118"/>
      <c r="S32" s="138"/>
      <c r="T32" s="138"/>
      <c r="U32" s="138"/>
      <c r="V32" s="138"/>
      <c r="W32" s="138"/>
      <c r="X32" s="138"/>
      <c r="Y32" s="139"/>
      <c r="Z32" s="138"/>
      <c r="AA32" s="138"/>
      <c r="AB32" s="138"/>
      <c r="AC32" s="138"/>
      <c r="AD32" s="138"/>
      <c r="AE32" s="138"/>
      <c r="AF32" s="139"/>
      <c r="AG32" s="138"/>
      <c r="AH32" s="138"/>
      <c r="AI32" s="138"/>
      <c r="AJ32" s="138"/>
      <c r="AK32" s="138"/>
      <c r="AL32" s="138"/>
      <c r="AM32" s="139"/>
    </row>
    <row r="33" spans="2:39" ht="15.75" customHeight="1" x14ac:dyDescent="0.25">
      <c r="B33" s="558">
        <v>4</v>
      </c>
      <c r="C33" s="401">
        <v>5411</v>
      </c>
      <c r="D33" s="401" t="s">
        <v>8</v>
      </c>
      <c r="E33" s="127">
        <v>7.7999999999999996E-3</v>
      </c>
      <c r="F33" s="128">
        <v>7.7999999999999996E-3</v>
      </c>
      <c r="G33" s="146">
        <v>4.53E-2</v>
      </c>
      <c r="H33" s="146">
        <v>4.53E-2</v>
      </c>
      <c r="I33" s="129">
        <v>0.14019999999999999</v>
      </c>
      <c r="J33" s="130">
        <v>0.14019999999999999</v>
      </c>
      <c r="K33" s="434">
        <v>0.47220000000000001</v>
      </c>
      <c r="L33" s="434">
        <v>0.47220000000000001</v>
      </c>
      <c r="M33" s="435">
        <v>0</v>
      </c>
      <c r="N33" s="58">
        <f t="shared" ref="N33:N38" si="8">G33/E33</f>
        <v>5.8076923076923084</v>
      </c>
      <c r="O33" s="61">
        <f t="shared" ref="O33:O38" si="9">I33/E33</f>
        <v>17.974358974358974</v>
      </c>
      <c r="Q33" s="118"/>
      <c r="R33" s="118"/>
      <c r="S33" s="138"/>
      <c r="T33" s="138"/>
      <c r="U33" s="138"/>
      <c r="V33" s="138"/>
      <c r="W33" s="138"/>
      <c r="X33" s="138"/>
      <c r="Y33" s="139"/>
      <c r="Z33" s="138"/>
      <c r="AA33" s="138"/>
      <c r="AB33" s="138"/>
      <c r="AC33" s="138"/>
      <c r="AD33" s="138"/>
      <c r="AE33" s="138"/>
      <c r="AF33" s="139"/>
      <c r="AG33" s="138"/>
      <c r="AH33" s="138"/>
      <c r="AI33" s="138"/>
      <c r="AJ33" s="138"/>
      <c r="AK33" s="138"/>
      <c r="AL33" s="138"/>
      <c r="AM33" s="139"/>
    </row>
    <row r="34" spans="2:39" ht="15.75" customHeight="1" x14ac:dyDescent="0.25">
      <c r="B34" s="559"/>
      <c r="C34" s="403">
        <v>5412</v>
      </c>
      <c r="D34" s="403" t="s">
        <v>8</v>
      </c>
      <c r="E34" s="112">
        <v>7.7999999999999996E-3</v>
      </c>
      <c r="F34" s="113">
        <v>7.7999999999999996E-3</v>
      </c>
      <c r="G34" s="143">
        <v>4.53E-2</v>
      </c>
      <c r="H34" s="143">
        <v>4.53E-2</v>
      </c>
      <c r="I34" s="114">
        <v>0.14019999999999999</v>
      </c>
      <c r="J34" s="115">
        <v>0.14019999999999999</v>
      </c>
      <c r="K34" s="144">
        <v>0.47220000000000001</v>
      </c>
      <c r="L34" s="144">
        <v>0.47220000000000001</v>
      </c>
      <c r="M34" s="330">
        <v>0</v>
      </c>
      <c r="N34" s="65">
        <f t="shared" si="8"/>
        <v>5.8076923076923084</v>
      </c>
      <c r="O34" s="69">
        <f t="shared" si="9"/>
        <v>17.974358974358974</v>
      </c>
    </row>
    <row r="35" spans="2:39" ht="15" customHeight="1" x14ac:dyDescent="0.25">
      <c r="B35" s="563"/>
      <c r="C35" s="405">
        <v>5413</v>
      </c>
      <c r="D35" s="405" t="s">
        <v>8</v>
      </c>
      <c r="E35" s="119">
        <v>7.7999999999999996E-3</v>
      </c>
      <c r="F35" s="120">
        <v>7.7999999999999996E-3</v>
      </c>
      <c r="G35" s="183">
        <v>4.53E-2</v>
      </c>
      <c r="H35" s="183">
        <v>4.53E-2</v>
      </c>
      <c r="I35" s="121">
        <v>0.14019999999999999</v>
      </c>
      <c r="J35" s="122">
        <v>0.14019999999999999</v>
      </c>
      <c r="K35" s="355">
        <v>0.47220000000000001</v>
      </c>
      <c r="L35" s="355">
        <v>0.47220000000000001</v>
      </c>
      <c r="M35" s="332">
        <v>0</v>
      </c>
      <c r="N35" s="87">
        <f t="shared" si="8"/>
        <v>5.8076923076923084</v>
      </c>
      <c r="O35" s="90">
        <f t="shared" si="9"/>
        <v>17.974358974358974</v>
      </c>
    </row>
    <row r="36" spans="2:39" ht="15" customHeight="1" x14ac:dyDescent="0.25">
      <c r="B36" s="559">
        <v>5</v>
      </c>
      <c r="C36" s="403">
        <v>5511</v>
      </c>
      <c r="D36" s="403" t="s">
        <v>8</v>
      </c>
      <c r="E36" s="112">
        <v>7.7999999999999996E-3</v>
      </c>
      <c r="F36" s="113">
        <v>7.7999999999999996E-3</v>
      </c>
      <c r="G36" s="143">
        <v>4.53E-2</v>
      </c>
      <c r="H36" s="143">
        <v>4.53E-2</v>
      </c>
      <c r="I36" s="114">
        <v>0.14019999999999999</v>
      </c>
      <c r="J36" s="115">
        <v>0.14019999999999999</v>
      </c>
      <c r="K36" s="144">
        <v>0.47220000000000001</v>
      </c>
      <c r="L36" s="144">
        <v>0.47220000000000001</v>
      </c>
      <c r="M36" s="330">
        <v>0</v>
      </c>
      <c r="N36" s="65">
        <f t="shared" si="8"/>
        <v>5.8076923076923084</v>
      </c>
      <c r="O36" s="69">
        <f t="shared" si="9"/>
        <v>17.974358974358974</v>
      </c>
    </row>
    <row r="37" spans="2:39" ht="15" customHeight="1" x14ac:dyDescent="0.25">
      <c r="B37" s="559"/>
      <c r="C37" s="403">
        <v>5512</v>
      </c>
      <c r="D37" s="403" t="s">
        <v>8</v>
      </c>
      <c r="E37" s="112">
        <v>7.7999999999999996E-3</v>
      </c>
      <c r="F37" s="113">
        <v>7.7999999999999996E-3</v>
      </c>
      <c r="G37" s="143">
        <v>4.53E-2</v>
      </c>
      <c r="H37" s="143">
        <v>4.53E-2</v>
      </c>
      <c r="I37" s="114">
        <v>0.14019999999999999</v>
      </c>
      <c r="J37" s="115">
        <v>0.14019999999999999</v>
      </c>
      <c r="K37" s="144">
        <v>0.47220000000000001</v>
      </c>
      <c r="L37" s="144">
        <v>0.47220000000000001</v>
      </c>
      <c r="M37" s="330">
        <v>0</v>
      </c>
      <c r="N37" s="65">
        <f t="shared" si="8"/>
        <v>5.8076923076923084</v>
      </c>
      <c r="O37" s="69">
        <f t="shared" si="9"/>
        <v>17.974358974358974</v>
      </c>
    </row>
    <row r="38" spans="2:39" ht="15" customHeight="1" thickBot="1" x14ac:dyDescent="0.3">
      <c r="B38" s="560"/>
      <c r="C38" s="96">
        <v>5513</v>
      </c>
      <c r="D38" s="96" t="s">
        <v>8</v>
      </c>
      <c r="E38" s="131">
        <v>7.7999999999999996E-3</v>
      </c>
      <c r="F38" s="132">
        <v>7.7999999999999996E-3</v>
      </c>
      <c r="G38" s="147">
        <v>4.53E-2</v>
      </c>
      <c r="H38" s="147">
        <v>4.53E-2</v>
      </c>
      <c r="I38" s="133">
        <v>0.14019999999999999</v>
      </c>
      <c r="J38" s="134">
        <v>0.14019999999999999</v>
      </c>
      <c r="K38" s="437">
        <v>0.47220000000000001</v>
      </c>
      <c r="L38" s="437">
        <v>0.47220000000000001</v>
      </c>
      <c r="M38" s="438">
        <v>0</v>
      </c>
      <c r="N38" s="124">
        <f t="shared" si="8"/>
        <v>5.8076923076923084</v>
      </c>
      <c r="O38" s="126">
        <f t="shared" si="9"/>
        <v>17.974358974358974</v>
      </c>
    </row>
    <row r="39" spans="2:39" ht="15" customHeight="1" thickBot="1" x14ac:dyDescent="0.3"/>
    <row r="40" spans="2:39" ht="15" customHeight="1" thickBot="1" x14ac:dyDescent="0.3">
      <c r="B40" s="596" t="s">
        <v>277</v>
      </c>
      <c r="C40" s="597"/>
      <c r="D40" s="597"/>
      <c r="E40" s="597"/>
      <c r="F40" s="597"/>
      <c r="G40" s="597"/>
      <c r="H40" s="597"/>
      <c r="I40" s="597"/>
      <c r="J40" s="597"/>
      <c r="K40" s="597"/>
      <c r="L40" s="598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</row>
    <row r="41" spans="2:39" ht="15" customHeight="1" x14ac:dyDescent="0.25">
      <c r="B41" s="594" t="s">
        <v>56</v>
      </c>
      <c r="C41" s="572" t="s">
        <v>28</v>
      </c>
      <c r="D41" s="580" t="s">
        <v>26</v>
      </c>
      <c r="E41" s="592" t="s">
        <v>203</v>
      </c>
      <c r="F41" s="592" t="s">
        <v>204</v>
      </c>
      <c r="G41" s="572" t="s">
        <v>207</v>
      </c>
      <c r="H41" s="580" t="s">
        <v>208</v>
      </c>
      <c r="I41" s="592" t="s">
        <v>205</v>
      </c>
      <c r="J41" s="592" t="s">
        <v>206</v>
      </c>
      <c r="K41" s="572" t="s">
        <v>281</v>
      </c>
      <c r="L41" s="574" t="s">
        <v>282</v>
      </c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</row>
    <row r="42" spans="2:39" ht="15.75" customHeight="1" thickBot="1" x14ac:dyDescent="0.3">
      <c r="B42" s="595"/>
      <c r="C42" s="573"/>
      <c r="D42" s="581"/>
      <c r="E42" s="593"/>
      <c r="F42" s="593"/>
      <c r="G42" s="573"/>
      <c r="H42" s="581"/>
      <c r="I42" s="593"/>
      <c r="J42" s="593"/>
      <c r="K42" s="573"/>
      <c r="L42" s="575"/>
      <c r="Q42" s="118"/>
      <c r="R42" s="118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</row>
    <row r="43" spans="2:39" x14ac:dyDescent="0.25">
      <c r="B43" s="559">
        <v>1</v>
      </c>
      <c r="C43" s="403">
        <v>7111</v>
      </c>
      <c r="D43" s="403" t="s">
        <v>23</v>
      </c>
      <c r="E43" s="49">
        <v>40.799999999999997</v>
      </c>
      <c r="F43" s="50">
        <v>40.799999999999997</v>
      </c>
      <c r="G43" s="51">
        <v>43.9</v>
      </c>
      <c r="H43" s="51">
        <v>43.9</v>
      </c>
      <c r="I43" s="49">
        <v>35.1</v>
      </c>
      <c r="J43" s="50">
        <v>35.1</v>
      </c>
      <c r="K43" s="51">
        <v>4.4000000000000004</v>
      </c>
      <c r="L43" s="136">
        <v>4.4000000000000004</v>
      </c>
      <c r="Q43" s="118"/>
      <c r="R43" s="118"/>
      <c r="S43" s="138"/>
      <c r="T43" s="138"/>
      <c r="U43" s="138"/>
      <c r="V43" s="138"/>
      <c r="W43" s="138"/>
      <c r="X43" s="138"/>
      <c r="Y43" s="139"/>
      <c r="Z43" s="138"/>
      <c r="AA43" s="138"/>
      <c r="AB43" s="138"/>
      <c r="AC43" s="138"/>
      <c r="AD43" s="138"/>
      <c r="AE43" s="138"/>
      <c r="AF43" s="139"/>
      <c r="AG43" s="138"/>
      <c r="AH43" s="138"/>
      <c r="AI43" s="138"/>
      <c r="AJ43" s="138"/>
      <c r="AK43" s="138"/>
      <c r="AL43" s="138"/>
      <c r="AM43" s="139"/>
    </row>
    <row r="44" spans="2:39" x14ac:dyDescent="0.25">
      <c r="B44" s="559"/>
      <c r="C44" s="403">
        <v>7112</v>
      </c>
      <c r="D44" s="403" t="s">
        <v>23</v>
      </c>
      <c r="E44" s="49">
        <v>35.9</v>
      </c>
      <c r="F44" s="50">
        <v>35.9</v>
      </c>
      <c r="G44" s="51">
        <v>38.700000000000003</v>
      </c>
      <c r="H44" s="51">
        <v>38.700000000000003</v>
      </c>
      <c r="I44" s="49">
        <v>31</v>
      </c>
      <c r="J44" s="50">
        <v>31</v>
      </c>
      <c r="K44" s="51">
        <v>3.9</v>
      </c>
      <c r="L44" s="136">
        <v>3.9</v>
      </c>
      <c r="Q44" s="118"/>
      <c r="R44" s="118"/>
      <c r="S44" s="138"/>
      <c r="T44" s="138"/>
      <c r="U44" s="138"/>
      <c r="V44" s="138"/>
      <c r="W44" s="138"/>
      <c r="X44" s="138"/>
      <c r="Y44" s="139"/>
      <c r="Z44" s="138"/>
      <c r="AA44" s="138"/>
      <c r="AB44" s="138"/>
      <c r="AC44" s="138"/>
      <c r="AD44" s="138"/>
      <c r="AE44" s="138"/>
      <c r="AF44" s="139"/>
      <c r="AG44" s="138"/>
      <c r="AH44" s="138"/>
      <c r="AI44" s="138"/>
      <c r="AJ44" s="138"/>
      <c r="AK44" s="138"/>
      <c r="AL44" s="138"/>
      <c r="AM44" s="139"/>
    </row>
    <row r="45" spans="2:39" x14ac:dyDescent="0.25">
      <c r="B45" s="563"/>
      <c r="C45" s="405">
        <v>7113</v>
      </c>
      <c r="D45" s="405" t="s">
        <v>23</v>
      </c>
      <c r="E45" s="73">
        <v>30.6</v>
      </c>
      <c r="F45" s="74">
        <v>30.6</v>
      </c>
      <c r="G45" s="75">
        <v>32.9</v>
      </c>
      <c r="H45" s="75">
        <v>32.9</v>
      </c>
      <c r="I45" s="73">
        <v>26.4</v>
      </c>
      <c r="J45" s="74">
        <v>26.4</v>
      </c>
      <c r="K45" s="75">
        <v>3.3</v>
      </c>
      <c r="L45" s="436">
        <v>3.3</v>
      </c>
    </row>
    <row r="46" spans="2:39" x14ac:dyDescent="0.25">
      <c r="B46" s="559">
        <v>2</v>
      </c>
      <c r="C46" s="403">
        <v>7211</v>
      </c>
      <c r="D46" s="403" t="s">
        <v>23</v>
      </c>
      <c r="E46" s="49">
        <v>48.7</v>
      </c>
      <c r="F46" s="50">
        <v>48.7</v>
      </c>
      <c r="G46" s="51">
        <v>52.4</v>
      </c>
      <c r="H46" s="51">
        <v>52.4</v>
      </c>
      <c r="I46" s="49">
        <v>41.9</v>
      </c>
      <c r="J46" s="50">
        <v>41.9</v>
      </c>
      <c r="K46" s="51">
        <v>5.2</v>
      </c>
      <c r="L46" s="136">
        <v>5.2</v>
      </c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  <c r="AI46" s="145"/>
    </row>
    <row r="47" spans="2:39" ht="15" customHeight="1" x14ac:dyDescent="0.25">
      <c r="B47" s="559"/>
      <c r="C47" s="403">
        <v>7212</v>
      </c>
      <c r="D47" s="403" t="s">
        <v>23</v>
      </c>
      <c r="E47" s="49">
        <v>43.9</v>
      </c>
      <c r="F47" s="50">
        <v>43.9</v>
      </c>
      <c r="G47" s="51">
        <v>47.3</v>
      </c>
      <c r="H47" s="51">
        <v>47.3</v>
      </c>
      <c r="I47" s="49">
        <v>37.799999999999997</v>
      </c>
      <c r="J47" s="50">
        <v>37.799999999999997</v>
      </c>
      <c r="K47" s="51">
        <v>4.7</v>
      </c>
      <c r="L47" s="136">
        <v>4.7</v>
      </c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</row>
    <row r="48" spans="2:39" x14ac:dyDescent="0.25">
      <c r="B48" s="559"/>
      <c r="C48" s="403">
        <v>7213</v>
      </c>
      <c r="D48" s="403" t="s">
        <v>23</v>
      </c>
      <c r="E48" s="49">
        <v>35.6</v>
      </c>
      <c r="F48" s="50">
        <v>35.6</v>
      </c>
      <c r="G48" s="51">
        <v>38.299999999999997</v>
      </c>
      <c r="H48" s="51">
        <v>38.299999999999997</v>
      </c>
      <c r="I48" s="49">
        <v>30.6</v>
      </c>
      <c r="J48" s="50">
        <v>30.6</v>
      </c>
      <c r="K48" s="51">
        <v>3.8</v>
      </c>
      <c r="L48" s="136">
        <v>3.8</v>
      </c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</row>
    <row r="49" spans="1:35" x14ac:dyDescent="0.25">
      <c r="B49" s="558">
        <v>3</v>
      </c>
      <c r="C49" s="401">
        <v>7311</v>
      </c>
      <c r="D49" s="401" t="s">
        <v>23</v>
      </c>
      <c r="E49" s="80">
        <v>48.7</v>
      </c>
      <c r="F49" s="81">
        <v>48.7</v>
      </c>
      <c r="G49" s="82">
        <v>52.4</v>
      </c>
      <c r="H49" s="82">
        <v>52.4</v>
      </c>
      <c r="I49" s="80">
        <v>41.9</v>
      </c>
      <c r="J49" s="81">
        <v>41.9</v>
      </c>
      <c r="K49" s="82">
        <v>5.2</v>
      </c>
      <c r="L49" s="140">
        <v>5.2</v>
      </c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</row>
    <row r="50" spans="1:35" x14ac:dyDescent="0.25">
      <c r="B50" s="559"/>
      <c r="C50" s="403">
        <v>7312</v>
      </c>
      <c r="D50" s="403" t="s">
        <v>23</v>
      </c>
      <c r="E50" s="49">
        <v>43.9</v>
      </c>
      <c r="F50" s="50">
        <v>43.9</v>
      </c>
      <c r="G50" s="51">
        <v>47.3</v>
      </c>
      <c r="H50" s="51">
        <v>47.3</v>
      </c>
      <c r="I50" s="49">
        <v>37.799999999999997</v>
      </c>
      <c r="J50" s="50">
        <v>37.799999999999997</v>
      </c>
      <c r="K50" s="51">
        <v>4.7</v>
      </c>
      <c r="L50" s="136">
        <v>4.7</v>
      </c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</row>
    <row r="51" spans="1:35" x14ac:dyDescent="0.25">
      <c r="A51" s="16"/>
      <c r="B51" s="563"/>
      <c r="C51" s="405">
        <v>7313</v>
      </c>
      <c r="D51" s="405" t="s">
        <v>23</v>
      </c>
      <c r="E51" s="73">
        <v>35.6</v>
      </c>
      <c r="F51" s="74">
        <v>35.6</v>
      </c>
      <c r="G51" s="75">
        <v>38.299999999999997</v>
      </c>
      <c r="H51" s="75">
        <v>38.299999999999997</v>
      </c>
      <c r="I51" s="73">
        <v>30.6</v>
      </c>
      <c r="J51" s="74">
        <v>30.6</v>
      </c>
      <c r="K51" s="75">
        <v>3.8</v>
      </c>
      <c r="L51" s="436">
        <v>3.8</v>
      </c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</row>
    <row r="52" spans="1:35" x14ac:dyDescent="0.25">
      <c r="A52" s="16"/>
      <c r="B52" s="559">
        <v>4</v>
      </c>
      <c r="C52" s="403">
        <v>7411</v>
      </c>
      <c r="D52" s="403" t="s">
        <v>23</v>
      </c>
      <c r="E52" s="49">
        <v>48.7</v>
      </c>
      <c r="F52" s="50">
        <v>48.7</v>
      </c>
      <c r="G52" s="51">
        <v>52.4</v>
      </c>
      <c r="H52" s="51">
        <v>52.4</v>
      </c>
      <c r="I52" s="49">
        <v>41.9</v>
      </c>
      <c r="J52" s="50">
        <v>41.9</v>
      </c>
      <c r="K52" s="51">
        <v>5.2</v>
      </c>
      <c r="L52" s="136">
        <v>5.2</v>
      </c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</row>
    <row r="53" spans="1:35" x14ac:dyDescent="0.25">
      <c r="A53" s="16"/>
      <c r="B53" s="559"/>
      <c r="C53" s="403">
        <v>7412</v>
      </c>
      <c r="D53" s="403" t="s">
        <v>23</v>
      </c>
      <c r="E53" s="49">
        <v>43.9</v>
      </c>
      <c r="F53" s="50">
        <v>43.9</v>
      </c>
      <c r="G53" s="51">
        <v>47.3</v>
      </c>
      <c r="H53" s="51">
        <v>47.3</v>
      </c>
      <c r="I53" s="49">
        <v>37.799999999999997</v>
      </c>
      <c r="J53" s="50">
        <v>37.799999999999997</v>
      </c>
      <c r="K53" s="51">
        <v>4.7</v>
      </c>
      <c r="L53" s="136">
        <v>4.7</v>
      </c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</row>
    <row r="54" spans="1:35" x14ac:dyDescent="0.25">
      <c r="A54" s="16"/>
      <c r="B54" s="559"/>
      <c r="C54" s="403">
        <v>7413</v>
      </c>
      <c r="D54" s="403" t="s">
        <v>23</v>
      </c>
      <c r="E54" s="49">
        <v>35.6</v>
      </c>
      <c r="F54" s="50">
        <v>35.6</v>
      </c>
      <c r="G54" s="51">
        <v>38.299999999999997</v>
      </c>
      <c r="H54" s="51">
        <v>38.299999999999997</v>
      </c>
      <c r="I54" s="49">
        <v>30.6</v>
      </c>
      <c r="J54" s="50">
        <v>30.6</v>
      </c>
      <c r="K54" s="51">
        <v>3.8</v>
      </c>
      <c r="L54" s="136">
        <v>3.8</v>
      </c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</row>
    <row r="55" spans="1:35" x14ac:dyDescent="0.25">
      <c r="A55" s="16"/>
      <c r="B55" s="558">
        <v>5</v>
      </c>
      <c r="C55" s="401">
        <v>7511</v>
      </c>
      <c r="D55" s="401" t="s">
        <v>23</v>
      </c>
      <c r="E55" s="80">
        <v>48.7</v>
      </c>
      <c r="F55" s="81">
        <v>48.7</v>
      </c>
      <c r="G55" s="82">
        <v>52.4</v>
      </c>
      <c r="H55" s="82">
        <v>52.4</v>
      </c>
      <c r="I55" s="80">
        <v>41.9</v>
      </c>
      <c r="J55" s="81">
        <v>41.9</v>
      </c>
      <c r="K55" s="82">
        <v>5.2</v>
      </c>
      <c r="L55" s="140">
        <v>5.2</v>
      </c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</row>
    <row r="56" spans="1:35" x14ac:dyDescent="0.25">
      <c r="A56" s="16"/>
      <c r="B56" s="559"/>
      <c r="C56" s="403">
        <v>7512</v>
      </c>
      <c r="D56" s="403" t="s">
        <v>23</v>
      </c>
      <c r="E56" s="49">
        <v>43.9</v>
      </c>
      <c r="F56" s="50">
        <v>43.9</v>
      </c>
      <c r="G56" s="51">
        <v>47.3</v>
      </c>
      <c r="H56" s="51">
        <v>47.3</v>
      </c>
      <c r="I56" s="49">
        <v>37.799999999999997</v>
      </c>
      <c r="J56" s="50">
        <v>37.799999999999997</v>
      </c>
      <c r="K56" s="51">
        <v>4.7</v>
      </c>
      <c r="L56" s="136">
        <v>4.7</v>
      </c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  <c r="AE56" s="145"/>
      <c r="AF56" s="145"/>
      <c r="AG56" s="145"/>
      <c r="AH56" s="145"/>
      <c r="AI56" s="145"/>
    </row>
    <row r="57" spans="1:35" x14ac:dyDescent="0.25">
      <c r="A57" s="16"/>
      <c r="B57" s="563"/>
      <c r="C57" s="405">
        <v>7513</v>
      </c>
      <c r="D57" s="405" t="s">
        <v>23</v>
      </c>
      <c r="E57" s="73">
        <v>35.6</v>
      </c>
      <c r="F57" s="74">
        <v>35.6</v>
      </c>
      <c r="G57" s="75">
        <v>38.299999999999997</v>
      </c>
      <c r="H57" s="75">
        <v>38.299999999999997</v>
      </c>
      <c r="I57" s="73">
        <v>30.6</v>
      </c>
      <c r="J57" s="74">
        <v>30.6</v>
      </c>
      <c r="K57" s="75">
        <v>3.8</v>
      </c>
      <c r="L57" s="436">
        <v>3.8</v>
      </c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  <c r="AF57" s="145"/>
      <c r="AG57" s="145"/>
      <c r="AH57" s="145"/>
      <c r="AI57" s="145"/>
    </row>
    <row r="58" spans="1:35" x14ac:dyDescent="0.25">
      <c r="A58" s="16"/>
      <c r="B58" s="559">
        <v>6</v>
      </c>
      <c r="C58" s="403">
        <v>7611</v>
      </c>
      <c r="D58" s="403" t="s">
        <v>23</v>
      </c>
      <c r="E58" s="49">
        <v>40.799999999999997</v>
      </c>
      <c r="F58" s="50">
        <v>40.799999999999997</v>
      </c>
      <c r="G58" s="51">
        <v>43.9</v>
      </c>
      <c r="H58" s="51">
        <v>43.9</v>
      </c>
      <c r="I58" s="49">
        <v>35.1</v>
      </c>
      <c r="J58" s="50">
        <v>35.1</v>
      </c>
      <c r="K58" s="51">
        <v>4.4000000000000004</v>
      </c>
      <c r="L58" s="136">
        <v>4.4000000000000004</v>
      </c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5"/>
      <c r="AG58" s="145"/>
      <c r="AH58" s="145"/>
      <c r="AI58" s="145"/>
    </row>
    <row r="59" spans="1:35" x14ac:dyDescent="0.25">
      <c r="A59" s="16"/>
      <c r="B59" s="559"/>
      <c r="C59" s="403">
        <v>7612</v>
      </c>
      <c r="D59" s="403" t="s">
        <v>23</v>
      </c>
      <c r="E59" s="49">
        <v>35.9</v>
      </c>
      <c r="F59" s="50">
        <v>35.9</v>
      </c>
      <c r="G59" s="51">
        <v>38.700000000000003</v>
      </c>
      <c r="H59" s="51">
        <v>38.700000000000003</v>
      </c>
      <c r="I59" s="49">
        <v>31</v>
      </c>
      <c r="J59" s="50">
        <v>31</v>
      </c>
      <c r="K59" s="51">
        <v>3.9</v>
      </c>
      <c r="L59" s="136">
        <v>3.9</v>
      </c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  <c r="AF59" s="145"/>
      <c r="AG59" s="145"/>
      <c r="AH59" s="145"/>
      <c r="AI59" s="145"/>
    </row>
    <row r="60" spans="1:35" ht="15.75" thickBot="1" x14ac:dyDescent="0.3">
      <c r="A60" s="16"/>
      <c r="B60" s="560"/>
      <c r="C60" s="96">
        <v>7613</v>
      </c>
      <c r="D60" s="96" t="s">
        <v>23</v>
      </c>
      <c r="E60" s="97">
        <v>30.6</v>
      </c>
      <c r="F60" s="98">
        <v>30.6</v>
      </c>
      <c r="G60" s="99">
        <v>32.9</v>
      </c>
      <c r="H60" s="99">
        <v>32.9</v>
      </c>
      <c r="I60" s="97">
        <v>26.4</v>
      </c>
      <c r="J60" s="98">
        <v>26.4</v>
      </c>
      <c r="K60" s="99">
        <v>3.3</v>
      </c>
      <c r="L60" s="142">
        <v>3.3</v>
      </c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</row>
    <row r="61" spans="1:35" ht="15.75" thickBot="1" x14ac:dyDescent="0.3">
      <c r="A61" s="16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145"/>
    </row>
    <row r="62" spans="1:35" ht="16.5" thickBot="1" x14ac:dyDescent="0.3">
      <c r="A62" s="16"/>
      <c r="B62" s="596" t="s">
        <v>280</v>
      </c>
      <c r="C62" s="597"/>
      <c r="D62" s="597"/>
      <c r="E62" s="597"/>
      <c r="F62" s="597"/>
      <c r="G62" s="597"/>
      <c r="H62" s="597"/>
      <c r="I62" s="597"/>
      <c r="J62" s="597"/>
      <c r="K62" s="597"/>
      <c r="L62" s="597"/>
      <c r="M62" s="597"/>
      <c r="N62" s="597"/>
      <c r="O62" s="598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</row>
    <row r="63" spans="1:35" x14ac:dyDescent="0.25">
      <c r="A63" s="16"/>
      <c r="B63" s="582" t="s">
        <v>56</v>
      </c>
      <c r="C63" s="564" t="s">
        <v>28</v>
      </c>
      <c r="D63" s="584" t="s">
        <v>26</v>
      </c>
      <c r="E63" s="564" t="s">
        <v>365</v>
      </c>
      <c r="F63" s="564" t="s">
        <v>364</v>
      </c>
      <c r="G63" s="586" t="s">
        <v>363</v>
      </c>
      <c r="H63" s="584" t="s">
        <v>362</v>
      </c>
      <c r="I63" s="564" t="s">
        <v>361</v>
      </c>
      <c r="J63" s="564" t="s">
        <v>360</v>
      </c>
      <c r="K63" s="586" t="s">
        <v>359</v>
      </c>
      <c r="L63" s="584" t="s">
        <v>358</v>
      </c>
      <c r="M63" s="588" t="s">
        <v>300</v>
      </c>
      <c r="N63" s="590" t="s">
        <v>357</v>
      </c>
      <c r="O63" s="566" t="s">
        <v>356</v>
      </c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5"/>
      <c r="AG63" s="145"/>
      <c r="AH63" s="145"/>
      <c r="AI63" s="145"/>
    </row>
    <row r="64" spans="1:35" ht="15.75" thickBot="1" x14ac:dyDescent="0.3">
      <c r="A64" s="16"/>
      <c r="B64" s="583"/>
      <c r="C64" s="565"/>
      <c r="D64" s="585"/>
      <c r="E64" s="565"/>
      <c r="F64" s="565"/>
      <c r="G64" s="587"/>
      <c r="H64" s="585"/>
      <c r="I64" s="565"/>
      <c r="J64" s="565"/>
      <c r="K64" s="587"/>
      <c r="L64" s="585"/>
      <c r="M64" s="589"/>
      <c r="N64" s="591"/>
      <c r="O64" s="567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45"/>
      <c r="AF64" s="145"/>
      <c r="AG64" s="145"/>
      <c r="AH64" s="145"/>
      <c r="AI64" s="145"/>
    </row>
    <row r="65" spans="1:35" x14ac:dyDescent="0.25">
      <c r="A65" s="16"/>
      <c r="B65" s="559">
        <v>1</v>
      </c>
      <c r="C65" s="403">
        <v>7111</v>
      </c>
      <c r="D65" s="404" t="s">
        <v>23</v>
      </c>
      <c r="E65" s="143">
        <v>1.5699999999999999E-2</v>
      </c>
      <c r="F65" s="143">
        <v>1.5699999999999999E-2</v>
      </c>
      <c r="G65" s="112">
        <v>0.10829999999999999</v>
      </c>
      <c r="H65" s="113">
        <v>0.10829999999999999</v>
      </c>
      <c r="I65" s="143">
        <v>0.24260000000000001</v>
      </c>
      <c r="J65" s="143">
        <v>0.24260000000000001</v>
      </c>
      <c r="K65" s="112">
        <v>0.71250000000000002</v>
      </c>
      <c r="L65" s="113">
        <v>0.71250000000000002</v>
      </c>
      <c r="M65" s="68">
        <v>0.151</v>
      </c>
      <c r="N65" s="65">
        <f>G65/E65</f>
        <v>6.8980891719745223</v>
      </c>
      <c r="O65" s="69">
        <f>I65/E65</f>
        <v>15.45222929936306</v>
      </c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45"/>
      <c r="AF65" s="145"/>
      <c r="AG65" s="145"/>
      <c r="AH65" s="145"/>
      <c r="AI65" s="145"/>
    </row>
    <row r="66" spans="1:35" x14ac:dyDescent="0.25">
      <c r="A66" s="16"/>
      <c r="B66" s="559"/>
      <c r="C66" s="403">
        <v>7112</v>
      </c>
      <c r="D66" s="404" t="s">
        <v>23</v>
      </c>
      <c r="E66" s="143">
        <v>1.5699999999999999E-2</v>
      </c>
      <c r="F66" s="143">
        <v>1.5699999999999999E-2</v>
      </c>
      <c r="G66" s="112">
        <v>9.0700000000000003E-2</v>
      </c>
      <c r="H66" s="113">
        <v>9.0700000000000003E-2</v>
      </c>
      <c r="I66" s="143">
        <v>0.28039999999999998</v>
      </c>
      <c r="J66" s="143">
        <v>0.28039999999999998</v>
      </c>
      <c r="K66" s="112">
        <v>0.94440000000000002</v>
      </c>
      <c r="L66" s="113">
        <v>0.94440000000000002</v>
      </c>
      <c r="M66" s="68">
        <v>0.1</v>
      </c>
      <c r="N66" s="65">
        <f>G66/E66</f>
        <v>5.7770700636942678</v>
      </c>
      <c r="O66" s="69">
        <f>I66/E66</f>
        <v>17.859872611464969</v>
      </c>
      <c r="AF66" s="145"/>
    </row>
    <row r="67" spans="1:35" x14ac:dyDescent="0.25">
      <c r="A67" s="16"/>
      <c r="B67" s="563"/>
      <c r="C67" s="405">
        <v>7113</v>
      </c>
      <c r="D67" s="406" t="s">
        <v>23</v>
      </c>
      <c r="E67" s="183">
        <v>1.5699999999999999E-2</v>
      </c>
      <c r="F67" s="183">
        <v>1.5699999999999999E-2</v>
      </c>
      <c r="G67" s="119">
        <v>9.0700000000000003E-2</v>
      </c>
      <c r="H67" s="120">
        <v>9.0700000000000003E-2</v>
      </c>
      <c r="I67" s="183">
        <v>0.28039999999999998</v>
      </c>
      <c r="J67" s="183">
        <v>0.28039999999999998</v>
      </c>
      <c r="K67" s="119">
        <v>0.94440000000000002</v>
      </c>
      <c r="L67" s="120">
        <v>0.94440000000000002</v>
      </c>
      <c r="M67" s="89">
        <v>4.8000000000000001E-2</v>
      </c>
      <c r="N67" s="87">
        <f t="shared" ref="N67" si="10">G67/E67</f>
        <v>5.7770700636942678</v>
      </c>
      <c r="O67" s="90">
        <f t="shared" ref="O67" si="11">I67/E67</f>
        <v>17.859872611464969</v>
      </c>
      <c r="AF67" s="145"/>
    </row>
    <row r="68" spans="1:35" x14ac:dyDescent="0.25">
      <c r="A68" s="16"/>
      <c r="B68" s="559">
        <v>2</v>
      </c>
      <c r="C68" s="403">
        <v>7211</v>
      </c>
      <c r="D68" s="404" t="s">
        <v>23</v>
      </c>
      <c r="E68" s="143">
        <v>1.5699999999999999E-2</v>
      </c>
      <c r="F68" s="143">
        <v>1.5699999999999999E-2</v>
      </c>
      <c r="G68" s="112">
        <v>9.7199999999999995E-2</v>
      </c>
      <c r="H68" s="113">
        <v>9.7199999999999995E-2</v>
      </c>
      <c r="I68" s="143">
        <v>0.16930000000000001</v>
      </c>
      <c r="J68" s="143">
        <v>0.16930000000000001</v>
      </c>
      <c r="K68" s="112">
        <v>0.42130000000000001</v>
      </c>
      <c r="L68" s="113">
        <v>0.42130000000000001</v>
      </c>
      <c r="M68" s="68">
        <v>0.30199999999999999</v>
      </c>
      <c r="N68" s="65">
        <f>G68/E68</f>
        <v>6.1910828025477711</v>
      </c>
      <c r="O68" s="69">
        <f>I68/E68</f>
        <v>10.783439490445861</v>
      </c>
      <c r="AF68" s="145"/>
    </row>
    <row r="69" spans="1:35" x14ac:dyDescent="0.25">
      <c r="A69" s="16"/>
      <c r="B69" s="559"/>
      <c r="C69" s="403">
        <v>7212</v>
      </c>
      <c r="D69" s="404" t="s">
        <v>23</v>
      </c>
      <c r="E69" s="143">
        <v>1.5699999999999999E-2</v>
      </c>
      <c r="F69" s="143">
        <v>1.5699999999999999E-2</v>
      </c>
      <c r="G69" s="112">
        <v>0.1016</v>
      </c>
      <c r="H69" s="113">
        <v>0.1016</v>
      </c>
      <c r="I69" s="143">
        <v>0.20680000000000001</v>
      </c>
      <c r="J69" s="143">
        <v>0.20680000000000001</v>
      </c>
      <c r="K69" s="112">
        <v>0.57509999999999994</v>
      </c>
      <c r="L69" s="113">
        <v>0.57509999999999994</v>
      </c>
      <c r="M69" s="68">
        <v>0.19900000000000001</v>
      </c>
      <c r="N69" s="65">
        <f>G69/E69</f>
        <v>6.4713375796178347</v>
      </c>
      <c r="O69" s="69">
        <f>I69/E69</f>
        <v>13.171974522292995</v>
      </c>
      <c r="AF69" s="145"/>
    </row>
    <row r="70" spans="1:35" x14ac:dyDescent="0.25">
      <c r="A70" s="16"/>
      <c r="B70" s="559"/>
      <c r="C70" s="403">
        <v>7213</v>
      </c>
      <c r="D70" s="404" t="s">
        <v>23</v>
      </c>
      <c r="E70" s="143">
        <v>1.5699999999999999E-2</v>
      </c>
      <c r="F70" s="143">
        <v>1.5699999999999999E-2</v>
      </c>
      <c r="G70" s="112">
        <v>9.0700000000000003E-2</v>
      </c>
      <c r="H70" s="113">
        <v>9.0700000000000003E-2</v>
      </c>
      <c r="I70" s="143">
        <v>0.28039999999999998</v>
      </c>
      <c r="J70" s="143">
        <v>0.28039999999999998</v>
      </c>
      <c r="K70" s="112">
        <v>0.94440000000000002</v>
      </c>
      <c r="L70" s="113">
        <v>0.94440000000000002</v>
      </c>
      <c r="M70" s="68">
        <v>9.6000000000000002E-2</v>
      </c>
      <c r="N70" s="65">
        <f t="shared" ref="N70" si="12">G70/E70</f>
        <v>5.7770700636942678</v>
      </c>
      <c r="O70" s="69">
        <f t="shared" ref="O70" si="13">I70/E70</f>
        <v>17.859872611464969</v>
      </c>
      <c r="AF70" s="145"/>
    </row>
    <row r="71" spans="1:35" x14ac:dyDescent="0.25">
      <c r="A71" s="16"/>
      <c r="B71" s="558">
        <v>3</v>
      </c>
      <c r="C71" s="401">
        <v>7311</v>
      </c>
      <c r="D71" s="402" t="s">
        <v>23</v>
      </c>
      <c r="E71" s="146">
        <v>1.5699999999999999E-2</v>
      </c>
      <c r="F71" s="146">
        <v>1.5699999999999999E-2</v>
      </c>
      <c r="G71" s="127">
        <v>9.7199999999999995E-2</v>
      </c>
      <c r="H71" s="128">
        <v>9.7199999999999995E-2</v>
      </c>
      <c r="I71" s="146">
        <v>0.16930000000000001</v>
      </c>
      <c r="J71" s="146">
        <v>0.16930000000000001</v>
      </c>
      <c r="K71" s="127">
        <v>0.42130000000000001</v>
      </c>
      <c r="L71" s="128">
        <v>0.42130000000000001</v>
      </c>
      <c r="M71" s="60">
        <v>0.30199999999999999</v>
      </c>
      <c r="N71" s="58">
        <f>G71/E71</f>
        <v>6.1910828025477711</v>
      </c>
      <c r="O71" s="61">
        <f>I71/E71</f>
        <v>10.783439490445861</v>
      </c>
      <c r="AF71" s="145"/>
    </row>
    <row r="72" spans="1:35" x14ac:dyDescent="0.25">
      <c r="A72" s="16"/>
      <c r="B72" s="559"/>
      <c r="C72" s="403">
        <v>7312</v>
      </c>
      <c r="D72" s="404" t="s">
        <v>23</v>
      </c>
      <c r="E72" s="143">
        <v>1.5699999999999999E-2</v>
      </c>
      <c r="F72" s="143">
        <v>1.5699999999999999E-2</v>
      </c>
      <c r="G72" s="112">
        <v>0.1016</v>
      </c>
      <c r="H72" s="113">
        <v>0.1016</v>
      </c>
      <c r="I72" s="143">
        <v>0.20680000000000001</v>
      </c>
      <c r="J72" s="143">
        <v>0.20680000000000001</v>
      </c>
      <c r="K72" s="112">
        <v>0.57509999999999994</v>
      </c>
      <c r="L72" s="113">
        <v>0.57509999999999994</v>
      </c>
      <c r="M72" s="68">
        <v>0.19900000000000001</v>
      </c>
      <c r="N72" s="65">
        <f>G72/E72</f>
        <v>6.4713375796178347</v>
      </c>
      <c r="O72" s="69">
        <f>I72/E72</f>
        <v>13.171974522292995</v>
      </c>
      <c r="AF72" s="145"/>
    </row>
    <row r="73" spans="1:35" x14ac:dyDescent="0.25">
      <c r="B73" s="563"/>
      <c r="C73" s="405">
        <v>7313</v>
      </c>
      <c r="D73" s="406" t="s">
        <v>23</v>
      </c>
      <c r="E73" s="183">
        <v>1.5699999999999999E-2</v>
      </c>
      <c r="F73" s="183">
        <v>1.5699999999999999E-2</v>
      </c>
      <c r="G73" s="119">
        <v>9.0700000000000003E-2</v>
      </c>
      <c r="H73" s="120">
        <v>9.0700000000000003E-2</v>
      </c>
      <c r="I73" s="183">
        <v>0.28039999999999998</v>
      </c>
      <c r="J73" s="183">
        <v>0.28039999999999998</v>
      </c>
      <c r="K73" s="119">
        <v>0.94440000000000002</v>
      </c>
      <c r="L73" s="120">
        <v>0.94440000000000002</v>
      </c>
      <c r="M73" s="89">
        <v>9.6000000000000002E-2</v>
      </c>
      <c r="N73" s="87">
        <f t="shared" ref="N73" si="14">G73/E73</f>
        <v>5.7770700636942678</v>
      </c>
      <c r="O73" s="90">
        <f t="shared" ref="O73" si="15">I73/E73</f>
        <v>17.859872611464969</v>
      </c>
      <c r="AF73" s="145"/>
    </row>
    <row r="74" spans="1:35" x14ac:dyDescent="0.25">
      <c r="B74" s="559">
        <v>4</v>
      </c>
      <c r="C74" s="403">
        <v>7411</v>
      </c>
      <c r="D74" s="404" t="s">
        <v>23</v>
      </c>
      <c r="E74" s="143">
        <v>1.5699999999999999E-2</v>
      </c>
      <c r="F74" s="143">
        <v>1.5699999999999999E-2</v>
      </c>
      <c r="G74" s="112">
        <v>9.7199999999999995E-2</v>
      </c>
      <c r="H74" s="113">
        <v>9.7199999999999995E-2</v>
      </c>
      <c r="I74" s="143">
        <v>0.16930000000000001</v>
      </c>
      <c r="J74" s="143">
        <v>0.16930000000000001</v>
      </c>
      <c r="K74" s="112">
        <v>0.42130000000000001</v>
      </c>
      <c r="L74" s="113">
        <v>0.42130000000000001</v>
      </c>
      <c r="M74" s="68">
        <v>0.30199999999999999</v>
      </c>
      <c r="N74" s="65">
        <f>G74/E74</f>
        <v>6.1910828025477711</v>
      </c>
      <c r="O74" s="69">
        <f>I74/E74</f>
        <v>10.783439490445861</v>
      </c>
      <c r="AF74" s="145"/>
    </row>
    <row r="75" spans="1:35" ht="15" customHeight="1" x14ac:dyDescent="0.25">
      <c r="B75" s="559"/>
      <c r="C75" s="403">
        <v>7412</v>
      </c>
      <c r="D75" s="404" t="s">
        <v>23</v>
      </c>
      <c r="E75" s="143">
        <v>1.5699999999999999E-2</v>
      </c>
      <c r="F75" s="143">
        <v>1.5699999999999999E-2</v>
      </c>
      <c r="G75" s="112">
        <v>0.1016</v>
      </c>
      <c r="H75" s="113">
        <v>0.1016</v>
      </c>
      <c r="I75" s="143">
        <v>0.20680000000000001</v>
      </c>
      <c r="J75" s="143">
        <v>0.20680000000000001</v>
      </c>
      <c r="K75" s="112">
        <v>0.57509999999999994</v>
      </c>
      <c r="L75" s="113">
        <v>0.57509999999999994</v>
      </c>
      <c r="M75" s="68">
        <v>0.19900000000000001</v>
      </c>
      <c r="N75" s="65">
        <f>G75/E75</f>
        <v>6.4713375796178347</v>
      </c>
      <c r="O75" s="69">
        <f>I75/E75</f>
        <v>13.171974522292995</v>
      </c>
      <c r="AF75" s="145"/>
    </row>
    <row r="76" spans="1:35" ht="15.75" customHeight="1" x14ac:dyDescent="0.25">
      <c r="B76" s="559"/>
      <c r="C76" s="403">
        <v>7413</v>
      </c>
      <c r="D76" s="404" t="s">
        <v>23</v>
      </c>
      <c r="E76" s="143">
        <v>1.5699999999999999E-2</v>
      </c>
      <c r="F76" s="143">
        <v>1.5699999999999999E-2</v>
      </c>
      <c r="G76" s="112">
        <v>9.0700000000000003E-2</v>
      </c>
      <c r="H76" s="113">
        <v>9.0700000000000003E-2</v>
      </c>
      <c r="I76" s="143">
        <v>0.28039999999999998</v>
      </c>
      <c r="J76" s="143">
        <v>0.28039999999999998</v>
      </c>
      <c r="K76" s="112">
        <v>0.94440000000000002</v>
      </c>
      <c r="L76" s="113">
        <v>0.94440000000000002</v>
      </c>
      <c r="M76" s="68">
        <v>9.6000000000000002E-2</v>
      </c>
      <c r="N76" s="65">
        <f t="shared" ref="N76" si="16">G76/E76</f>
        <v>5.7770700636942678</v>
      </c>
      <c r="O76" s="69">
        <f t="shared" ref="O76" si="17">I76/E76</f>
        <v>17.859872611464969</v>
      </c>
      <c r="AF76" s="145"/>
    </row>
    <row r="77" spans="1:35" x14ac:dyDescent="0.25">
      <c r="B77" s="558">
        <v>5</v>
      </c>
      <c r="C77" s="401">
        <v>7511</v>
      </c>
      <c r="D77" s="402" t="s">
        <v>23</v>
      </c>
      <c r="E77" s="146">
        <v>1.5699999999999999E-2</v>
      </c>
      <c r="F77" s="146">
        <v>1.5699999999999999E-2</v>
      </c>
      <c r="G77" s="127">
        <v>9.7199999999999995E-2</v>
      </c>
      <c r="H77" s="128">
        <v>9.7199999999999995E-2</v>
      </c>
      <c r="I77" s="146">
        <v>0.16930000000000001</v>
      </c>
      <c r="J77" s="146">
        <v>0.16930000000000001</v>
      </c>
      <c r="K77" s="127">
        <v>0.42130000000000001</v>
      </c>
      <c r="L77" s="128">
        <v>0.42130000000000001</v>
      </c>
      <c r="M77" s="60">
        <v>0.30199999999999999</v>
      </c>
      <c r="N77" s="58">
        <f>G77/E77</f>
        <v>6.1910828025477711</v>
      </c>
      <c r="O77" s="61">
        <f>I77/E77</f>
        <v>10.783439490445861</v>
      </c>
      <c r="AF77" s="145"/>
    </row>
    <row r="78" spans="1:35" x14ac:dyDescent="0.25">
      <c r="B78" s="559"/>
      <c r="C78" s="403">
        <v>7512</v>
      </c>
      <c r="D78" s="404" t="s">
        <v>23</v>
      </c>
      <c r="E78" s="143">
        <v>1.5699999999999999E-2</v>
      </c>
      <c r="F78" s="143">
        <v>1.5699999999999999E-2</v>
      </c>
      <c r="G78" s="112">
        <v>0.1016</v>
      </c>
      <c r="H78" s="113">
        <v>0.1016</v>
      </c>
      <c r="I78" s="143">
        <v>0.20680000000000001</v>
      </c>
      <c r="J78" s="143">
        <v>0.20680000000000001</v>
      </c>
      <c r="K78" s="112">
        <v>0.57509999999999994</v>
      </c>
      <c r="L78" s="113">
        <v>0.57509999999999994</v>
      </c>
      <c r="M78" s="68">
        <v>0.19900000000000001</v>
      </c>
      <c r="N78" s="65">
        <f>G78/E78</f>
        <v>6.4713375796178347</v>
      </c>
      <c r="O78" s="69">
        <f>I78/E78</f>
        <v>13.171974522292995</v>
      </c>
      <c r="AF78" s="145"/>
    </row>
    <row r="79" spans="1:35" x14ac:dyDescent="0.25">
      <c r="A79" s="16"/>
      <c r="B79" s="563"/>
      <c r="C79" s="405">
        <v>7513</v>
      </c>
      <c r="D79" s="406" t="s">
        <v>23</v>
      </c>
      <c r="E79" s="183">
        <v>1.5699999999999999E-2</v>
      </c>
      <c r="F79" s="183">
        <v>1.5699999999999999E-2</v>
      </c>
      <c r="G79" s="119">
        <v>9.0700000000000003E-2</v>
      </c>
      <c r="H79" s="120">
        <v>9.0700000000000003E-2</v>
      </c>
      <c r="I79" s="183">
        <v>0.28039999999999998</v>
      </c>
      <c r="J79" s="183">
        <v>0.28039999999999998</v>
      </c>
      <c r="K79" s="119">
        <v>0.94440000000000002</v>
      </c>
      <c r="L79" s="120">
        <v>0.94440000000000002</v>
      </c>
      <c r="M79" s="89">
        <v>9.6000000000000002E-2</v>
      </c>
      <c r="N79" s="87">
        <f t="shared" ref="N79" si="18">G79/E79</f>
        <v>5.7770700636942678</v>
      </c>
      <c r="O79" s="90">
        <f t="shared" ref="O79" si="19">I79/E79</f>
        <v>17.859872611464969</v>
      </c>
      <c r="P79" s="16"/>
      <c r="AF79" s="145"/>
    </row>
    <row r="80" spans="1:35" x14ac:dyDescent="0.25">
      <c r="A80" s="16"/>
      <c r="B80" s="559">
        <v>6</v>
      </c>
      <c r="C80" s="403">
        <v>7611</v>
      </c>
      <c r="D80" s="404" t="s">
        <v>23</v>
      </c>
      <c r="E80" s="143">
        <v>1.5699999999999999E-2</v>
      </c>
      <c r="F80" s="143">
        <v>1.5699999999999999E-2</v>
      </c>
      <c r="G80" s="112">
        <v>0.10829999999999999</v>
      </c>
      <c r="H80" s="113">
        <v>0.10829999999999999</v>
      </c>
      <c r="I80" s="143">
        <v>0.24260000000000001</v>
      </c>
      <c r="J80" s="143">
        <v>0.24260000000000001</v>
      </c>
      <c r="K80" s="112">
        <v>0.71250000000000002</v>
      </c>
      <c r="L80" s="113">
        <v>0.71250000000000002</v>
      </c>
      <c r="M80" s="68">
        <v>0.151</v>
      </c>
      <c r="N80" s="65">
        <f>G80/E80</f>
        <v>6.8980891719745223</v>
      </c>
      <c r="O80" s="69">
        <f>I80/E80</f>
        <v>15.45222929936306</v>
      </c>
      <c r="P80" s="16"/>
      <c r="AF80" s="145"/>
    </row>
    <row r="81" spans="1:32" x14ac:dyDescent="0.25">
      <c r="A81" s="16"/>
      <c r="B81" s="559"/>
      <c r="C81" s="403">
        <v>7612</v>
      </c>
      <c r="D81" s="404" t="s">
        <v>23</v>
      </c>
      <c r="E81" s="143">
        <v>1.5699999999999999E-2</v>
      </c>
      <c r="F81" s="143">
        <v>1.5699999999999999E-2</v>
      </c>
      <c r="G81" s="112">
        <v>9.0700000000000003E-2</v>
      </c>
      <c r="H81" s="113">
        <v>9.0700000000000003E-2</v>
      </c>
      <c r="I81" s="143">
        <v>0.28039999999999998</v>
      </c>
      <c r="J81" s="143">
        <v>0.28039999999999998</v>
      </c>
      <c r="K81" s="112">
        <v>0.94440000000000002</v>
      </c>
      <c r="L81" s="113">
        <v>0.94440000000000002</v>
      </c>
      <c r="M81" s="68">
        <v>0.1</v>
      </c>
      <c r="N81" s="65">
        <f>G81/E81</f>
        <v>5.7770700636942678</v>
      </c>
      <c r="O81" s="69">
        <f>I81/E81</f>
        <v>17.859872611464969</v>
      </c>
      <c r="P81" s="16"/>
      <c r="AF81" s="145"/>
    </row>
    <row r="82" spans="1:32" ht="15.75" thickBot="1" x14ac:dyDescent="0.3">
      <c r="A82" s="16"/>
      <c r="B82" s="560"/>
      <c r="C82" s="96">
        <v>7613</v>
      </c>
      <c r="D82" s="196" t="s">
        <v>23</v>
      </c>
      <c r="E82" s="147">
        <v>1.5699999999999999E-2</v>
      </c>
      <c r="F82" s="147">
        <v>1.5699999999999999E-2</v>
      </c>
      <c r="G82" s="131">
        <v>9.0700000000000003E-2</v>
      </c>
      <c r="H82" s="132">
        <v>9.0700000000000003E-2</v>
      </c>
      <c r="I82" s="147">
        <v>0.28039999999999998</v>
      </c>
      <c r="J82" s="147">
        <v>0.28039999999999998</v>
      </c>
      <c r="K82" s="131">
        <v>0.94440000000000002</v>
      </c>
      <c r="L82" s="132">
        <v>0.94440000000000002</v>
      </c>
      <c r="M82" s="106">
        <v>4.8000000000000001E-2</v>
      </c>
      <c r="N82" s="124">
        <f t="shared" ref="N82" si="20">G82/E82</f>
        <v>5.7770700636942678</v>
      </c>
      <c r="O82" s="126">
        <f t="shared" ref="O82" si="21">I82/E82</f>
        <v>17.859872611464969</v>
      </c>
      <c r="P82" s="16"/>
    </row>
    <row r="83" spans="1:32" x14ac:dyDescent="0.25">
      <c r="A83" s="16"/>
      <c r="P83" s="16"/>
    </row>
    <row r="84" spans="1:32" x14ac:dyDescent="0.25">
      <c r="A84" s="16"/>
      <c r="P84" s="16"/>
    </row>
    <row r="85" spans="1:32" x14ac:dyDescent="0.25">
      <c r="A85" s="16"/>
      <c r="P85" s="16"/>
    </row>
    <row r="86" spans="1:32" x14ac:dyDescent="0.25">
      <c r="A86" s="16"/>
      <c r="P86" s="16"/>
    </row>
    <row r="87" spans="1:32" x14ac:dyDescent="0.25">
      <c r="A87" s="16"/>
      <c r="B87" s="108"/>
      <c r="C87" s="48"/>
      <c r="D87" s="48"/>
      <c r="E87" s="143"/>
      <c r="F87" s="143"/>
      <c r="G87" s="143"/>
      <c r="H87" s="143"/>
      <c r="I87" s="143"/>
      <c r="J87" s="143"/>
      <c r="K87" s="143"/>
      <c r="L87" s="143"/>
      <c r="M87" s="68"/>
      <c r="N87" s="65"/>
      <c r="O87" s="65"/>
      <c r="P87" s="16"/>
    </row>
    <row r="88" spans="1:32" x14ac:dyDescent="0.25">
      <c r="A88" s="16"/>
      <c r="B88" s="108"/>
      <c r="C88" s="48"/>
      <c r="D88" s="48"/>
      <c r="E88" s="143"/>
      <c r="F88" s="143"/>
      <c r="G88" s="143"/>
      <c r="H88" s="143"/>
      <c r="I88" s="143"/>
      <c r="J88" s="143"/>
      <c r="K88" s="143"/>
      <c r="L88" s="143"/>
      <c r="M88" s="68"/>
      <c r="N88" s="65"/>
      <c r="O88" s="65"/>
      <c r="P88" s="16"/>
    </row>
    <row r="89" spans="1:32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</row>
    <row r="90" spans="1:32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</row>
    <row r="91" spans="1:32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</row>
    <row r="92" spans="1:32" x14ac:dyDescent="0.25">
      <c r="A92" s="16"/>
      <c r="B92" s="108"/>
      <c r="C92" s="48"/>
      <c r="D92" s="48"/>
      <c r="E92" s="143"/>
      <c r="F92" s="143"/>
      <c r="G92" s="143"/>
      <c r="H92" s="143"/>
      <c r="I92" s="143"/>
      <c r="J92" s="143"/>
      <c r="K92" s="143"/>
      <c r="L92" s="143"/>
      <c r="M92" s="68"/>
      <c r="N92" s="65"/>
      <c r="O92" s="65"/>
      <c r="P92" s="16"/>
    </row>
    <row r="93" spans="1:32" x14ac:dyDescent="0.25">
      <c r="A93" s="16"/>
      <c r="B93" s="108"/>
      <c r="C93" s="48"/>
      <c r="D93" s="48"/>
      <c r="E93" s="143"/>
      <c r="F93" s="143"/>
      <c r="G93" s="143"/>
      <c r="H93" s="143"/>
      <c r="I93" s="143"/>
      <c r="J93" s="143"/>
      <c r="K93" s="143"/>
      <c r="L93" s="143"/>
      <c r="M93" s="68"/>
      <c r="N93" s="65"/>
      <c r="O93" s="65"/>
      <c r="P93" s="16"/>
    </row>
    <row r="94" spans="1:32" x14ac:dyDescent="0.25">
      <c r="A94" s="16"/>
      <c r="B94" s="108"/>
      <c r="C94" s="48"/>
      <c r="D94" s="48"/>
      <c r="E94" s="143"/>
      <c r="F94" s="143"/>
      <c r="G94" s="143"/>
      <c r="H94" s="143"/>
      <c r="I94" s="143"/>
      <c r="J94" s="143"/>
      <c r="K94" s="143"/>
      <c r="L94" s="143"/>
      <c r="M94" s="68"/>
      <c r="N94" s="65"/>
      <c r="O94" s="65"/>
      <c r="P94" s="16"/>
      <c r="Q94" s="16"/>
      <c r="R94" s="16"/>
    </row>
    <row r="95" spans="1:32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</row>
    <row r="96" spans="1:32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</row>
    <row r="97" spans="1:18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</row>
    <row r="98" spans="1:18" x14ac:dyDescent="0.25">
      <c r="A98" s="16"/>
      <c r="B98" s="108"/>
      <c r="C98" s="48"/>
      <c r="D98" s="48"/>
      <c r="E98" s="143"/>
      <c r="F98" s="143"/>
      <c r="G98" s="143"/>
      <c r="H98" s="143"/>
      <c r="I98" s="143"/>
      <c r="J98" s="143"/>
      <c r="K98" s="143"/>
      <c r="L98" s="143"/>
      <c r="M98" s="68"/>
      <c r="N98" s="65"/>
      <c r="O98" s="65"/>
      <c r="P98" s="16"/>
      <c r="Q98" s="16"/>
      <c r="R98" s="16"/>
    </row>
    <row r="99" spans="1:18" x14ac:dyDescent="0.25">
      <c r="A99" s="16"/>
      <c r="B99" s="108"/>
      <c r="C99" s="48"/>
      <c r="D99" s="48"/>
      <c r="E99" s="143"/>
      <c r="F99" s="143"/>
      <c r="G99" s="143"/>
      <c r="H99" s="143"/>
      <c r="I99" s="143"/>
      <c r="J99" s="143"/>
      <c r="K99" s="143"/>
      <c r="L99" s="143"/>
      <c r="M99" s="68"/>
      <c r="N99" s="65"/>
      <c r="O99" s="65"/>
      <c r="P99" s="16"/>
      <c r="Q99" s="16"/>
      <c r="R99" s="16"/>
    </row>
    <row r="100" spans="1:18" x14ac:dyDescent="0.25">
      <c r="B100" s="108"/>
      <c r="C100" s="48"/>
      <c r="D100" s="48"/>
      <c r="E100" s="143"/>
      <c r="F100" s="143"/>
      <c r="G100" s="143"/>
      <c r="H100" s="143"/>
      <c r="I100" s="143"/>
      <c r="J100" s="143"/>
      <c r="K100" s="143"/>
      <c r="L100" s="143"/>
      <c r="M100" s="68"/>
      <c r="N100" s="65"/>
      <c r="O100" s="65"/>
      <c r="P100" s="16"/>
      <c r="Q100" s="16"/>
      <c r="R100" s="16"/>
    </row>
    <row r="101" spans="1:18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</row>
    <row r="102" spans="1:18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</row>
  </sheetData>
  <mergeCells count="163">
    <mergeCell ref="Q2:AM2"/>
    <mergeCell ref="H41:H42"/>
    <mergeCell ref="I41:I42"/>
    <mergeCell ref="J41:J42"/>
    <mergeCell ref="B3:B4"/>
    <mergeCell ref="Q5:R5"/>
    <mergeCell ref="S3:Y3"/>
    <mergeCell ref="K3:K4"/>
    <mergeCell ref="B2:L2"/>
    <mergeCell ref="L3:L4"/>
    <mergeCell ref="B5:B7"/>
    <mergeCell ref="B8:B10"/>
    <mergeCell ref="B11:B13"/>
    <mergeCell ref="B24:B26"/>
    <mergeCell ref="B21:O21"/>
    <mergeCell ref="B22:B23"/>
    <mergeCell ref="C22:C23"/>
    <mergeCell ref="D22:D23"/>
    <mergeCell ref="O22:O23"/>
    <mergeCell ref="E3:E4"/>
    <mergeCell ref="F3:F4"/>
    <mergeCell ref="Q8:AM8"/>
    <mergeCell ref="L22:L23"/>
    <mergeCell ref="Q4:R4"/>
    <mergeCell ref="BS15:BW15"/>
    <mergeCell ref="BS16:BS17"/>
    <mergeCell ref="BT16:BT17"/>
    <mergeCell ref="BU16:BU17"/>
    <mergeCell ref="BV16:BV17"/>
    <mergeCell ref="BW16:BW17"/>
    <mergeCell ref="Q20:AM20"/>
    <mergeCell ref="Q14:AM14"/>
    <mergeCell ref="Q15:R15"/>
    <mergeCell ref="S15:Y15"/>
    <mergeCell ref="Z15:AF15"/>
    <mergeCell ref="AG15:AM15"/>
    <mergeCell ref="Q18:R18"/>
    <mergeCell ref="Q16:R16"/>
    <mergeCell ref="Q17:R17"/>
    <mergeCell ref="BI8:BM8"/>
    <mergeCell ref="BN8:BR8"/>
    <mergeCell ref="BS8:BW8"/>
    <mergeCell ref="BI9:BI10"/>
    <mergeCell ref="BJ9:BJ10"/>
    <mergeCell ref="BK9:BK10"/>
    <mergeCell ref="BL9:BL10"/>
    <mergeCell ref="BM9:BM10"/>
    <mergeCell ref="BN9:BN10"/>
    <mergeCell ref="BO9:BO10"/>
    <mergeCell ref="BQ9:BQ10"/>
    <mergeCell ref="BR9:BR10"/>
    <mergeCell ref="BS9:BS10"/>
    <mergeCell ref="BT9:BT10"/>
    <mergeCell ref="BU9:BU10"/>
    <mergeCell ref="BV9:BV10"/>
    <mergeCell ref="BW9:BW10"/>
    <mergeCell ref="BP9:BP10"/>
    <mergeCell ref="BJ4:BL4"/>
    <mergeCell ref="BJ5:BL5"/>
    <mergeCell ref="BJ6:BL6"/>
    <mergeCell ref="BI2:BP2"/>
    <mergeCell ref="AZ3:AZ4"/>
    <mergeCell ref="BJ3:BL3"/>
    <mergeCell ref="BB3:BB4"/>
    <mergeCell ref="BC3:BC4"/>
    <mergeCell ref="BD3:BD4"/>
    <mergeCell ref="BE3:BE4"/>
    <mergeCell ref="BF3:BF4"/>
    <mergeCell ref="AO2:BF2"/>
    <mergeCell ref="AX3:AX4"/>
    <mergeCell ref="AW3:AW4"/>
    <mergeCell ref="AS3:AS4"/>
    <mergeCell ref="AT3:AT4"/>
    <mergeCell ref="AV3:AV4"/>
    <mergeCell ref="AU3:AU4"/>
    <mergeCell ref="AR3:AR4"/>
    <mergeCell ref="AP3:AQ4"/>
    <mergeCell ref="BA3:BA4"/>
    <mergeCell ref="AY3:AY4"/>
    <mergeCell ref="AO3:AO4"/>
    <mergeCell ref="AP5:AQ10"/>
    <mergeCell ref="I3:I4"/>
    <mergeCell ref="J3:J4"/>
    <mergeCell ref="H63:H64"/>
    <mergeCell ref="I63:I64"/>
    <mergeCell ref="G41:G42"/>
    <mergeCell ref="D41:D42"/>
    <mergeCell ref="C41:C42"/>
    <mergeCell ref="B41:B42"/>
    <mergeCell ref="E41:E42"/>
    <mergeCell ref="B46:B48"/>
    <mergeCell ref="B49:B51"/>
    <mergeCell ref="B52:B54"/>
    <mergeCell ref="B40:L40"/>
    <mergeCell ref="F41:F42"/>
    <mergeCell ref="K63:K64"/>
    <mergeCell ref="L63:L64"/>
    <mergeCell ref="B62:O62"/>
    <mergeCell ref="M22:M23"/>
    <mergeCell ref="N22:N23"/>
    <mergeCell ref="B27:B29"/>
    <mergeCell ref="B30:B32"/>
    <mergeCell ref="E22:E23"/>
    <mergeCell ref="F22:F23"/>
    <mergeCell ref="G22:G23"/>
    <mergeCell ref="AO5:AO10"/>
    <mergeCell ref="Q9:R9"/>
    <mergeCell ref="S9:Y9"/>
    <mergeCell ref="AG9:AM9"/>
    <mergeCell ref="Q10:R10"/>
    <mergeCell ref="Q11:R11"/>
    <mergeCell ref="B63:B64"/>
    <mergeCell ref="C63:C64"/>
    <mergeCell ref="D63:D64"/>
    <mergeCell ref="E63:E64"/>
    <mergeCell ref="F63:F64"/>
    <mergeCell ref="G63:G64"/>
    <mergeCell ref="M63:M64"/>
    <mergeCell ref="N63:N64"/>
    <mergeCell ref="Q21:R21"/>
    <mergeCell ref="H22:H23"/>
    <mergeCell ref="I22:I23"/>
    <mergeCell ref="J22:J23"/>
    <mergeCell ref="Z3:AF3"/>
    <mergeCell ref="AG3:AM3"/>
    <mergeCell ref="Q6:R6"/>
    <mergeCell ref="Q12:R12"/>
    <mergeCell ref="B77:B79"/>
    <mergeCell ref="B80:B82"/>
    <mergeCell ref="B55:B57"/>
    <mergeCell ref="B58:B60"/>
    <mergeCell ref="B33:B35"/>
    <mergeCell ref="B36:B38"/>
    <mergeCell ref="B14:B16"/>
    <mergeCell ref="B17:B19"/>
    <mergeCell ref="S21:Y21"/>
    <mergeCell ref="Z21:AF21"/>
    <mergeCell ref="AG21:AM21"/>
    <mergeCell ref="Z9:AF9"/>
    <mergeCell ref="Q3:R3"/>
    <mergeCell ref="B65:B67"/>
    <mergeCell ref="B68:B70"/>
    <mergeCell ref="B71:B73"/>
    <mergeCell ref="C3:C4"/>
    <mergeCell ref="D3:D4"/>
    <mergeCell ref="G3:G4"/>
    <mergeCell ref="H3:H4"/>
    <mergeCell ref="AP23:AQ28"/>
    <mergeCell ref="AO23:AO28"/>
    <mergeCell ref="AP17:AQ22"/>
    <mergeCell ref="AO17:AO22"/>
    <mergeCell ref="AP11:AQ16"/>
    <mergeCell ref="AO11:AO16"/>
    <mergeCell ref="B74:B76"/>
    <mergeCell ref="J63:J64"/>
    <mergeCell ref="O63:O64"/>
    <mergeCell ref="Q22:R22"/>
    <mergeCell ref="Q23:R23"/>
    <mergeCell ref="Q24:R24"/>
    <mergeCell ref="K41:K42"/>
    <mergeCell ref="L41:L42"/>
    <mergeCell ref="K22:K23"/>
    <mergeCell ref="B43:B45"/>
  </mergeCells>
  <phoneticPr fontId="3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BDD7-F2BA-4144-B7E4-3D4EAB07A7DC}">
  <dimension ref="A1:DE85"/>
  <sheetViews>
    <sheetView topLeftCell="L1" zoomScale="80" zoomScaleNormal="80" zoomScaleSheetLayoutView="50" workbookViewId="0">
      <selection activeCell="U3" sqref="U3"/>
    </sheetView>
  </sheetViews>
  <sheetFormatPr defaultRowHeight="15" x14ac:dyDescent="0.25"/>
  <cols>
    <col min="1" max="1" width="9.140625" style="1"/>
    <col min="2" max="2" width="8.42578125" style="1" customWidth="1"/>
    <col min="3" max="3" width="9.28515625" style="1" customWidth="1"/>
    <col min="4" max="4" width="10.140625" style="1" customWidth="1"/>
    <col min="5" max="6" width="10.140625" style="1" bestFit="1" customWidth="1"/>
    <col min="7" max="7" width="13.85546875" style="1" bestFit="1" customWidth="1"/>
    <col min="8" max="8" width="8.7109375" style="1" customWidth="1"/>
    <col min="9" max="9" width="9.7109375" style="1" customWidth="1"/>
    <col min="10" max="12" width="8.85546875" style="1" customWidth="1"/>
    <col min="13" max="13" width="10.140625" style="1" bestFit="1" customWidth="1"/>
    <col min="14" max="14" width="10.7109375" style="1" bestFit="1" customWidth="1"/>
    <col min="15" max="15" width="12.140625" style="1" bestFit="1" customWidth="1"/>
    <col min="16" max="16" width="13.42578125" style="1" bestFit="1" customWidth="1"/>
    <col min="17" max="17" width="9.85546875" style="1" customWidth="1"/>
    <col min="18" max="18" width="13.42578125" style="1" customWidth="1"/>
    <col min="19" max="22" width="9.140625" style="1"/>
    <col min="23" max="23" width="8.5703125" style="1" customWidth="1"/>
    <col min="24" max="24" width="11.42578125" style="1" bestFit="1" customWidth="1"/>
    <col min="25" max="25" width="12.140625" style="1" bestFit="1" customWidth="1"/>
    <col min="26" max="26" width="13.42578125" style="1" bestFit="1" customWidth="1"/>
    <col min="27" max="27" width="7.5703125" style="1" customWidth="1"/>
    <col min="28" max="28" width="8.140625" style="1" customWidth="1"/>
    <col min="29" max="29" width="7.42578125" style="1" bestFit="1" customWidth="1"/>
    <col min="30" max="33" width="11.28515625" style="1" bestFit="1" customWidth="1"/>
    <col min="34" max="34" width="12.7109375" style="1" bestFit="1" customWidth="1"/>
    <col min="35" max="35" width="11.28515625" style="1" bestFit="1" customWidth="1"/>
    <col min="36" max="36" width="9.140625" style="1" bestFit="1" customWidth="1"/>
    <col min="37" max="37" width="10" style="1" bestFit="1" customWidth="1"/>
    <col min="38" max="38" width="11.85546875" style="1" bestFit="1" customWidth="1"/>
    <col min="39" max="39" width="10.7109375" style="1" bestFit="1" customWidth="1"/>
    <col min="40" max="40" width="12.85546875" style="1" bestFit="1" customWidth="1"/>
    <col min="41" max="41" width="10.7109375" style="1" bestFit="1" customWidth="1"/>
    <col min="42" max="42" width="7" style="1" bestFit="1" customWidth="1"/>
    <col min="43" max="43" width="4.5703125" style="1" bestFit="1" customWidth="1"/>
    <col min="44" max="44" width="7.7109375" style="1" customWidth="1"/>
    <col min="45" max="45" width="8" style="1" bestFit="1" customWidth="1"/>
    <col min="46" max="46" width="9.140625" style="1" bestFit="1" customWidth="1"/>
    <col min="47" max="47" width="7.140625" style="1" bestFit="1" customWidth="1"/>
    <col min="48" max="48" width="12.85546875" style="1" bestFit="1" customWidth="1"/>
    <col min="49" max="49" width="13.85546875" style="1" customWidth="1"/>
    <col min="50" max="50" width="10.7109375" style="1" bestFit="1" customWidth="1"/>
    <col min="51" max="51" width="7.140625" style="1" bestFit="1" customWidth="1"/>
    <col min="52" max="52" width="13.5703125" style="1" bestFit="1" customWidth="1"/>
    <col min="53" max="53" width="15.140625" style="1" bestFit="1" customWidth="1"/>
    <col min="54" max="54" width="17" style="1" bestFit="1" customWidth="1"/>
    <col min="55" max="55" width="10" style="1" bestFit="1" customWidth="1"/>
    <col min="56" max="56" width="7.140625" style="1" bestFit="1" customWidth="1"/>
    <col min="57" max="57" width="13.85546875" style="1" customWidth="1"/>
    <col min="58" max="58" width="15.7109375" style="1" bestFit="1" customWidth="1"/>
    <col min="59" max="59" width="12.7109375" style="1" bestFit="1" customWidth="1"/>
    <col min="60" max="77" width="12.7109375" style="1" customWidth="1"/>
    <col min="78" max="78" width="11.140625" style="1" bestFit="1" customWidth="1"/>
    <col min="79" max="79" width="11.42578125" style="1" bestFit="1" customWidth="1"/>
    <col min="80" max="80" width="9.5703125" style="1" bestFit="1" customWidth="1"/>
    <col min="81" max="81" width="13" style="1" bestFit="1" customWidth="1"/>
    <col min="82" max="82" width="9.5703125" style="1" bestFit="1" customWidth="1"/>
    <col min="83" max="83" width="11.42578125" style="1" customWidth="1"/>
    <col min="84" max="84" width="10.85546875" style="1" customWidth="1"/>
    <col min="85" max="85" width="11.85546875" style="1" customWidth="1"/>
    <col min="86" max="91" width="12.7109375" style="1" customWidth="1"/>
    <col min="92" max="92" width="13.5703125" style="1" bestFit="1" customWidth="1"/>
    <col min="93" max="93" width="11.42578125" style="1" bestFit="1" customWidth="1"/>
    <col min="94" max="94" width="11.5703125" style="1" bestFit="1" customWidth="1"/>
    <col min="95" max="97" width="10.7109375" style="1" customWidth="1"/>
    <col min="98" max="98" width="12.85546875" style="1" bestFit="1" customWidth="1"/>
    <col min="99" max="101" width="12.7109375" style="1" customWidth="1"/>
    <col min="102" max="102" width="12.5703125" style="1" customWidth="1"/>
    <col min="103" max="103" width="12.7109375" style="1" customWidth="1"/>
    <col min="104" max="104" width="11.42578125" style="1" bestFit="1" customWidth="1"/>
    <col min="105" max="106" width="10.7109375" style="1" customWidth="1"/>
    <col min="107" max="107" width="8.140625" style="1" bestFit="1" customWidth="1"/>
    <col min="108" max="108" width="10.7109375" style="1" customWidth="1"/>
    <col min="109" max="109" width="8.7109375" style="1" customWidth="1"/>
    <col min="110" max="16384" width="9.140625" style="1"/>
  </cols>
  <sheetData>
    <row r="1" spans="2:109" ht="15.75" thickBot="1" x14ac:dyDescent="0.3"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</row>
    <row r="2" spans="2:109" ht="16.5" customHeight="1" thickBot="1" x14ac:dyDescent="0.3">
      <c r="B2" s="712" t="s">
        <v>138</v>
      </c>
      <c r="C2" s="713"/>
      <c r="D2" s="713"/>
      <c r="E2" s="713"/>
      <c r="F2" s="713"/>
      <c r="G2" s="713"/>
      <c r="H2" s="713"/>
      <c r="I2" s="713"/>
      <c r="J2" s="713"/>
      <c r="K2" s="713"/>
      <c r="L2" s="713"/>
      <c r="M2" s="713"/>
      <c r="N2" s="714"/>
      <c r="P2" s="718" t="s">
        <v>152</v>
      </c>
      <c r="Q2" s="718"/>
      <c r="R2" s="718"/>
      <c r="S2" s="718"/>
      <c r="T2" s="16"/>
      <c r="U2" s="721" t="s">
        <v>421</v>
      </c>
      <c r="V2" s="722"/>
      <c r="W2" s="722"/>
      <c r="X2" s="722"/>
      <c r="Y2" s="722"/>
      <c r="Z2" s="722"/>
      <c r="AA2" s="722"/>
      <c r="AB2" s="722"/>
      <c r="AC2" s="722"/>
      <c r="AD2" s="722"/>
      <c r="AE2" s="722"/>
      <c r="AF2" s="722"/>
      <c r="AG2" s="722"/>
      <c r="AH2" s="722"/>
      <c r="AI2" s="722"/>
      <c r="AJ2" s="722"/>
      <c r="AK2" s="722"/>
      <c r="AL2" s="722"/>
      <c r="AM2" s="722"/>
      <c r="AN2" s="723"/>
      <c r="AO2" s="16"/>
      <c r="AP2" s="715" t="s">
        <v>420</v>
      </c>
      <c r="AQ2" s="716"/>
      <c r="AR2" s="716"/>
      <c r="AS2" s="716"/>
      <c r="AT2" s="716"/>
      <c r="AU2" s="716"/>
      <c r="AV2" s="716"/>
      <c r="AW2" s="716"/>
      <c r="AX2" s="716"/>
      <c r="AY2" s="716"/>
      <c r="AZ2" s="716"/>
      <c r="BA2" s="716"/>
      <c r="BB2" s="716"/>
      <c r="BC2" s="716"/>
      <c r="BD2" s="716"/>
      <c r="BE2" s="716"/>
      <c r="BF2" s="717"/>
      <c r="BG2" s="16"/>
      <c r="BH2" s="740" t="s">
        <v>366</v>
      </c>
      <c r="BI2" s="741"/>
      <c r="BJ2" s="741"/>
      <c r="BK2" s="741"/>
      <c r="BL2" s="741"/>
      <c r="BM2" s="741"/>
      <c r="BN2" s="742"/>
      <c r="BO2" s="16"/>
      <c r="BP2" s="743" t="s">
        <v>369</v>
      </c>
      <c r="BQ2" s="744"/>
      <c r="BR2" s="744"/>
      <c r="BS2" s="744"/>
      <c r="BT2" s="744"/>
      <c r="BU2" s="745"/>
      <c r="BV2" s="37"/>
      <c r="BW2" s="732" t="s">
        <v>260</v>
      </c>
      <c r="BX2" s="733"/>
      <c r="BY2" s="733"/>
      <c r="BZ2" s="733"/>
      <c r="CA2" s="734"/>
      <c r="CB2" s="16"/>
      <c r="CC2" s="729" t="s">
        <v>287</v>
      </c>
      <c r="CD2" s="730"/>
      <c r="CE2" s="730"/>
      <c r="CF2" s="730"/>
      <c r="CG2" s="731"/>
      <c r="CH2" s="16"/>
      <c r="CI2" s="724" t="s">
        <v>419</v>
      </c>
      <c r="CJ2" s="725"/>
      <c r="CK2" s="725"/>
      <c r="CL2" s="725"/>
      <c r="CM2" s="725"/>
      <c r="CN2" s="725"/>
      <c r="CO2" s="725"/>
      <c r="CP2" s="726"/>
      <c r="CQ2" s="445"/>
      <c r="CR2" s="445"/>
      <c r="CS2" s="445"/>
      <c r="CT2" s="445"/>
      <c r="CU2" s="16"/>
      <c r="CV2" s="16"/>
      <c r="CW2" s="16"/>
      <c r="CX2" s="16"/>
      <c r="CY2" s="16"/>
      <c r="CZ2" s="16"/>
      <c r="DA2" s="16"/>
      <c r="DB2" s="16"/>
      <c r="DC2" s="16"/>
    </row>
    <row r="3" spans="2:109" ht="16.5" customHeight="1" x14ac:dyDescent="0.25">
      <c r="B3" s="443" t="s">
        <v>5</v>
      </c>
      <c r="C3" s="148" t="s">
        <v>55</v>
      </c>
      <c r="D3" s="444" t="s">
        <v>28</v>
      </c>
      <c r="E3" s="149" t="s">
        <v>136</v>
      </c>
      <c r="F3" s="149" t="s">
        <v>137</v>
      </c>
      <c r="G3" s="149" t="s">
        <v>140</v>
      </c>
      <c r="H3" s="149" t="s">
        <v>139</v>
      </c>
      <c r="I3" s="149" t="s">
        <v>141</v>
      </c>
      <c r="J3" s="149" t="s">
        <v>166</v>
      </c>
      <c r="K3" s="149" t="s">
        <v>142</v>
      </c>
      <c r="L3" s="149" t="s">
        <v>143</v>
      </c>
      <c r="M3" s="149" t="s">
        <v>144</v>
      </c>
      <c r="N3" s="150" t="s">
        <v>145</v>
      </c>
      <c r="P3" s="423" t="s">
        <v>151</v>
      </c>
      <c r="Q3" s="407" t="s">
        <v>148</v>
      </c>
      <c r="R3" s="387" t="s">
        <v>149</v>
      </c>
      <c r="S3" s="407" t="s">
        <v>150</v>
      </c>
      <c r="T3" s="16"/>
      <c r="U3" s="443" t="s">
        <v>5</v>
      </c>
      <c r="V3" s="149" t="s">
        <v>55</v>
      </c>
      <c r="W3" s="149" t="s">
        <v>28</v>
      </c>
      <c r="X3" s="329" t="s">
        <v>153</v>
      </c>
      <c r="Y3" s="329" t="s">
        <v>154</v>
      </c>
      <c r="Z3" s="329" t="s">
        <v>151</v>
      </c>
      <c r="AA3" s="329" t="s">
        <v>146</v>
      </c>
      <c r="AB3" s="329" t="s">
        <v>147</v>
      </c>
      <c r="AC3" s="329" t="s">
        <v>155</v>
      </c>
      <c r="AD3" s="329" t="s">
        <v>175</v>
      </c>
      <c r="AE3" s="329" t="s">
        <v>176</v>
      </c>
      <c r="AF3" s="329" t="s">
        <v>177</v>
      </c>
      <c r="AG3" s="329" t="s">
        <v>178</v>
      </c>
      <c r="AH3" s="329" t="s">
        <v>179</v>
      </c>
      <c r="AI3" s="329" t="s">
        <v>160</v>
      </c>
      <c r="AJ3" s="329" t="s">
        <v>162</v>
      </c>
      <c r="AK3" s="329" t="s">
        <v>163</v>
      </c>
      <c r="AL3" s="152" t="s">
        <v>161</v>
      </c>
      <c r="AM3" s="152" t="s">
        <v>164</v>
      </c>
      <c r="AN3" s="153" t="s">
        <v>165</v>
      </c>
      <c r="AO3" s="16"/>
      <c r="AP3" s="391" t="s">
        <v>5</v>
      </c>
      <c r="AQ3" s="418" t="s">
        <v>55</v>
      </c>
      <c r="AR3" s="392" t="s">
        <v>28</v>
      </c>
      <c r="AS3" s="246" t="s">
        <v>69</v>
      </c>
      <c r="AT3" s="157" t="s">
        <v>162</v>
      </c>
      <c r="AU3" s="393" t="s">
        <v>245</v>
      </c>
      <c r="AV3" s="393" t="s">
        <v>226</v>
      </c>
      <c r="AW3" s="157" t="s">
        <v>236</v>
      </c>
      <c r="AX3" s="454" t="s">
        <v>160</v>
      </c>
      <c r="AY3" s="388" t="s">
        <v>246</v>
      </c>
      <c r="AZ3" s="158" t="s">
        <v>234</v>
      </c>
      <c r="BA3" s="388" t="s">
        <v>368</v>
      </c>
      <c r="BB3" s="455" t="s">
        <v>367</v>
      </c>
      <c r="BC3" s="422" t="s">
        <v>163</v>
      </c>
      <c r="BD3" s="399" t="s">
        <v>247</v>
      </c>
      <c r="BE3" s="422" t="s">
        <v>238</v>
      </c>
      <c r="BF3" s="159" t="s">
        <v>237</v>
      </c>
      <c r="BG3" s="16"/>
      <c r="BH3" s="416" t="s">
        <v>5</v>
      </c>
      <c r="BI3" s="395" t="s">
        <v>56</v>
      </c>
      <c r="BJ3" s="395" t="s">
        <v>28</v>
      </c>
      <c r="BK3" s="395" t="s">
        <v>26</v>
      </c>
      <c r="BL3" s="397" t="s">
        <v>69</v>
      </c>
      <c r="BM3" s="456" t="s">
        <v>267</v>
      </c>
      <c r="BN3" s="457" t="s">
        <v>268</v>
      </c>
      <c r="BO3" s="16"/>
      <c r="BP3" s="708" t="s">
        <v>370</v>
      </c>
      <c r="BQ3" s="592"/>
      <c r="BR3" s="395" t="s">
        <v>371</v>
      </c>
      <c r="BS3" s="395">
        <v>3</v>
      </c>
      <c r="BT3" s="395">
        <v>2</v>
      </c>
      <c r="BU3" s="417">
        <v>1</v>
      </c>
      <c r="BV3" s="16"/>
      <c r="BW3" s="413" t="s">
        <v>20</v>
      </c>
      <c r="BX3" s="160" t="s">
        <v>5</v>
      </c>
      <c r="BY3" s="160">
        <v>3</v>
      </c>
      <c r="BZ3" s="160">
        <v>2</v>
      </c>
      <c r="CA3" s="161">
        <v>1</v>
      </c>
      <c r="CB3" s="16"/>
      <c r="CC3" s="416" t="s">
        <v>5</v>
      </c>
      <c r="CD3" s="396" t="s">
        <v>55</v>
      </c>
      <c r="CE3" s="471" t="s">
        <v>244</v>
      </c>
      <c r="CF3" s="471" t="s">
        <v>196</v>
      </c>
      <c r="CG3" s="472" t="s">
        <v>197</v>
      </c>
      <c r="CH3" s="16"/>
      <c r="CI3" s="391" t="str">
        <f>'System Capacities'!C18</f>
        <v>Storey</v>
      </c>
      <c r="CJ3" s="727" t="str">
        <f>'System Capacities'!D18</f>
        <v>Mode of Failure</v>
      </c>
      <c r="CK3" s="576"/>
      <c r="CL3" s="576"/>
      <c r="CM3" s="237" t="str">
        <f>'System Capacities'!G18</f>
        <v>VR,i [kN]</v>
      </c>
      <c r="CN3" s="392" t="str">
        <f>'System Capacities'!H18</f>
        <v>hs,i [m]</v>
      </c>
      <c r="CO3" s="237" t="str">
        <f>'System Capacities'!I18</f>
        <v>θsys,i [rad]</v>
      </c>
      <c r="CP3" s="473" t="str">
        <f>'System Capacities'!J18</f>
        <v>ky,i [kN/m]</v>
      </c>
      <c r="CQ3" s="16"/>
      <c r="CR3" s="16"/>
      <c r="CS3" s="16"/>
      <c r="CT3" s="16"/>
      <c r="CU3" s="16"/>
      <c r="CV3" s="12"/>
      <c r="CW3" s="16"/>
      <c r="CX3" s="16"/>
      <c r="CY3" s="16"/>
      <c r="CZ3" s="16"/>
      <c r="DA3" s="16"/>
      <c r="DB3" s="16"/>
      <c r="DC3" s="16"/>
    </row>
    <row r="4" spans="2:109" x14ac:dyDescent="0.25">
      <c r="B4" s="704">
        <v>3</v>
      </c>
      <c r="C4" s="401">
        <v>1</v>
      </c>
      <c r="D4" s="401">
        <v>113</v>
      </c>
      <c r="E4" s="162">
        <f>'Structural Information'!$AC$6</f>
        <v>3</v>
      </c>
      <c r="F4" s="411">
        <f>'Structural Information'!$AM$10</f>
        <v>4.5</v>
      </c>
      <c r="G4" s="411">
        <v>0.5</v>
      </c>
      <c r="H4" s="411">
        <v>0.25</v>
      </c>
      <c r="I4" s="163">
        <v>0.25</v>
      </c>
      <c r="J4" s="164">
        <f t="shared" ref="J4:J6" si="0">I4*(H4^3)/12</f>
        <v>3.2552083333333332E-4</v>
      </c>
      <c r="K4" s="411">
        <f>F4-H4</f>
        <v>4.25</v>
      </c>
      <c r="L4" s="411">
        <f>E4-G4</f>
        <v>2.5</v>
      </c>
      <c r="M4" s="411">
        <f t="shared" ref="M4:M6" si="1">SQRT(K4^2+L4^2)</f>
        <v>4.9307707308290052</v>
      </c>
      <c r="N4" s="414">
        <f>ATAN(L4/K4)</f>
        <v>0.53172406725880561</v>
      </c>
      <c r="P4" s="387" t="s">
        <v>146</v>
      </c>
      <c r="Q4" s="165">
        <v>1.3</v>
      </c>
      <c r="R4" s="165">
        <v>0.70699999999999996</v>
      </c>
      <c r="S4" s="165">
        <v>0.47</v>
      </c>
      <c r="T4" s="16"/>
      <c r="U4" s="704">
        <v>3</v>
      </c>
      <c r="V4" s="493">
        <v>1</v>
      </c>
      <c r="W4" s="493">
        <v>113</v>
      </c>
      <c r="X4" s="162">
        <f>1/((((COS(N4))^4)/'Structural Information'!$AR$23)+(((SIN(N4))^4)/'Structural Information'!$AR$24)+(((SIN(N4))^2)*((COS(N4))^2)*((1/'Structural Information'!$AR$25)-(2*'Structural Information'!$AV$25/'Structural Information'!$AR$24))))</f>
        <v>1375.8363758228218</v>
      </c>
      <c r="Y4" s="497">
        <f>((X4*('Structural Information'!$AV$23/1000)*SIN(2*N4))/(4*'Structural Information'!$AR$26*J4*L4))^(1/4)</f>
        <v>1.4217957805784414</v>
      </c>
      <c r="Z4" s="497">
        <f t="shared" ref="Z4:Z18" si="2">Y4*E4</f>
        <v>4.2653873417353241</v>
      </c>
      <c r="AA4" s="146">
        <f>IF(Z4&lt;3.14,$Q$4,0)+IF(Z4&gt;3.14,1,0)*IF(Z4&lt;7.85,$R$4,0)+IF(Z4&gt;7.85,$S$4,0)</f>
        <v>0.70699999999999996</v>
      </c>
      <c r="AB4" s="146">
        <f t="shared" ref="AB4:AB18" si="3">IF(Z4&lt;3.14,$Q$5,0)+IF(Z4&gt;3.14,1,0)*IF(Z4&lt;7.85,$R$5,0)+IF(Z4&gt;7.85,$S$5,0)</f>
        <v>0.01</v>
      </c>
      <c r="AC4" s="163">
        <f>((AA4/Z4)+AB4)*M4</f>
        <v>0.86659688350719655</v>
      </c>
      <c r="AD4" s="162">
        <f>((0.6*'Structural Information'!$AT$23)+(0.3*'Structural Information'!$AV$24))/(AC4/M4)</f>
        <v>1.0583044704967242</v>
      </c>
      <c r="AE4" s="497">
        <f>(((1.2*SIN(N4)+0.45*COS(N4))*'Structural Information'!$AT$24)+(0.3*'Structural Information'!$AV$24))/(AC4/M4)</f>
        <v>1.4171814177656241</v>
      </c>
      <c r="AF4" s="497">
        <f>(1.12*'Structural Information'!$AT$25*COS(N4)*SIN(N4))/((AA4*(Z4^(-0.12)))+(AB4*(Z4^(0.88))))</f>
        <v>1.1655819933637501</v>
      </c>
      <c r="AG4" s="497">
        <f>(1.16*'Structural Information'!$AT$25*TAN(N4))/((AA4)+(AB4*Z4))</f>
        <v>1.3653359877924334</v>
      </c>
      <c r="AH4" s="163">
        <f t="shared" ref="AH4" si="4">MIN(AD4:AG4)</f>
        <v>1.0583044704967242</v>
      </c>
      <c r="AI4" s="162">
        <f>AH4*AC4*'Structural Information'!$AV$23</f>
        <v>220.10960542420682</v>
      </c>
      <c r="AJ4" s="497">
        <f t="shared" ref="AJ4" si="5">0.8*AI4</f>
        <v>176.08768433936547</v>
      </c>
      <c r="AK4" s="163">
        <f t="shared" ref="AK4" si="6">0.1*AI4</f>
        <v>22.010960542420683</v>
      </c>
      <c r="AL4" s="166">
        <f>(X4*'Structural Information'!$AV$17*AC4)/(M4)</f>
        <v>19344.570341496026</v>
      </c>
      <c r="AM4" s="166">
        <f t="shared" ref="AM4" si="7">4*AL4</f>
        <v>77378.281365984105</v>
      </c>
      <c r="AN4" s="167">
        <f t="shared" ref="AN4" si="8">-0.02*AL4</f>
        <v>-386.89140682992053</v>
      </c>
      <c r="AO4" s="16"/>
      <c r="AP4" s="704">
        <v>3</v>
      </c>
      <c r="AQ4" s="401">
        <v>1</v>
      </c>
      <c r="AR4" s="401">
        <v>103</v>
      </c>
      <c r="AS4" s="411">
        <f>'Structural Information'!$AC$6</f>
        <v>3</v>
      </c>
      <c r="AT4" s="162">
        <f t="shared" ref="AT4:AT18" si="9">AJ4</f>
        <v>176.08768433936547</v>
      </c>
      <c r="AU4" s="60">
        <f t="shared" ref="AU4:AU18" si="10">0.08/100</f>
        <v>8.0000000000000004E-4</v>
      </c>
      <c r="AV4" s="411">
        <f>AT4/(AU4*(SQRT((F4^2)+(E4^2))))</f>
        <v>40698.280439955088</v>
      </c>
      <c r="AW4" s="187">
        <f>AV4*((COS(N4))^2)</f>
        <v>30235.997550506476</v>
      </c>
      <c r="AX4" s="411">
        <f t="shared" ref="AX4:AX18" si="11">AI4</f>
        <v>220.10960542420682</v>
      </c>
      <c r="AY4" s="60">
        <f t="shared" ref="AY4:AY18" si="12">0.22/100</f>
        <v>2.2000000000000001E-3</v>
      </c>
      <c r="AZ4" s="411">
        <f>AX4/(AY4*(SQRT((F4^2)+(E4^2))))</f>
        <v>18499.218381797768</v>
      </c>
      <c r="BA4" s="111">
        <f>(AX4-AT4)/((AY4-AU4)*(SQRT((F4^2)+(E4^2))))</f>
        <v>5814.040062850725</v>
      </c>
      <c r="BB4" s="451">
        <f>BA4*((COS(N4))^2)</f>
        <v>4319.4282215009234</v>
      </c>
      <c r="BC4" s="162">
        <f t="shared" ref="BC4" si="13">AK4</f>
        <v>22.010960542420683</v>
      </c>
      <c r="BD4" s="60">
        <f t="shared" ref="BD4:BD18" si="14">0.89/100</f>
        <v>8.8999999999999999E-3</v>
      </c>
      <c r="BE4" s="411">
        <f>BF4/((COS(N4))^2)</f>
        <v>-11434.345917471468</v>
      </c>
      <c r="BF4" s="414">
        <f>((BC4*COS(N4))-(AX4*COS(N4)))/((BD4-AY4)*AS4)</f>
        <v>-8494.9253731343288</v>
      </c>
      <c r="BG4" s="16"/>
      <c r="BH4" s="704">
        <v>3</v>
      </c>
      <c r="BI4" s="401">
        <v>1</v>
      </c>
      <c r="BJ4" s="401">
        <v>7113</v>
      </c>
      <c r="BK4" s="401" t="s">
        <v>23</v>
      </c>
      <c r="BL4" s="411">
        <f>'Structural Information'!$AC$6</f>
        <v>3</v>
      </c>
      <c r="BM4" s="162">
        <f>('Structural Information'!$AF$24)*(200)/$BL4</f>
        <v>53616.514621265807</v>
      </c>
      <c r="BN4" s="414">
        <f>'Structural Information'!$AB$23*'Structural Information'!$AB$24*(12680+460*$AC$11)/(BL4*1000)</f>
        <v>272471.55346694397</v>
      </c>
      <c r="BO4" s="16"/>
      <c r="BP4" s="389" t="s">
        <v>372</v>
      </c>
      <c r="BQ4" s="387" t="s">
        <v>373</v>
      </c>
      <c r="BR4" s="387" t="s">
        <v>374</v>
      </c>
      <c r="BS4" s="458">
        <f>'Structural Information'!AC6</f>
        <v>3</v>
      </c>
      <c r="BT4" s="458">
        <f>'Structural Information'!AC7</f>
        <v>3</v>
      </c>
      <c r="BU4" s="459">
        <f>'Structural Information'!AC8</f>
        <v>2.75</v>
      </c>
      <c r="BV4" s="16"/>
      <c r="BW4" s="698">
        <v>1</v>
      </c>
      <c r="BX4" s="462" t="s">
        <v>23</v>
      </c>
      <c r="BY4" s="193">
        <f>(BS5*BS5)/$BN$4</f>
        <v>1.6311590651916037E-6</v>
      </c>
      <c r="BZ4" s="193">
        <f>((BT5*BT5)/$BN$10)</f>
        <v>1.6311590651916037E-6</v>
      </c>
      <c r="CA4" s="194">
        <f>(BU5*BU5)/$BN$16</f>
        <v>1.2564078216261721E-6</v>
      </c>
      <c r="CB4" s="16"/>
      <c r="CC4" s="700">
        <v>3</v>
      </c>
      <c r="CD4" s="401">
        <v>1</v>
      </c>
      <c r="CE4" s="691">
        <f>1/(BY5+BY4+BZ4+CA4+BZ8+CA8)+1/(BY10+BY9+BZ9+CA9+BZ13+CA13)+1/(BY15+BY14+BZ14+CA14+BZ18+CA18)+1/(CA19+BZ19+BY19+BY20+BZ23+CA23)+1/(CA24+BZ24+BY24+BY25+BZ28+CA28)</f>
        <v>91064.068129892956</v>
      </c>
      <c r="CF4" s="691">
        <f>1/(BY6+BY4+BZ4+CA4+BZ8+CA8)+1/(BY11+BY9+BZ9+CA9+BZ13+CA13)+1/(BY16+BY14+BZ14+CA14+BZ18+CA18)+1/(CA19+BZ19+BY19+BY21+BZ23+CA23)+1/(CA24+BZ24+BY24+BY26+BZ28+CA28)</f>
        <v>15885.062092183929</v>
      </c>
      <c r="CG4" s="694">
        <f>1/(BY7+BY4+BZ4+CA4+BZ8+CA8)+1/(BY12+BY9+BZ9+CA9+BZ13+CA13)+1/(BY17+BY14+BZ14+CA14+BZ18+CA18)+1/(CA19+BZ19+BY19+BY22+BZ23+CA23)+1/(CA24+BZ24+BY24+BY27+BZ28+CA28)</f>
        <v>-35247.660432979566</v>
      </c>
      <c r="CH4" s="16"/>
      <c r="CI4" s="91">
        <f>'System Capacities'!C19</f>
        <v>3</v>
      </c>
      <c r="CJ4" s="728" t="str">
        <f>'System Capacities'!D19</f>
        <v>Diagonal failure / Column</v>
      </c>
      <c r="CK4" s="728"/>
      <c r="CL4" s="728"/>
      <c r="CM4" s="12">
        <f>'System Capacities'!G19</f>
        <v>580.32000000000016</v>
      </c>
      <c r="CN4" s="12">
        <f>'Structural Information'!AC6</f>
        <v>3</v>
      </c>
      <c r="CO4" s="65">
        <f>'System Capacities'!I19</f>
        <v>2.1242187393174547E-3</v>
      </c>
      <c r="CP4" s="409">
        <f>'System Capacities'!J19</f>
        <v>91064.068129892956</v>
      </c>
      <c r="CQ4" s="16"/>
      <c r="CR4" s="16"/>
      <c r="CS4" s="16"/>
      <c r="CT4" s="16"/>
      <c r="CU4" s="16"/>
      <c r="CV4" s="12"/>
      <c r="CW4" s="16"/>
      <c r="CX4" s="16"/>
      <c r="CY4" s="16"/>
      <c r="CZ4" s="16"/>
      <c r="DA4" s="16"/>
      <c r="DB4" s="16"/>
      <c r="DC4" s="16"/>
    </row>
    <row r="5" spans="2:109" x14ac:dyDescent="0.25">
      <c r="B5" s="705"/>
      <c r="C5" s="403">
        <v>2</v>
      </c>
      <c r="D5" s="403">
        <v>213</v>
      </c>
      <c r="E5" s="420">
        <f>'Structural Information'!$AC$6</f>
        <v>3</v>
      </c>
      <c r="F5" s="12">
        <f>'Structural Information'!$AM$9</f>
        <v>2</v>
      </c>
      <c r="G5" s="12">
        <v>0.5</v>
      </c>
      <c r="H5" s="12">
        <v>0.25</v>
      </c>
      <c r="I5" s="421">
        <v>0.25</v>
      </c>
      <c r="J5" s="174">
        <f t="shared" si="0"/>
        <v>3.2552083333333332E-4</v>
      </c>
      <c r="K5" s="12">
        <f t="shared" ref="K5:K6" si="15">F5-H5</f>
        <v>1.75</v>
      </c>
      <c r="L5" s="12">
        <f t="shared" ref="L5:L6" si="16">E5-G5</f>
        <v>2.5</v>
      </c>
      <c r="M5" s="12">
        <f t="shared" si="1"/>
        <v>3.0516389039334255</v>
      </c>
      <c r="N5" s="409">
        <f t="shared" ref="N5:N6" si="17">ATAN(L5/K5)</f>
        <v>0.96007036240568799</v>
      </c>
      <c r="P5" s="387" t="s">
        <v>147</v>
      </c>
      <c r="Q5" s="165">
        <v>-0.17799999999999999</v>
      </c>
      <c r="R5" s="165">
        <v>0.01</v>
      </c>
      <c r="S5" s="165">
        <v>0.04</v>
      </c>
      <c r="T5" s="16"/>
      <c r="U5" s="705"/>
      <c r="V5" s="494">
        <v>2</v>
      </c>
      <c r="W5" s="494">
        <v>213</v>
      </c>
      <c r="X5" s="501">
        <f>1/((((COS(N5))^4)/'Structural Information'!$AR$23)+(((SIN(N5))^4)/'Structural Information'!$AR$24)+(((SIN(N5))^2)*((COS(N5))^2)*((1/'Structural Information'!$AR$25)-(2*'Structural Information'!$AV$25/'Structural Information'!$AR$24))))</f>
        <v>1979.5941814167948</v>
      </c>
      <c r="Y5" s="498">
        <f>((X5*('Structural Information'!$AV$23/1000)*SIN(2*N5))/(4*'Structural Information'!$AR$26*J5*L5))^(1/4)</f>
        <v>1.5855965025603072</v>
      </c>
      <c r="Z5" s="498">
        <f t="shared" si="2"/>
        <v>4.7567895076809217</v>
      </c>
      <c r="AA5" s="143">
        <f t="shared" ref="AA5:AA18" si="18">IF(Z5&lt;3.14,$Q$4,0)+IF(Z5&gt;3.14,1,0)*IF(Z5&lt;7.85,$R$4,0)+IF(Z5&gt;7.85,$S$4,0)</f>
        <v>0.70699999999999996</v>
      </c>
      <c r="AB5" s="143">
        <f t="shared" si="3"/>
        <v>0.01</v>
      </c>
      <c r="AC5" s="502">
        <f t="shared" ref="AC5:AC18" si="19">((AA5/Z5)+AB5)*M5</f>
        <v>0.48408043714302729</v>
      </c>
      <c r="AD5" s="501">
        <f>((0.6*'Structural Information'!$AT$23)+(0.3*'Structural Information'!$AV$24))/(AC5/M5)</f>
        <v>1.1725423970477691</v>
      </c>
      <c r="AE5" s="498">
        <f>(((1.2*SIN(N5)+0.45*COS(N5))*'Structural Information'!$AT$24)+(0.3*'Structural Information'!$AV$24))/(AC5/M5)</f>
        <v>1.9560282286727373</v>
      </c>
      <c r="AF5" s="498">
        <f>(1.12*'Structural Information'!$AT$25*COS(N5)*SIN(N5))/((AA5*(Z5^(-0.12)))+(AB5*(Z5^(0.88))))</f>
        <v>1.2612477435111522</v>
      </c>
      <c r="AG5" s="498">
        <f>(1.16*'Structural Information'!$AT$25*TAN(N5))/((AA5)+(AB5*Z5))</f>
        <v>3.2942221660003952</v>
      </c>
      <c r="AH5" s="502">
        <f t="shared" ref="AH5:AH10" si="20">MIN(AD5:AG5)</f>
        <v>1.1725423970477691</v>
      </c>
      <c r="AI5" s="501">
        <f>AH5*AC5*'Structural Information'!$AV$23</f>
        <v>136.22516067158813</v>
      </c>
      <c r="AJ5" s="498">
        <f t="shared" ref="AJ5:AJ10" si="21">0.8*AI5</f>
        <v>108.9801285372705</v>
      </c>
      <c r="AK5" s="502">
        <f t="shared" ref="AK5:AK10" si="22">0.1*AI5</f>
        <v>13.622516067158813</v>
      </c>
      <c r="AL5" s="175">
        <f>(X5*'Structural Information'!$AV$17*AC5)/(M5)</f>
        <v>25121.787914575394</v>
      </c>
      <c r="AM5" s="175">
        <f t="shared" ref="AM5:AM10" si="23">4*AL5</f>
        <v>100487.15165830158</v>
      </c>
      <c r="AN5" s="176">
        <f t="shared" ref="AN5:AN10" si="24">-0.02*AL5</f>
        <v>-502.43575829150791</v>
      </c>
      <c r="AO5" s="16"/>
      <c r="AP5" s="705"/>
      <c r="AQ5" s="403">
        <v>2</v>
      </c>
      <c r="AR5" s="403">
        <v>203</v>
      </c>
      <c r="AS5" s="12">
        <f>'Structural Information'!$AC$6</f>
        <v>3</v>
      </c>
      <c r="AT5" s="420">
        <f t="shared" si="9"/>
        <v>108.9801285372705</v>
      </c>
      <c r="AU5" s="68">
        <f t="shared" si="10"/>
        <v>8.0000000000000004E-4</v>
      </c>
      <c r="AV5" s="12">
        <f>AT5/(AU5*(SQRT((F5^2)+(E5^2))))</f>
        <v>37782.061677671649</v>
      </c>
      <c r="AW5" s="169">
        <f t="shared" ref="AW5:AW18" si="25">AV5*((COS(N5))^2)</f>
        <v>12424.973303395376</v>
      </c>
      <c r="AX5" s="12">
        <f t="shared" si="11"/>
        <v>136.22516067158813</v>
      </c>
      <c r="AY5" s="68">
        <f t="shared" si="12"/>
        <v>2.2000000000000001E-3</v>
      </c>
      <c r="AZ5" s="12">
        <f>AX5/(AY5*(SQRT((F5^2)+(E5^2))))</f>
        <v>17173.664398941659</v>
      </c>
      <c r="BA5" s="116">
        <f>(AX5-AT5)/((AY5-AU5)*(SQRT((F5^2)+(E5^2))))</f>
        <v>5397.4373825245202</v>
      </c>
      <c r="BB5" s="211">
        <f>BA5*((COS(N5))^2)</f>
        <v>1774.996186199339</v>
      </c>
      <c r="BC5" s="420">
        <f t="shared" ref="BC5:BC18" si="26">AK5</f>
        <v>13.622516067158813</v>
      </c>
      <c r="BD5" s="68">
        <f t="shared" si="14"/>
        <v>8.8999999999999999E-3</v>
      </c>
      <c r="BE5" s="12">
        <f t="shared" ref="BE5:BE18" si="27">BF5/((COS(N5))^2)</f>
        <v>-10636.503198294244</v>
      </c>
      <c r="BF5" s="409">
        <f>((BC5*COS(N5))-(AX5*COS(N5)))/((BD5-AY5)*AS5)</f>
        <v>-3497.9104477611945</v>
      </c>
      <c r="BG5" s="16"/>
      <c r="BH5" s="705"/>
      <c r="BI5" s="403">
        <v>2</v>
      </c>
      <c r="BJ5" s="403">
        <v>7213</v>
      </c>
      <c r="BK5" s="403" t="s">
        <v>23</v>
      </c>
      <c r="BL5" s="12">
        <f>'Structural Information'!$AC$6</f>
        <v>3</v>
      </c>
      <c r="BM5" s="420">
        <f>('Structural Information'!$AF$24)*(200)/$BL5</f>
        <v>53616.514621265807</v>
      </c>
      <c r="BN5" s="409">
        <f>'Structural Information'!$AB$23*'Structural Information'!$AB$24*(12680+460*$AC$11)/(BL5*1000)</f>
        <v>272471.55346694397</v>
      </c>
      <c r="BO5" s="16"/>
      <c r="BP5" s="700">
        <v>1</v>
      </c>
      <c r="BQ5" s="178">
        <v>1</v>
      </c>
      <c r="BR5" s="179">
        <f>'Structural Information'!$AM$10</f>
        <v>4.5</v>
      </c>
      <c r="BS5" s="411">
        <f>(BS$4/$BR5)</f>
        <v>0.66666666666666663</v>
      </c>
      <c r="BT5" s="411">
        <f t="shared" ref="BT5:BU5" si="28">(BT$4/$BR5)</f>
        <v>0.66666666666666663</v>
      </c>
      <c r="BU5" s="414">
        <f t="shared" si="28"/>
        <v>0.61111111111111116</v>
      </c>
      <c r="BV5" s="16"/>
      <c r="BW5" s="697"/>
      <c r="BX5" s="463" t="s">
        <v>253</v>
      </c>
      <c r="BY5" s="172">
        <f>1/($AW$4)</f>
        <v>3.3073160504448091E-5</v>
      </c>
      <c r="BZ5" s="172">
        <f>1/($AW$9)</f>
        <v>3.3073160504448091E-5</v>
      </c>
      <c r="CA5" s="173">
        <f>1/($AW$14)</f>
        <v>3.1452765631818846E-5</v>
      </c>
      <c r="CB5" s="16"/>
      <c r="CC5" s="701"/>
      <c r="CD5" s="403">
        <v>2</v>
      </c>
      <c r="CE5" s="692"/>
      <c r="CF5" s="692"/>
      <c r="CG5" s="695"/>
      <c r="CH5" s="16"/>
      <c r="CI5" s="91">
        <f>'System Capacities'!C20</f>
        <v>2</v>
      </c>
      <c r="CJ5" s="728" t="str">
        <f>'System Capacities'!D20</f>
        <v>Diagonal failure / Mixed</v>
      </c>
      <c r="CK5" s="728"/>
      <c r="CL5" s="728"/>
      <c r="CM5" s="12">
        <f>'System Capacities'!G20</f>
        <v>725.40000000000009</v>
      </c>
      <c r="CN5" s="12">
        <f>'Structural Information'!AC7</f>
        <v>3</v>
      </c>
      <c r="CO5" s="65">
        <f>'System Capacities'!I20</f>
        <v>4.9221107879090561E-3</v>
      </c>
      <c r="CP5" s="409">
        <f>'System Capacities'!J20</f>
        <v>16152.960917857767</v>
      </c>
      <c r="CQ5" s="16"/>
      <c r="CR5" s="16"/>
      <c r="CS5" s="16"/>
      <c r="CT5" s="16"/>
      <c r="CU5" s="16"/>
      <c r="CV5" s="12"/>
      <c r="CW5" s="16"/>
      <c r="CX5" s="16"/>
      <c r="CY5" s="16"/>
      <c r="CZ5" s="16"/>
      <c r="DA5" s="16"/>
      <c r="DB5" s="16"/>
      <c r="DC5" s="16"/>
    </row>
    <row r="6" spans="2:109" ht="15.75" thickBot="1" x14ac:dyDescent="0.3">
      <c r="B6" s="705"/>
      <c r="C6" s="403">
        <v>3</v>
      </c>
      <c r="D6" s="403">
        <v>313</v>
      </c>
      <c r="E6" s="420">
        <f>'Structural Information'!$AC$6</f>
        <v>3</v>
      </c>
      <c r="F6" s="12">
        <f>'Structural Information'!$AM$8</f>
        <v>4.5</v>
      </c>
      <c r="G6" s="12">
        <v>0.5</v>
      </c>
      <c r="H6" s="12">
        <v>0.25</v>
      </c>
      <c r="I6" s="421">
        <v>0.25</v>
      </c>
      <c r="J6" s="174">
        <f t="shared" si="0"/>
        <v>3.2552083333333332E-4</v>
      </c>
      <c r="K6" s="12">
        <f t="shared" si="15"/>
        <v>4.25</v>
      </c>
      <c r="L6" s="12">
        <f t="shared" si="16"/>
        <v>2.5</v>
      </c>
      <c r="M6" s="12">
        <f t="shared" si="1"/>
        <v>4.9307707308290052</v>
      </c>
      <c r="N6" s="409">
        <f t="shared" si="17"/>
        <v>0.53172406725880561</v>
      </c>
      <c r="T6" s="16"/>
      <c r="U6" s="705"/>
      <c r="V6" s="494">
        <v>3</v>
      </c>
      <c r="W6" s="494">
        <v>313</v>
      </c>
      <c r="X6" s="501">
        <f>1/((((COS(N6))^4)/'Structural Information'!$AR$23)+(((SIN(N6))^4)/'Structural Information'!$AR$24)+(((SIN(N6))^2)*((COS(N6))^2)*((1/'Structural Information'!$AR$25)-(2*'Structural Information'!$AV$25/'Structural Information'!$AR$24))))</f>
        <v>1375.8363758228218</v>
      </c>
      <c r="Y6" s="498">
        <f>((X6*('Structural Information'!$AV$23/1000)*SIN(2*N6))/(4*'Structural Information'!$AR$26*J6*L6))^(1/4)</f>
        <v>1.4217957805784414</v>
      </c>
      <c r="Z6" s="498">
        <f t="shared" si="2"/>
        <v>4.2653873417353241</v>
      </c>
      <c r="AA6" s="143">
        <f t="shared" si="18"/>
        <v>0.70699999999999996</v>
      </c>
      <c r="AB6" s="143">
        <f t="shared" si="3"/>
        <v>0.01</v>
      </c>
      <c r="AC6" s="502">
        <f t="shared" si="19"/>
        <v>0.86659688350719655</v>
      </c>
      <c r="AD6" s="501">
        <f>((0.6*'Structural Information'!$AT$23)+(0.3*'Structural Information'!$AV$24))/(AC6/M6)</f>
        <v>1.0583044704967242</v>
      </c>
      <c r="AE6" s="498">
        <f>(((1.2*SIN(N6)+0.45*COS(N6))*'Structural Information'!$AT$24)+(0.3*'Structural Information'!$AV$24))/(AC6/M6)</f>
        <v>1.4171814177656241</v>
      </c>
      <c r="AF6" s="498">
        <f>(1.12*'Structural Information'!$AT$25*COS(N6)*SIN(N6))/((AA6*(Z6^(-0.12)))+(AB6*(Z6^(0.88))))</f>
        <v>1.1655819933637501</v>
      </c>
      <c r="AG6" s="498">
        <f>(1.16*'Structural Information'!$AT$25*TAN(N6))/((AA6)+(AB6*Z6))</f>
        <v>1.3653359877924334</v>
      </c>
      <c r="AH6" s="502">
        <f t="shared" si="20"/>
        <v>1.0583044704967242</v>
      </c>
      <c r="AI6" s="501">
        <f>AH6*AC6*'Structural Information'!$AV$23</f>
        <v>220.10960542420682</v>
      </c>
      <c r="AJ6" s="498">
        <f t="shared" si="21"/>
        <v>176.08768433936547</v>
      </c>
      <c r="AK6" s="502">
        <f t="shared" si="22"/>
        <v>22.010960542420683</v>
      </c>
      <c r="AL6" s="175">
        <f>(X6*'Structural Information'!$AV$17*AC6)/(M6)</f>
        <v>19344.570341496026</v>
      </c>
      <c r="AM6" s="175">
        <f t="shared" si="23"/>
        <v>77378.281365984105</v>
      </c>
      <c r="AN6" s="176">
        <f t="shared" si="24"/>
        <v>-386.89140682992053</v>
      </c>
      <c r="AO6" s="16"/>
      <c r="AP6" s="705"/>
      <c r="AQ6" s="403">
        <v>3</v>
      </c>
      <c r="AR6" s="403">
        <v>303</v>
      </c>
      <c r="AS6" s="12">
        <f>'Structural Information'!$AC$6</f>
        <v>3</v>
      </c>
      <c r="AT6" s="420">
        <f t="shared" si="9"/>
        <v>176.08768433936547</v>
      </c>
      <c r="AU6" s="68">
        <f t="shared" si="10"/>
        <v>8.0000000000000004E-4</v>
      </c>
      <c r="AV6" s="12">
        <f>AT6/(AU6*(SQRT((F6^2)+(E6^2))))</f>
        <v>40698.280439955088</v>
      </c>
      <c r="AW6" s="169">
        <f t="shared" si="25"/>
        <v>30235.997550506476</v>
      </c>
      <c r="AX6" s="12">
        <f t="shared" si="11"/>
        <v>220.10960542420682</v>
      </c>
      <c r="AY6" s="68">
        <f t="shared" si="12"/>
        <v>2.2000000000000001E-3</v>
      </c>
      <c r="AZ6" s="12">
        <f>AX6/(AY6*(SQRT((F6^2)+(E6^2))))</f>
        <v>18499.218381797768</v>
      </c>
      <c r="BA6" s="116">
        <f>(AX6-AT6)/((AY6-AU6)*(SQRT((F6^2)+(E6^2))))</f>
        <v>5814.040062850725</v>
      </c>
      <c r="BB6" s="211">
        <f>BA6*((COS(N6))^2)</f>
        <v>4319.4282215009234</v>
      </c>
      <c r="BC6" s="420">
        <f t="shared" si="26"/>
        <v>22.010960542420683</v>
      </c>
      <c r="BD6" s="68">
        <f t="shared" si="14"/>
        <v>8.8999999999999999E-3</v>
      </c>
      <c r="BE6" s="12">
        <f t="shared" si="27"/>
        <v>-11434.345917471468</v>
      </c>
      <c r="BF6" s="409">
        <f t="shared" ref="BF6:BF18" si="29">((BC6*COS(N6))-(AX6*COS(N6)))/((BD6-AY6)*AS6)</f>
        <v>-8494.9253731343288</v>
      </c>
      <c r="BG6" s="16"/>
      <c r="BH6" s="705"/>
      <c r="BI6" s="403">
        <v>3</v>
      </c>
      <c r="BJ6" s="403">
        <v>7313</v>
      </c>
      <c r="BK6" s="403" t="s">
        <v>23</v>
      </c>
      <c r="BL6" s="12">
        <f>'Structural Information'!$AC$6</f>
        <v>3</v>
      </c>
      <c r="BM6" s="420">
        <f>('Structural Information'!$AF$24)*(200)/$BL6</f>
        <v>53616.514621265807</v>
      </c>
      <c r="BN6" s="409">
        <f>'Structural Information'!$AB$23*'Structural Information'!$AB$24*(12680+460*$AC$11)/(BL6*1000)</f>
        <v>272471.55346694397</v>
      </c>
      <c r="BO6" s="16"/>
      <c r="BP6" s="579"/>
      <c r="BQ6" s="246" t="s">
        <v>375</v>
      </c>
      <c r="BR6" s="460">
        <f>'Structural Information'!$AM$10</f>
        <v>4.5</v>
      </c>
      <c r="BS6" s="412">
        <f t="shared" ref="BS6:BU14" si="30">(BS$4/$BR6)</f>
        <v>0.66666666666666663</v>
      </c>
      <c r="BT6" s="412">
        <f t="shared" si="30"/>
        <v>0.66666666666666663</v>
      </c>
      <c r="BU6" s="415">
        <f t="shared" si="30"/>
        <v>0.61111111111111116</v>
      </c>
      <c r="BV6" s="16"/>
      <c r="BW6" s="697"/>
      <c r="BX6" s="464" t="s">
        <v>253</v>
      </c>
      <c r="BY6" s="172">
        <f>1/($BB$4)</f>
        <v>2.3151212353113672E-4</v>
      </c>
      <c r="BZ6" s="172">
        <f>1/($BB$9)</f>
        <v>2.3151212353113672E-4</v>
      </c>
      <c r="CA6" s="173">
        <f>1/($BB$14)</f>
        <v>2.201693594227321E-4</v>
      </c>
      <c r="CB6" s="16"/>
      <c r="CC6" s="701"/>
      <c r="CD6" s="403">
        <v>3</v>
      </c>
      <c r="CE6" s="692"/>
      <c r="CF6" s="692"/>
      <c r="CG6" s="695"/>
      <c r="CH6" s="16"/>
      <c r="CI6" s="104">
        <f>'System Capacities'!C21</f>
        <v>1</v>
      </c>
      <c r="CJ6" s="748" t="str">
        <f>'System Capacities'!D21</f>
        <v>Diagonal failure / Mixed</v>
      </c>
      <c r="CK6" s="748"/>
      <c r="CL6" s="748"/>
      <c r="CM6" s="408">
        <f>'System Capacities'!G21</f>
        <v>72.539999999999992</v>
      </c>
      <c r="CN6" s="408">
        <f>'Structural Information'!AC8</f>
        <v>2.75</v>
      </c>
      <c r="CO6" s="124">
        <f>'System Capacities'!I21</f>
        <v>1.1407875229099463E-2</v>
      </c>
      <c r="CP6" s="410">
        <f>'System Capacities'!J21</f>
        <v>-35950.737491979387</v>
      </c>
      <c r="CQ6" s="16"/>
      <c r="CR6" s="16"/>
      <c r="CS6" s="16"/>
      <c r="CT6" s="16"/>
      <c r="CU6" s="16"/>
      <c r="CV6" s="12"/>
      <c r="CW6" s="16"/>
      <c r="CX6" s="16"/>
      <c r="CY6" s="16"/>
      <c r="CZ6" s="16"/>
      <c r="DA6" s="16"/>
      <c r="DB6" s="16"/>
      <c r="DC6" s="16"/>
    </row>
    <row r="7" spans="2:109" ht="16.5" thickBot="1" x14ac:dyDescent="0.3">
      <c r="B7" s="705"/>
      <c r="C7" s="403">
        <v>4</v>
      </c>
      <c r="D7" s="403">
        <v>413</v>
      </c>
      <c r="E7" s="420">
        <f>'Structural Information'!$AC$6</f>
        <v>3</v>
      </c>
      <c r="F7" s="12">
        <f>'Structural Information'!$AM$7</f>
        <v>2</v>
      </c>
      <c r="G7" s="12">
        <v>0.5</v>
      </c>
      <c r="H7" s="12">
        <v>0.25</v>
      </c>
      <c r="I7" s="421">
        <v>0.25</v>
      </c>
      <c r="J7" s="174">
        <f t="shared" ref="J7:J13" si="31">I7*(H7^3)/12</f>
        <v>3.2552083333333332E-4</v>
      </c>
      <c r="K7" s="12">
        <f>F7-H7</f>
        <v>1.75</v>
      </c>
      <c r="L7" s="12">
        <f>E7-G7</f>
        <v>2.5</v>
      </c>
      <c r="M7" s="12">
        <f t="shared" ref="M7:M13" si="32">SQRT(K7^2+L7^2)</f>
        <v>3.0516389039334255</v>
      </c>
      <c r="N7" s="409">
        <f>ATAN(L7/K7)</f>
        <v>0.96007036240568799</v>
      </c>
      <c r="P7" s="719" t="s">
        <v>174</v>
      </c>
      <c r="Q7" s="719"/>
      <c r="R7" s="719"/>
      <c r="S7" s="719"/>
      <c r="T7" s="16"/>
      <c r="U7" s="705"/>
      <c r="V7" s="494">
        <v>4</v>
      </c>
      <c r="W7" s="494">
        <v>413</v>
      </c>
      <c r="X7" s="501">
        <f>1/((((COS(N7))^4)/'Structural Information'!$AR$23)+(((SIN(N7))^4)/'Structural Information'!$AR$24)+(((SIN(N7))^2)*((COS(N7))^2)*((1/'Structural Information'!$AR$25)-(2*'Structural Information'!$AV$25/'Structural Information'!$AR$24))))</f>
        <v>1979.5941814167948</v>
      </c>
      <c r="Y7" s="498">
        <f>((X7*('Structural Information'!$AV$23/1000)*SIN(2*N7))/(4*'Structural Information'!$AR$26*J7*L7))^(1/4)</f>
        <v>1.5855965025603072</v>
      </c>
      <c r="Z7" s="498">
        <f t="shared" si="2"/>
        <v>4.7567895076809217</v>
      </c>
      <c r="AA7" s="143">
        <f t="shared" si="18"/>
        <v>0.70699999999999996</v>
      </c>
      <c r="AB7" s="143">
        <f t="shared" si="3"/>
        <v>0.01</v>
      </c>
      <c r="AC7" s="502">
        <f t="shared" si="19"/>
        <v>0.48408043714302729</v>
      </c>
      <c r="AD7" s="501">
        <f>((0.6*'Structural Information'!$AT$23)+(0.3*'Structural Information'!$AV$24))/(AC7/M7)</f>
        <v>1.1725423970477691</v>
      </c>
      <c r="AE7" s="498">
        <f>(((1.2*SIN(N7)+0.45*COS(N7))*'Structural Information'!$AT$24)+(0.3*'Structural Information'!$AV$24))/(AC7/M7)</f>
        <v>1.9560282286727373</v>
      </c>
      <c r="AF7" s="498">
        <f>(1.12*'Structural Information'!$AT$25*COS(N7)*SIN(N7))/((AA7*(Z7^(-0.12)))+(AB7*(Z7^(0.88))))</f>
        <v>1.2612477435111522</v>
      </c>
      <c r="AG7" s="498">
        <f>(1.16*'Structural Information'!$AT$25*TAN(N7))/((AA7)+(AB7*Z7))</f>
        <v>3.2942221660003952</v>
      </c>
      <c r="AH7" s="502">
        <f t="shared" si="20"/>
        <v>1.1725423970477691</v>
      </c>
      <c r="AI7" s="501">
        <f>AH7*AC7*'Structural Information'!$AV$23</f>
        <v>136.22516067158813</v>
      </c>
      <c r="AJ7" s="498">
        <f t="shared" si="21"/>
        <v>108.9801285372705</v>
      </c>
      <c r="AK7" s="502">
        <f t="shared" si="22"/>
        <v>13.622516067158813</v>
      </c>
      <c r="AL7" s="175">
        <f>(X7*'Structural Information'!$AV$17*AC7)/(M7)</f>
        <v>25121.787914575394</v>
      </c>
      <c r="AM7" s="175">
        <f t="shared" si="23"/>
        <v>100487.15165830158</v>
      </c>
      <c r="AN7" s="176">
        <f t="shared" si="24"/>
        <v>-502.43575829150791</v>
      </c>
      <c r="AO7" s="16"/>
      <c r="AP7" s="705"/>
      <c r="AQ7" s="403">
        <v>4</v>
      </c>
      <c r="AR7" s="403">
        <v>403</v>
      </c>
      <c r="AS7" s="12">
        <f>'Structural Information'!$AC$6</f>
        <v>3</v>
      </c>
      <c r="AT7" s="420">
        <f t="shared" si="9"/>
        <v>108.9801285372705</v>
      </c>
      <c r="AU7" s="68">
        <f t="shared" si="10"/>
        <v>8.0000000000000004E-4</v>
      </c>
      <c r="AV7" s="12">
        <f t="shared" ref="AV7:AV18" si="33">AT7/(AU7*(SQRT((F7^2)+(E7^2))))</f>
        <v>37782.061677671649</v>
      </c>
      <c r="AW7" s="169">
        <f t="shared" si="25"/>
        <v>12424.973303395376</v>
      </c>
      <c r="AX7" s="12">
        <f t="shared" si="11"/>
        <v>136.22516067158813</v>
      </c>
      <c r="AY7" s="68">
        <f t="shared" si="12"/>
        <v>2.2000000000000001E-3</v>
      </c>
      <c r="AZ7" s="12">
        <f>AX7/(AY7*(SQRT((F7^2)+(E7^2))))</f>
        <v>17173.664398941659</v>
      </c>
      <c r="BA7" s="116">
        <f>(AX7-AT7)/((AY7-AU7)*(SQRT((F7^2)+(E7^2))))</f>
        <v>5397.4373825245202</v>
      </c>
      <c r="BB7" s="211">
        <f>BA7*((COS(N7))^2)</f>
        <v>1774.996186199339</v>
      </c>
      <c r="BC7" s="420">
        <f t="shared" si="26"/>
        <v>13.622516067158813</v>
      </c>
      <c r="BD7" s="68">
        <f t="shared" si="14"/>
        <v>8.8999999999999999E-3</v>
      </c>
      <c r="BE7" s="12">
        <f t="shared" si="27"/>
        <v>-10636.503198294244</v>
      </c>
      <c r="BF7" s="409">
        <f t="shared" si="29"/>
        <v>-3497.9104477611945</v>
      </c>
      <c r="BG7" s="16"/>
      <c r="BH7" s="705"/>
      <c r="BI7" s="403">
        <v>4</v>
      </c>
      <c r="BJ7" s="403">
        <v>7413</v>
      </c>
      <c r="BK7" s="403" t="s">
        <v>23</v>
      </c>
      <c r="BL7" s="12">
        <f>'Structural Information'!$AC$6</f>
        <v>3</v>
      </c>
      <c r="BM7" s="420">
        <f>('Structural Information'!$AF$24)*(200)/$BL7</f>
        <v>53616.514621265807</v>
      </c>
      <c r="BN7" s="409">
        <f>'Structural Information'!$AB$23*'Structural Information'!$AB$24*(12680+460*$AC$11)/(BL7*1000)</f>
        <v>272471.55346694397</v>
      </c>
      <c r="BO7" s="16"/>
      <c r="BP7" s="700">
        <v>2</v>
      </c>
      <c r="BQ7" s="178" t="s">
        <v>376</v>
      </c>
      <c r="BR7" s="179">
        <f>'Structural Information'!$AM$9</f>
        <v>2</v>
      </c>
      <c r="BS7" s="411">
        <f t="shared" si="30"/>
        <v>1.5</v>
      </c>
      <c r="BT7" s="411">
        <f t="shared" si="30"/>
        <v>1.5</v>
      </c>
      <c r="BU7" s="414">
        <f t="shared" si="30"/>
        <v>1.375</v>
      </c>
      <c r="BV7" s="16"/>
      <c r="BW7" s="697"/>
      <c r="BX7" s="465" t="s">
        <v>253</v>
      </c>
      <c r="BY7" s="172">
        <f>1/($BF$4)</f>
        <v>-1.1771733783118982E-4</v>
      </c>
      <c r="BZ7" s="172">
        <f>1/($BF$9)</f>
        <v>-1.1771733783118982E-4</v>
      </c>
      <c r="CA7" s="173">
        <f>1/($BF$14)</f>
        <v>-1.0790755967859067E-4</v>
      </c>
      <c r="CB7" s="16"/>
      <c r="CC7" s="701"/>
      <c r="CD7" s="403">
        <v>4</v>
      </c>
      <c r="CE7" s="692"/>
      <c r="CF7" s="692"/>
      <c r="CG7" s="695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2"/>
      <c r="CW7" s="16"/>
      <c r="CX7" s="16"/>
      <c r="CY7" s="16"/>
      <c r="CZ7" s="16"/>
      <c r="DA7" s="16"/>
      <c r="DB7" s="16"/>
      <c r="DC7" s="16"/>
    </row>
    <row r="8" spans="2:109" ht="16.5" customHeight="1" thickBot="1" x14ac:dyDescent="0.3">
      <c r="B8" s="707"/>
      <c r="C8" s="405">
        <v>5</v>
      </c>
      <c r="D8" s="405">
        <v>513</v>
      </c>
      <c r="E8" s="180">
        <f>'Structural Information'!$AC$6</f>
        <v>3</v>
      </c>
      <c r="F8" s="412">
        <f>'Structural Information'!$AM$6</f>
        <v>4.5</v>
      </c>
      <c r="G8" s="412">
        <v>0.5</v>
      </c>
      <c r="H8" s="412">
        <v>0.25</v>
      </c>
      <c r="I8" s="181">
        <v>0.25</v>
      </c>
      <c r="J8" s="182">
        <f t="shared" si="31"/>
        <v>3.2552083333333332E-4</v>
      </c>
      <c r="K8" s="412">
        <f>F8-H8</f>
        <v>4.25</v>
      </c>
      <c r="L8" s="412">
        <f>E8-G8</f>
        <v>2.5</v>
      </c>
      <c r="M8" s="412">
        <f t="shared" si="32"/>
        <v>4.9307707308290052</v>
      </c>
      <c r="N8" s="415">
        <f>ATAN(L8/K8)</f>
        <v>0.53172406725880561</v>
      </c>
      <c r="P8" s="720" t="s">
        <v>172</v>
      </c>
      <c r="Q8" s="720"/>
      <c r="R8" s="720"/>
      <c r="S8" s="407" t="s">
        <v>173</v>
      </c>
      <c r="T8" s="16"/>
      <c r="U8" s="707"/>
      <c r="V8" s="495">
        <v>5</v>
      </c>
      <c r="W8" s="495">
        <v>513</v>
      </c>
      <c r="X8" s="180">
        <f>1/((((COS(N8))^4)/'Structural Information'!$AR$23)+(((SIN(N8))^4)/'Structural Information'!$AR$24)+(((SIN(N8))^2)*((COS(N8))^2)*((1/'Structural Information'!$AR$25)-(2*'Structural Information'!$AV$25/'Structural Information'!$AR$24))))</f>
        <v>1375.8363758228218</v>
      </c>
      <c r="Y8" s="499">
        <f>((X8*('Structural Information'!$AV$23/1000)*SIN(2*N8))/(4*'Structural Information'!$AR$26*J8*L8))^(1/4)</f>
        <v>1.4217957805784414</v>
      </c>
      <c r="Z8" s="499">
        <f t="shared" si="2"/>
        <v>4.2653873417353241</v>
      </c>
      <c r="AA8" s="183">
        <f t="shared" si="18"/>
        <v>0.70699999999999996</v>
      </c>
      <c r="AB8" s="183">
        <f t="shared" si="3"/>
        <v>0.01</v>
      </c>
      <c r="AC8" s="181">
        <f t="shared" si="19"/>
        <v>0.86659688350719655</v>
      </c>
      <c r="AD8" s="180">
        <f>((0.6*'Structural Information'!$AT$23)+(0.3*'Structural Information'!$AV$24))/(AC8/M8)</f>
        <v>1.0583044704967242</v>
      </c>
      <c r="AE8" s="499">
        <f>(((1.2*SIN(N8)+0.45*COS(N8))*'Structural Information'!$AT$24)+(0.3*'Structural Information'!$AV$24))/(AC8/M8)</f>
        <v>1.4171814177656241</v>
      </c>
      <c r="AF8" s="499">
        <f>(1.12*'Structural Information'!$AT$25*COS(N8)*SIN(N8))/((AA8*(Z8^(-0.12)))+(AB8*(Z8^(0.88))))</f>
        <v>1.1655819933637501</v>
      </c>
      <c r="AG8" s="499">
        <f>(1.16*'Structural Information'!$AT$25*TAN(N8))/((AA8)+(AB8*Z8))</f>
        <v>1.3653359877924334</v>
      </c>
      <c r="AH8" s="181">
        <f t="shared" si="20"/>
        <v>1.0583044704967242</v>
      </c>
      <c r="AI8" s="180">
        <f>AH8*AC8*'Structural Information'!$AV$23</f>
        <v>220.10960542420682</v>
      </c>
      <c r="AJ8" s="499">
        <f t="shared" si="21"/>
        <v>176.08768433936547</v>
      </c>
      <c r="AK8" s="181">
        <f t="shared" si="22"/>
        <v>22.010960542420683</v>
      </c>
      <c r="AL8" s="184">
        <f>(X8*'Structural Information'!$AV$17*AC8)/(M8)</f>
        <v>19344.570341496026</v>
      </c>
      <c r="AM8" s="184">
        <f t="shared" si="23"/>
        <v>77378.281365984105</v>
      </c>
      <c r="AN8" s="185">
        <f t="shared" si="24"/>
        <v>-386.89140682992053</v>
      </c>
      <c r="AO8" s="16"/>
      <c r="AP8" s="707"/>
      <c r="AQ8" s="405">
        <v>5</v>
      </c>
      <c r="AR8" s="405">
        <v>503</v>
      </c>
      <c r="AS8" s="412">
        <f>'Structural Information'!$AC$6</f>
        <v>3</v>
      </c>
      <c r="AT8" s="180">
        <f t="shared" si="9"/>
        <v>176.08768433936547</v>
      </c>
      <c r="AU8" s="89">
        <f t="shared" si="10"/>
        <v>8.0000000000000004E-4</v>
      </c>
      <c r="AV8" s="412">
        <f t="shared" si="33"/>
        <v>40698.280439955088</v>
      </c>
      <c r="AW8" s="191">
        <f t="shared" si="25"/>
        <v>30235.997550506476</v>
      </c>
      <c r="AX8" s="412">
        <f t="shared" si="11"/>
        <v>220.10960542420682</v>
      </c>
      <c r="AY8" s="89">
        <f t="shared" si="12"/>
        <v>2.2000000000000001E-3</v>
      </c>
      <c r="AZ8" s="412">
        <f>AX8/(AY8*(SQRT((F8^2)+(E8^2))))</f>
        <v>18499.218381797768</v>
      </c>
      <c r="BA8" s="192">
        <f>(AX8-AT8)/((AY8-AU8)*(SQRT((F8^2)+(E8^2))))</f>
        <v>5814.040062850725</v>
      </c>
      <c r="BB8" s="452">
        <f>BA8*((COS(N8))^2)</f>
        <v>4319.4282215009234</v>
      </c>
      <c r="BC8" s="180">
        <f t="shared" si="26"/>
        <v>22.010960542420683</v>
      </c>
      <c r="BD8" s="89">
        <f t="shared" si="14"/>
        <v>8.8999999999999999E-3</v>
      </c>
      <c r="BE8" s="412">
        <f t="shared" si="27"/>
        <v>-11434.345917471468</v>
      </c>
      <c r="BF8" s="415">
        <f t="shared" si="29"/>
        <v>-8494.9253731343288</v>
      </c>
      <c r="BG8" s="16"/>
      <c r="BH8" s="705"/>
      <c r="BI8" s="403">
        <v>5</v>
      </c>
      <c r="BJ8" s="403">
        <v>7513</v>
      </c>
      <c r="BK8" s="403" t="s">
        <v>23</v>
      </c>
      <c r="BL8" s="12">
        <f>'Structural Information'!$AC$6</f>
        <v>3</v>
      </c>
      <c r="BM8" s="420">
        <f>('Structural Information'!$AF$24)*(200)/$BL8</f>
        <v>53616.514621265807</v>
      </c>
      <c r="BN8" s="409">
        <f>'Structural Information'!$AB$23*'Structural Information'!$AB$24*(12680+460*$AC$11)/(BL8*1000)</f>
        <v>272471.55346694397</v>
      </c>
      <c r="BO8" s="16"/>
      <c r="BP8" s="579"/>
      <c r="BQ8" s="246" t="s">
        <v>377</v>
      </c>
      <c r="BR8" s="460">
        <f>'Structural Information'!$AM$9</f>
        <v>2</v>
      </c>
      <c r="BS8" s="412">
        <f t="shared" si="30"/>
        <v>1.5</v>
      </c>
      <c r="BT8" s="412">
        <f t="shared" si="30"/>
        <v>1.5</v>
      </c>
      <c r="BU8" s="415">
        <f t="shared" si="30"/>
        <v>1.375</v>
      </c>
      <c r="BV8" s="16"/>
      <c r="BW8" s="703"/>
      <c r="BX8" s="171" t="s">
        <v>256</v>
      </c>
      <c r="BY8" s="188">
        <f>(BS6*BS6)/$BN$5</f>
        <v>1.6311590651916037E-6</v>
      </c>
      <c r="BZ8" s="188">
        <f>(BT6*BT6)/$BN$11</f>
        <v>1.6311590651916037E-6</v>
      </c>
      <c r="CA8" s="189">
        <f>(BU6*BU6)/$BN$17</f>
        <v>1.2564078216261721E-6</v>
      </c>
      <c r="CB8" s="16"/>
      <c r="CC8" s="579"/>
      <c r="CD8" s="405">
        <v>5</v>
      </c>
      <c r="CE8" s="735"/>
      <c r="CF8" s="735"/>
      <c r="CG8" s="736"/>
      <c r="CH8" s="16"/>
      <c r="CI8" s="622" t="s">
        <v>292</v>
      </c>
      <c r="CJ8" s="623"/>
      <c r="CK8" s="623"/>
      <c r="CL8" s="623"/>
      <c r="CM8" s="624"/>
      <c r="CN8" s="737" t="s">
        <v>293</v>
      </c>
      <c r="CO8" s="738"/>
      <c r="CP8" s="738"/>
      <c r="CQ8" s="738"/>
      <c r="CR8" s="739"/>
      <c r="CS8" s="628" t="s">
        <v>294</v>
      </c>
      <c r="CT8" s="629"/>
      <c r="CU8" s="629"/>
      <c r="CV8" s="629"/>
      <c r="CW8" s="630"/>
      <c r="CY8" s="16"/>
      <c r="CZ8" s="16"/>
      <c r="DA8" s="16"/>
      <c r="DB8" s="16"/>
      <c r="DC8" s="16"/>
    </row>
    <row r="9" spans="2:109" x14ac:dyDescent="0.25">
      <c r="B9" s="704">
        <v>2</v>
      </c>
      <c r="C9" s="401">
        <v>1</v>
      </c>
      <c r="D9" s="401">
        <v>112</v>
      </c>
      <c r="E9" s="162">
        <f>'Structural Information'!$AC$7</f>
        <v>3</v>
      </c>
      <c r="F9" s="411">
        <f>'Structural Information'!$AM$10</f>
        <v>4.5</v>
      </c>
      <c r="G9" s="411">
        <v>0.5</v>
      </c>
      <c r="H9" s="411">
        <v>0.25</v>
      </c>
      <c r="I9" s="163">
        <v>0.25</v>
      </c>
      <c r="J9" s="164">
        <f t="shared" si="31"/>
        <v>3.2552083333333332E-4</v>
      </c>
      <c r="K9" s="411">
        <f t="shared" ref="K9:K15" si="34">F9-H9</f>
        <v>4.25</v>
      </c>
      <c r="L9" s="411">
        <f t="shared" ref="L9:L15" si="35">E9-G9</f>
        <v>2.5</v>
      </c>
      <c r="M9" s="411">
        <f t="shared" si="32"/>
        <v>4.9307707308290052</v>
      </c>
      <c r="N9" s="414">
        <f t="shared" ref="N9:N15" si="36">ATAN(L9/K9)</f>
        <v>0.53172406725880561</v>
      </c>
      <c r="P9" s="603" t="s">
        <v>168</v>
      </c>
      <c r="Q9" s="603"/>
      <c r="R9" s="603"/>
      <c r="S9" s="190" t="s">
        <v>156</v>
      </c>
      <c r="T9" s="16"/>
      <c r="U9" s="704">
        <v>2</v>
      </c>
      <c r="V9" s="493">
        <v>1</v>
      </c>
      <c r="W9" s="493">
        <v>112</v>
      </c>
      <c r="X9" s="162">
        <f>1/((((COS(N9))^4)/'Structural Information'!$AR$23)+(((SIN(N9))^4)/'Structural Information'!$AR$24)+(((SIN(N9))^2)*((COS(N9))^2)*((1/'Structural Information'!$AR$25)-(2*'Structural Information'!$AV$25/'Structural Information'!$AR$24))))</f>
        <v>1375.8363758228218</v>
      </c>
      <c r="Y9" s="497">
        <f>((X9*('Structural Information'!$AV$23/1000)*SIN(2*N9))/(4*'Structural Information'!$AR$26*J9*L9))^(1/4)</f>
        <v>1.4217957805784414</v>
      </c>
      <c r="Z9" s="497">
        <f t="shared" si="2"/>
        <v>4.2653873417353241</v>
      </c>
      <c r="AA9" s="146">
        <f t="shared" si="18"/>
        <v>0.70699999999999996</v>
      </c>
      <c r="AB9" s="146">
        <f t="shared" si="3"/>
        <v>0.01</v>
      </c>
      <c r="AC9" s="163">
        <f t="shared" si="19"/>
        <v>0.86659688350719655</v>
      </c>
      <c r="AD9" s="162">
        <f>((0.6*'Structural Information'!$AT$23)+(0.3*'Structural Information'!$AV$24))/(AC9/M9)</f>
        <v>1.0583044704967242</v>
      </c>
      <c r="AE9" s="497">
        <f>(((1.2*SIN(N9)+0.45*COS(N9))*'Structural Information'!$AT$24)+(0.3*'Structural Information'!$AV$24))/(AC9/M9)</f>
        <v>1.4171814177656241</v>
      </c>
      <c r="AF9" s="497">
        <f>(1.12*'Structural Information'!$AT$25*COS(N9)*SIN(N9))/((AA9*(Z9^(-0.12)))+(AB9*(Z9^(0.88))))</f>
        <v>1.1655819933637501</v>
      </c>
      <c r="AG9" s="497">
        <f>(1.16*'Structural Information'!$AT$25*TAN(N9))/((AA9)+(AB9*Z9))</f>
        <v>1.3653359877924334</v>
      </c>
      <c r="AH9" s="163">
        <f t="shared" si="20"/>
        <v>1.0583044704967242</v>
      </c>
      <c r="AI9" s="162">
        <f>AH9*AC9*'Structural Information'!$AV$23</f>
        <v>220.10960542420682</v>
      </c>
      <c r="AJ9" s="497">
        <f t="shared" si="21"/>
        <v>176.08768433936547</v>
      </c>
      <c r="AK9" s="163">
        <f t="shared" si="22"/>
        <v>22.010960542420683</v>
      </c>
      <c r="AL9" s="166">
        <f>(X9*'Structural Information'!$AV$17*AC9)/(M9)</f>
        <v>19344.570341496026</v>
      </c>
      <c r="AM9" s="166">
        <f t="shared" si="23"/>
        <v>77378.281365984105</v>
      </c>
      <c r="AN9" s="167">
        <f t="shared" si="24"/>
        <v>-386.89140682992053</v>
      </c>
      <c r="AO9" s="16"/>
      <c r="AP9" s="704">
        <v>2</v>
      </c>
      <c r="AQ9" s="401">
        <v>1</v>
      </c>
      <c r="AR9" s="401">
        <v>102</v>
      </c>
      <c r="AS9" s="411">
        <f>'Structural Information'!$AC$7</f>
        <v>3</v>
      </c>
      <c r="AT9" s="162">
        <f t="shared" si="9"/>
        <v>176.08768433936547</v>
      </c>
      <c r="AU9" s="60">
        <f t="shared" si="10"/>
        <v>8.0000000000000004E-4</v>
      </c>
      <c r="AV9" s="411">
        <f t="shared" si="33"/>
        <v>40698.280439955088</v>
      </c>
      <c r="AW9" s="187">
        <f t="shared" si="25"/>
        <v>30235.997550506476</v>
      </c>
      <c r="AX9" s="411">
        <f t="shared" si="11"/>
        <v>220.10960542420682</v>
      </c>
      <c r="AY9" s="60">
        <f t="shared" si="12"/>
        <v>2.2000000000000001E-3</v>
      </c>
      <c r="AZ9" s="411">
        <f t="shared" ref="AZ9:AZ18" si="37">AX9/(AY9*(SQRT((F9^2)+(E9^2))))</f>
        <v>18499.218381797768</v>
      </c>
      <c r="BA9" s="111">
        <f t="shared" ref="BA9:BA18" si="38">(AX9-AT9)/((AY9-AU9)*(SQRT((F9^2)+(E9^2))))</f>
        <v>5814.040062850725</v>
      </c>
      <c r="BB9" s="451">
        <f t="shared" ref="BB9:BB18" si="39">BA9*((COS(N9))^2)</f>
        <v>4319.4282215009234</v>
      </c>
      <c r="BC9" s="162">
        <f t="shared" si="26"/>
        <v>22.010960542420683</v>
      </c>
      <c r="BD9" s="60">
        <f t="shared" si="14"/>
        <v>8.8999999999999999E-3</v>
      </c>
      <c r="BE9" s="411">
        <f t="shared" si="27"/>
        <v>-11434.345917471468</v>
      </c>
      <c r="BF9" s="414">
        <f t="shared" si="29"/>
        <v>-8494.9253731343288</v>
      </c>
      <c r="BG9" s="16"/>
      <c r="BH9" s="707"/>
      <c r="BI9" s="405">
        <v>6</v>
      </c>
      <c r="BJ9" s="405">
        <v>7613</v>
      </c>
      <c r="BK9" s="405" t="s">
        <v>23</v>
      </c>
      <c r="BL9" s="412">
        <f>'Structural Information'!$AC$6</f>
        <v>3</v>
      </c>
      <c r="BM9" s="180">
        <f>('Structural Information'!$AF$24)*(200)/$BL9</f>
        <v>53616.514621265807</v>
      </c>
      <c r="BN9" s="415">
        <f>'Structural Information'!$AB$23*'Structural Information'!$AB$24*(12680+460*$AC$11)/(BL9*1000)</f>
        <v>272471.55346694397</v>
      </c>
      <c r="BO9" s="16"/>
      <c r="BP9" s="700">
        <v>3</v>
      </c>
      <c r="BQ9" s="178" t="s">
        <v>378</v>
      </c>
      <c r="BR9" s="179">
        <f>'Structural Information'!$AM$8</f>
        <v>4.5</v>
      </c>
      <c r="BS9" s="411">
        <f t="shared" si="30"/>
        <v>0.66666666666666663</v>
      </c>
      <c r="BT9" s="411">
        <f t="shared" si="30"/>
        <v>0.66666666666666663</v>
      </c>
      <c r="BU9" s="414">
        <f t="shared" si="30"/>
        <v>0.61111111111111116</v>
      </c>
      <c r="BV9" s="16"/>
      <c r="BW9" s="697">
        <v>2</v>
      </c>
      <c r="BX9" s="466" t="s">
        <v>257</v>
      </c>
      <c r="BY9" s="172">
        <f>(BS7*BS7)/$BN$5</f>
        <v>8.2577427675324953E-6</v>
      </c>
      <c r="BZ9" s="172">
        <f>(BT7*BT7)/$BN$11</f>
        <v>8.2577427675324953E-6</v>
      </c>
      <c r="CA9" s="173">
        <f>(BU7*BU7)/$BN$17</f>
        <v>6.3605645969824952E-6</v>
      </c>
      <c r="CB9" s="16"/>
      <c r="CC9" s="700">
        <v>2</v>
      </c>
      <c r="CD9" s="401">
        <v>1</v>
      </c>
      <c r="CE9" s="691">
        <f>1/(BZ5+BZ4+CA8+CA4)+1/(BZ10+BZ9+CA13+CA9)+1/(BZ15+BZ14+CA18+CA14)+1/(CA19+BZ19+BZ20+CA23)+1/(CA24+BZ24+BZ25+CA28)</f>
        <v>100319.85580103323</v>
      </c>
      <c r="CF9" s="691">
        <f>1/(BZ6+BZ4+CA8+CA4)+1/(BZ11+BZ9+CA13+CA9)+1/(BZ16+BZ14+CA18+CA14)+1/(CA19+BZ19+BZ21+CA23)+1/(CA24+BZ24+BZ26+CA28)</f>
        <v>16152.960917857767</v>
      </c>
      <c r="CG9" s="694">
        <f>1/(BZ7+BZ4+CA8+CA4)+1/(BZ12+BZ9+CA13+CA9)+1/(BZ17+BZ14+CA18+CA14)+1/(CA19+BZ19+BZ22+CA23)+1/(CA24+BZ24+BZ27+CA28)</f>
        <v>-33964.489665530906</v>
      </c>
      <c r="CH9" s="16"/>
      <c r="CI9" s="631" t="s">
        <v>199</v>
      </c>
      <c r="CJ9" s="749" t="s">
        <v>195</v>
      </c>
      <c r="CK9" s="635" t="s">
        <v>196</v>
      </c>
      <c r="CL9" s="635" t="s">
        <v>197</v>
      </c>
      <c r="CM9" s="637" t="s">
        <v>198</v>
      </c>
      <c r="CN9" s="753" t="s">
        <v>228</v>
      </c>
      <c r="CO9" s="755" t="s">
        <v>195</v>
      </c>
      <c r="CP9" s="655" t="s">
        <v>196</v>
      </c>
      <c r="CQ9" s="656" t="s">
        <v>197</v>
      </c>
      <c r="CR9" s="754" t="s">
        <v>198</v>
      </c>
      <c r="CS9" s="647" t="s">
        <v>298</v>
      </c>
      <c r="CT9" s="751" t="s">
        <v>195</v>
      </c>
      <c r="CU9" s="651" t="s">
        <v>196</v>
      </c>
      <c r="CV9" s="651" t="s">
        <v>197</v>
      </c>
      <c r="CW9" s="653" t="s">
        <v>198</v>
      </c>
      <c r="CY9" s="16"/>
      <c r="CZ9" s="16"/>
      <c r="DA9" s="16"/>
      <c r="DB9" s="16"/>
      <c r="DC9" s="16"/>
    </row>
    <row r="10" spans="2:109" x14ac:dyDescent="0.25">
      <c r="B10" s="705"/>
      <c r="C10" s="403">
        <v>2</v>
      </c>
      <c r="D10" s="403">
        <v>212</v>
      </c>
      <c r="E10" s="420">
        <f>'Structural Information'!$AC$7</f>
        <v>3</v>
      </c>
      <c r="F10" s="12">
        <f>'Structural Information'!$AM$9</f>
        <v>2</v>
      </c>
      <c r="G10" s="12">
        <v>0.5</v>
      </c>
      <c r="H10" s="12">
        <v>0.25</v>
      </c>
      <c r="I10" s="421">
        <v>0.25</v>
      </c>
      <c r="J10" s="174">
        <f t="shared" si="31"/>
        <v>3.2552083333333332E-4</v>
      </c>
      <c r="K10" s="12">
        <f t="shared" si="34"/>
        <v>1.75</v>
      </c>
      <c r="L10" s="12">
        <f t="shared" si="35"/>
        <v>2.5</v>
      </c>
      <c r="M10" s="12">
        <f t="shared" si="32"/>
        <v>3.0516389039334255</v>
      </c>
      <c r="N10" s="409">
        <f t="shared" si="36"/>
        <v>0.96007036240568799</v>
      </c>
      <c r="P10" s="603" t="s">
        <v>170</v>
      </c>
      <c r="Q10" s="603"/>
      <c r="R10" s="603"/>
      <c r="S10" s="190" t="s">
        <v>157</v>
      </c>
      <c r="T10" s="16"/>
      <c r="U10" s="705"/>
      <c r="V10" s="494">
        <v>2</v>
      </c>
      <c r="W10" s="494">
        <v>212</v>
      </c>
      <c r="X10" s="501">
        <f>1/((((COS(N10))^4)/'Structural Information'!$AR$23)+(((SIN(N10))^4)/'Structural Information'!$AR$24)+(((SIN(N10))^2)*((COS(N10))^2)*((1/'Structural Information'!$AR$25)-(2*'Structural Information'!$AV$25/'Structural Information'!$AR$24))))</f>
        <v>1979.5941814167948</v>
      </c>
      <c r="Y10" s="498">
        <f>((X10*('Structural Information'!$AV$23/1000)*SIN(2*N10))/(4*'Structural Information'!$AR$26*J10*L10))^(1/4)</f>
        <v>1.5855965025603072</v>
      </c>
      <c r="Z10" s="498">
        <f t="shared" si="2"/>
        <v>4.7567895076809217</v>
      </c>
      <c r="AA10" s="143">
        <f t="shared" si="18"/>
        <v>0.70699999999999996</v>
      </c>
      <c r="AB10" s="143">
        <f t="shared" si="3"/>
        <v>0.01</v>
      </c>
      <c r="AC10" s="502">
        <f t="shared" si="19"/>
        <v>0.48408043714302729</v>
      </c>
      <c r="AD10" s="501">
        <f>((0.6*'Structural Information'!$AT$23)+(0.3*'Structural Information'!$AV$24))/(AC10/M10)</f>
        <v>1.1725423970477691</v>
      </c>
      <c r="AE10" s="498">
        <f>(((1.2*SIN(N10)+0.45*COS(N10))*'Structural Information'!$AT$24)+(0.3*'Structural Information'!$AV$24))/(AC10/M10)</f>
        <v>1.9560282286727373</v>
      </c>
      <c r="AF10" s="498">
        <f>(1.12*'Structural Information'!$AT$25*COS(N10)*SIN(N10))/((AA10*(Z10^(-0.12)))+(AB10*(Z10^(0.88))))</f>
        <v>1.2612477435111522</v>
      </c>
      <c r="AG10" s="498">
        <f>(1.16*'Structural Information'!$AT$25*TAN(N10))/((AA10)+(AB10*Z10))</f>
        <v>3.2942221660003952</v>
      </c>
      <c r="AH10" s="502">
        <f t="shared" si="20"/>
        <v>1.1725423970477691</v>
      </c>
      <c r="AI10" s="501">
        <f>AH10*AC10*'Structural Information'!$AV$23</f>
        <v>136.22516067158813</v>
      </c>
      <c r="AJ10" s="498">
        <f t="shared" si="21"/>
        <v>108.9801285372705</v>
      </c>
      <c r="AK10" s="502">
        <f t="shared" si="22"/>
        <v>13.622516067158813</v>
      </c>
      <c r="AL10" s="175">
        <f>(X10*'Structural Information'!$AV$17*AC10)/(M10)</f>
        <v>25121.787914575394</v>
      </c>
      <c r="AM10" s="175">
        <f t="shared" si="23"/>
        <v>100487.15165830158</v>
      </c>
      <c r="AN10" s="176">
        <f t="shared" si="24"/>
        <v>-502.43575829150791</v>
      </c>
      <c r="AO10" s="16"/>
      <c r="AP10" s="705"/>
      <c r="AQ10" s="403">
        <v>2</v>
      </c>
      <c r="AR10" s="403">
        <v>202</v>
      </c>
      <c r="AS10" s="12">
        <f>'Structural Information'!$AC$7</f>
        <v>3</v>
      </c>
      <c r="AT10" s="420">
        <f t="shared" si="9"/>
        <v>108.9801285372705</v>
      </c>
      <c r="AU10" s="68">
        <f t="shared" si="10"/>
        <v>8.0000000000000004E-4</v>
      </c>
      <c r="AV10" s="12">
        <f t="shared" si="33"/>
        <v>37782.061677671649</v>
      </c>
      <c r="AW10" s="169">
        <f t="shared" si="25"/>
        <v>12424.973303395376</v>
      </c>
      <c r="AX10" s="12">
        <f t="shared" si="11"/>
        <v>136.22516067158813</v>
      </c>
      <c r="AY10" s="68">
        <f t="shared" si="12"/>
        <v>2.2000000000000001E-3</v>
      </c>
      <c r="AZ10" s="12">
        <f t="shared" si="37"/>
        <v>17173.664398941659</v>
      </c>
      <c r="BA10" s="116">
        <f t="shared" si="38"/>
        <v>5397.4373825245202</v>
      </c>
      <c r="BB10" s="211">
        <f t="shared" si="39"/>
        <v>1774.996186199339</v>
      </c>
      <c r="BC10" s="420">
        <f t="shared" si="26"/>
        <v>13.622516067158813</v>
      </c>
      <c r="BD10" s="68">
        <f t="shared" si="14"/>
        <v>8.8999999999999999E-3</v>
      </c>
      <c r="BE10" s="12">
        <f t="shared" si="27"/>
        <v>-10636.503198294244</v>
      </c>
      <c r="BF10" s="409">
        <f t="shared" si="29"/>
        <v>-3497.9104477611945</v>
      </c>
      <c r="BG10" s="16"/>
      <c r="BH10" s="704">
        <v>2</v>
      </c>
      <c r="BI10" s="401">
        <v>1</v>
      </c>
      <c r="BJ10" s="401">
        <v>7112</v>
      </c>
      <c r="BK10" s="401" t="s">
        <v>23</v>
      </c>
      <c r="BL10" s="411">
        <f>'Structural Information'!$AC$7</f>
        <v>3</v>
      </c>
      <c r="BM10" s="162">
        <f>('Structural Information'!$AF$24)*(200)/$BL10</f>
        <v>53616.514621265807</v>
      </c>
      <c r="BN10" s="414">
        <f>'Structural Information'!$AB$23*'Structural Information'!$AB$24*(12680+460*$AC$11)/(BL10*1000)</f>
        <v>272471.55346694397</v>
      </c>
      <c r="BO10" s="16"/>
      <c r="BP10" s="579"/>
      <c r="BQ10" s="246" t="s">
        <v>409</v>
      </c>
      <c r="BR10" s="460">
        <f>'Structural Information'!$AM$8</f>
        <v>4.5</v>
      </c>
      <c r="BS10" s="412">
        <f t="shared" si="30"/>
        <v>0.66666666666666663</v>
      </c>
      <c r="BT10" s="412">
        <f t="shared" si="30"/>
        <v>0.66666666666666663</v>
      </c>
      <c r="BU10" s="415">
        <f t="shared" si="30"/>
        <v>0.61111111111111116</v>
      </c>
      <c r="BV10" s="16"/>
      <c r="BW10" s="697"/>
      <c r="BX10" s="463" t="s">
        <v>254</v>
      </c>
      <c r="BY10" s="172">
        <f>1/($AW$5)</f>
        <v>8.0483070311847648E-5</v>
      </c>
      <c r="BZ10" s="172">
        <f>1/($AW$10)</f>
        <v>8.0483070311847648E-5</v>
      </c>
      <c r="CA10" s="173">
        <f>1/($AW$15)</f>
        <v>7.089853713732912E-5</v>
      </c>
      <c r="CB10" s="16"/>
      <c r="CC10" s="701"/>
      <c r="CD10" s="403">
        <v>2</v>
      </c>
      <c r="CE10" s="692"/>
      <c r="CF10" s="692"/>
      <c r="CG10" s="695"/>
      <c r="CH10" s="16"/>
      <c r="CI10" s="632"/>
      <c r="CJ10" s="750"/>
      <c r="CK10" s="636"/>
      <c r="CL10" s="636"/>
      <c r="CM10" s="638"/>
      <c r="CN10" s="640"/>
      <c r="CO10" s="756"/>
      <c r="CP10" s="656"/>
      <c r="CQ10" s="644"/>
      <c r="CR10" s="646"/>
      <c r="CS10" s="648"/>
      <c r="CT10" s="752"/>
      <c r="CU10" s="652"/>
      <c r="CV10" s="652"/>
      <c r="CW10" s="654"/>
      <c r="CY10" s="16"/>
      <c r="CZ10" s="16"/>
      <c r="DA10" s="16"/>
      <c r="DB10" s="16"/>
      <c r="DC10" s="16"/>
    </row>
    <row r="11" spans="2:109" ht="15" customHeight="1" x14ac:dyDescent="0.25">
      <c r="B11" s="705"/>
      <c r="C11" s="403">
        <v>3</v>
      </c>
      <c r="D11" s="403">
        <v>312</v>
      </c>
      <c r="E11" s="420">
        <f>'Structural Information'!$AC$7</f>
        <v>3</v>
      </c>
      <c r="F11" s="12">
        <f>'Structural Information'!$AM$8</f>
        <v>4.5</v>
      </c>
      <c r="G11" s="12">
        <v>0.5</v>
      </c>
      <c r="H11" s="12">
        <v>0.25</v>
      </c>
      <c r="I11" s="421">
        <v>0.25</v>
      </c>
      <c r="J11" s="174">
        <f t="shared" si="31"/>
        <v>3.2552083333333332E-4</v>
      </c>
      <c r="K11" s="12">
        <f t="shared" si="34"/>
        <v>4.25</v>
      </c>
      <c r="L11" s="12">
        <f t="shared" si="35"/>
        <v>2.5</v>
      </c>
      <c r="M11" s="12">
        <f t="shared" si="32"/>
        <v>4.9307707308290052</v>
      </c>
      <c r="N11" s="409">
        <f t="shared" si="36"/>
        <v>0.53172406725880561</v>
      </c>
      <c r="P11" s="603" t="s">
        <v>169</v>
      </c>
      <c r="Q11" s="603"/>
      <c r="R11" s="603"/>
      <c r="S11" s="190" t="s">
        <v>158</v>
      </c>
      <c r="T11" s="16"/>
      <c r="U11" s="705"/>
      <c r="V11" s="494">
        <v>3</v>
      </c>
      <c r="W11" s="494">
        <v>312</v>
      </c>
      <c r="X11" s="501">
        <f>1/((((COS(N11))^4)/'Structural Information'!$AR$23)+(((SIN(N11))^4)/'Structural Information'!$AR$24)+(((SIN(N11))^2)*((COS(N11))^2)*((1/'Structural Information'!$AR$25)-(2*'Structural Information'!$AV$25/'Structural Information'!$AR$24))))</f>
        <v>1375.8363758228218</v>
      </c>
      <c r="Y11" s="498">
        <f>((X11*('Structural Information'!$AV$23/1000)*SIN(2*N11))/(4*'Structural Information'!$AR$26*J11*L11))^(1/4)</f>
        <v>1.4217957805784414</v>
      </c>
      <c r="Z11" s="498">
        <f t="shared" si="2"/>
        <v>4.2653873417353241</v>
      </c>
      <c r="AA11" s="143">
        <f t="shared" si="18"/>
        <v>0.70699999999999996</v>
      </c>
      <c r="AB11" s="143">
        <f t="shared" si="3"/>
        <v>0.01</v>
      </c>
      <c r="AC11" s="502">
        <f t="shared" si="19"/>
        <v>0.86659688350719655</v>
      </c>
      <c r="AD11" s="501">
        <f>((0.6*'Structural Information'!$AT$23)+(0.3*'Structural Information'!$AV$24))/(AC11/M11)</f>
        <v>1.0583044704967242</v>
      </c>
      <c r="AE11" s="498">
        <f>(((1.2*SIN(N11)+0.45*COS(N11))*'Structural Information'!$AT$24)+(0.3*'Structural Information'!$AV$24))/(AC11/M11)</f>
        <v>1.4171814177656241</v>
      </c>
      <c r="AF11" s="498">
        <f>(1.12*'Structural Information'!$AT$25*COS(N11)*SIN(N11))/((AA11*(Z11^(-0.12)))+(AB11*(Z11^(0.88))))</f>
        <v>1.1655819933637501</v>
      </c>
      <c r="AG11" s="498">
        <f>(1.16*'Structural Information'!$AT$25*TAN(N11))/((AA11)+(AB11*Z11))</f>
        <v>1.3653359877924334</v>
      </c>
      <c r="AH11" s="502">
        <f t="shared" ref="AH11:AH18" si="40">MIN(AD11:AG11)</f>
        <v>1.0583044704967242</v>
      </c>
      <c r="AI11" s="501">
        <f>AH11*AC11*'Structural Information'!$AV$23</f>
        <v>220.10960542420682</v>
      </c>
      <c r="AJ11" s="498">
        <f t="shared" ref="AJ11:AJ18" si="41">0.8*AI11</f>
        <v>176.08768433936547</v>
      </c>
      <c r="AK11" s="502">
        <f t="shared" ref="AK11:AK18" si="42">0.1*AI11</f>
        <v>22.010960542420683</v>
      </c>
      <c r="AL11" s="175">
        <f>(X11*'Structural Information'!$AV$17*AC11)/(M11)</f>
        <v>19344.570341496026</v>
      </c>
      <c r="AM11" s="175">
        <f t="shared" ref="AM11:AM18" si="43">4*AL11</f>
        <v>77378.281365984105</v>
      </c>
      <c r="AN11" s="176">
        <f t="shared" ref="AN11:AN18" si="44">-0.02*AL11</f>
        <v>-386.89140682992053</v>
      </c>
      <c r="AO11" s="16"/>
      <c r="AP11" s="705"/>
      <c r="AQ11" s="403">
        <v>3</v>
      </c>
      <c r="AR11" s="403">
        <v>302</v>
      </c>
      <c r="AS11" s="12">
        <f>'Structural Information'!$AC$7</f>
        <v>3</v>
      </c>
      <c r="AT11" s="420">
        <f t="shared" si="9"/>
        <v>176.08768433936547</v>
      </c>
      <c r="AU11" s="68">
        <f t="shared" si="10"/>
        <v>8.0000000000000004E-4</v>
      </c>
      <c r="AV11" s="12">
        <f t="shared" si="33"/>
        <v>40698.280439955088</v>
      </c>
      <c r="AW11" s="169">
        <f t="shared" si="25"/>
        <v>30235.997550506476</v>
      </c>
      <c r="AX11" s="12">
        <f t="shared" si="11"/>
        <v>220.10960542420682</v>
      </c>
      <c r="AY11" s="68">
        <f t="shared" si="12"/>
        <v>2.2000000000000001E-3</v>
      </c>
      <c r="AZ11" s="12">
        <f t="shared" si="37"/>
        <v>18499.218381797768</v>
      </c>
      <c r="BA11" s="116">
        <f t="shared" si="38"/>
        <v>5814.040062850725</v>
      </c>
      <c r="BB11" s="211">
        <f t="shared" si="39"/>
        <v>4319.4282215009234</v>
      </c>
      <c r="BC11" s="420">
        <f t="shared" si="26"/>
        <v>22.010960542420683</v>
      </c>
      <c r="BD11" s="68">
        <f t="shared" si="14"/>
        <v>8.8999999999999999E-3</v>
      </c>
      <c r="BE11" s="12">
        <f t="shared" si="27"/>
        <v>-11434.345917471468</v>
      </c>
      <c r="BF11" s="409">
        <f t="shared" si="29"/>
        <v>-8494.9253731343288</v>
      </c>
      <c r="BG11" s="16"/>
      <c r="BH11" s="705"/>
      <c r="BI11" s="403">
        <v>2</v>
      </c>
      <c r="BJ11" s="403">
        <v>7212</v>
      </c>
      <c r="BK11" s="403" t="s">
        <v>23</v>
      </c>
      <c r="BL11" s="12">
        <f>'Structural Information'!$AC$7</f>
        <v>3</v>
      </c>
      <c r="BM11" s="420">
        <f>('Structural Information'!$AF$24)*(200)/$BL11</f>
        <v>53616.514621265807</v>
      </c>
      <c r="BN11" s="409">
        <f>'Structural Information'!$AB$23*'Structural Information'!$AB$24*(12680+460*$AC$11)/(BL11*1000)</f>
        <v>272471.55346694397</v>
      </c>
      <c r="BO11" s="16"/>
      <c r="BP11" s="700">
        <v>4</v>
      </c>
      <c r="BQ11" s="178" t="s">
        <v>410</v>
      </c>
      <c r="BR11" s="179">
        <f>'Structural Information'!$AM$7</f>
        <v>2</v>
      </c>
      <c r="BS11" s="411">
        <f t="shared" si="30"/>
        <v>1.5</v>
      </c>
      <c r="BT11" s="411">
        <f t="shared" si="30"/>
        <v>1.5</v>
      </c>
      <c r="BU11" s="414">
        <f t="shared" si="30"/>
        <v>1.375</v>
      </c>
      <c r="BV11" s="16"/>
      <c r="BW11" s="697"/>
      <c r="BX11" s="464" t="s">
        <v>254</v>
      </c>
      <c r="BY11" s="172">
        <f>1/($BB$5)</f>
        <v>5.6338149218293368E-4</v>
      </c>
      <c r="BZ11" s="172">
        <f>1/($BB$10)</f>
        <v>5.6338149218293368E-4</v>
      </c>
      <c r="CA11" s="173">
        <f>1/($BB$15)</f>
        <v>4.9628975996130397E-4</v>
      </c>
      <c r="CB11" s="16"/>
      <c r="CC11" s="701"/>
      <c r="CD11" s="403">
        <v>3</v>
      </c>
      <c r="CE11" s="692"/>
      <c r="CF11" s="692"/>
      <c r="CG11" s="695"/>
      <c r="CH11" s="16"/>
      <c r="CI11" s="91" t="s">
        <v>184</v>
      </c>
      <c r="CJ11" s="12">
        <f>AT4*COS($N4)+AT5*COS($N5)+AT6*COS($N6)+AT7*COS($N7)+AT8*COS($N8)</f>
        <v>580.32000000000016</v>
      </c>
      <c r="CK11" s="12">
        <f>AX4*COS($N4)+AX5*COS($N5)+AX6*COS($N6)+AX7*COS($N7)+AX8*COS($N8)</f>
        <v>725.40000000000009</v>
      </c>
      <c r="CL11" s="12">
        <f>BC4*COS($N4)+BC5*COS($N5)+BC6*COS($N6)+BC7*COS($N7)+BC8*COS($N8)</f>
        <v>72.54000000000002</v>
      </c>
      <c r="CM11" s="228">
        <f>BC4*COS($N4)+BC5*COS($N5)+BC6*COS($N6)+BC7*COS($N7)+BC8*COS($N8)</f>
        <v>72.54000000000002</v>
      </c>
      <c r="CN11" s="91" t="s">
        <v>229</v>
      </c>
      <c r="CO11" s="12">
        <f>CE4</f>
        <v>91064.068129892956</v>
      </c>
      <c r="CP11" s="12">
        <f>CF4</f>
        <v>15885.062092183929</v>
      </c>
      <c r="CQ11" s="12">
        <f>CG4</f>
        <v>-35247.660432979566</v>
      </c>
      <c r="CR11" s="409">
        <v>0</v>
      </c>
      <c r="CS11" s="91" t="s">
        <v>306</v>
      </c>
      <c r="CT11" s="68">
        <f>CJ11/(CO11*'Structural Information'!$AC$6)</f>
        <v>2.1242187393174547E-3</v>
      </c>
      <c r="CU11" s="68">
        <f>CT11+(((1/CP11)*(CK11-CJ11))/'Structural Information'!$AC$6)</f>
        <v>5.1685883312874471E-3</v>
      </c>
      <c r="CV11" s="68">
        <f>CU11+(((1/CQ11)*(CL11-CK11))/'Structural Information'!$AC$6)</f>
        <v>1.1342615127017223E-2</v>
      </c>
      <c r="CW11" s="95">
        <f t="shared" ref="CW11:CW13" si="45">0.08</f>
        <v>0.08</v>
      </c>
      <c r="CY11" s="16"/>
      <c r="CZ11" s="16"/>
      <c r="DA11" s="16"/>
      <c r="DB11" s="16"/>
      <c r="DC11" s="16"/>
    </row>
    <row r="12" spans="2:109" x14ac:dyDescent="0.25">
      <c r="B12" s="705"/>
      <c r="C12" s="403">
        <v>4</v>
      </c>
      <c r="D12" s="403">
        <v>412</v>
      </c>
      <c r="E12" s="420">
        <f>'Structural Information'!$AC$7</f>
        <v>3</v>
      </c>
      <c r="F12" s="12">
        <f>'Structural Information'!$AM$7</f>
        <v>2</v>
      </c>
      <c r="G12" s="12">
        <v>0.5</v>
      </c>
      <c r="H12" s="12">
        <v>0.25</v>
      </c>
      <c r="I12" s="421">
        <v>0.25</v>
      </c>
      <c r="J12" s="174">
        <f t="shared" si="31"/>
        <v>3.2552083333333332E-4</v>
      </c>
      <c r="K12" s="12">
        <f t="shared" si="34"/>
        <v>1.75</v>
      </c>
      <c r="L12" s="12">
        <f t="shared" si="35"/>
        <v>2.5</v>
      </c>
      <c r="M12" s="12">
        <f t="shared" si="32"/>
        <v>3.0516389039334255</v>
      </c>
      <c r="N12" s="409">
        <f t="shared" si="36"/>
        <v>0.96007036240568799</v>
      </c>
      <c r="P12" s="603" t="s">
        <v>171</v>
      </c>
      <c r="Q12" s="603"/>
      <c r="R12" s="603"/>
      <c r="S12" s="190" t="s">
        <v>159</v>
      </c>
      <c r="T12" s="16"/>
      <c r="U12" s="705"/>
      <c r="V12" s="494">
        <v>4</v>
      </c>
      <c r="W12" s="494">
        <v>412</v>
      </c>
      <c r="X12" s="501">
        <f>1/((((COS(N12))^4)/'Structural Information'!$AR$23)+(((SIN(N12))^4)/'Structural Information'!$AR$24)+(((SIN(N12))^2)*((COS(N12))^2)*((1/'Structural Information'!$AR$25)-(2*'Structural Information'!$AV$25/'Structural Information'!$AR$24))))</f>
        <v>1979.5941814167948</v>
      </c>
      <c r="Y12" s="498">
        <f>((X12*('Structural Information'!$AV$23/1000)*SIN(2*N12))/(4*'Structural Information'!$AR$26*J12*L12))^(1/4)</f>
        <v>1.5855965025603072</v>
      </c>
      <c r="Z12" s="498">
        <f t="shared" si="2"/>
        <v>4.7567895076809217</v>
      </c>
      <c r="AA12" s="143">
        <f t="shared" si="18"/>
        <v>0.70699999999999996</v>
      </c>
      <c r="AB12" s="143">
        <f t="shared" si="3"/>
        <v>0.01</v>
      </c>
      <c r="AC12" s="502">
        <f t="shared" si="19"/>
        <v>0.48408043714302729</v>
      </c>
      <c r="AD12" s="501">
        <f>((0.6*'Structural Information'!$AT$23)+(0.3*'Structural Information'!$AV$24))/(AC12/M12)</f>
        <v>1.1725423970477691</v>
      </c>
      <c r="AE12" s="498">
        <f>(((1.2*SIN(N12)+0.45*COS(N12))*'Structural Information'!$AT$24)+(0.3*'Structural Information'!$AV$24))/(AC12/M12)</f>
        <v>1.9560282286727373</v>
      </c>
      <c r="AF12" s="498">
        <f>(1.12*'Structural Information'!$AT$25*COS(N12)*SIN(N12))/((AA12*(Z12^(-0.12)))+(AB12*(Z12^(0.88))))</f>
        <v>1.2612477435111522</v>
      </c>
      <c r="AG12" s="498">
        <f>(1.16*'Structural Information'!$AT$25*TAN(N12))/((AA12)+(AB12*Z12))</f>
        <v>3.2942221660003952</v>
      </c>
      <c r="AH12" s="502">
        <f t="shared" si="40"/>
        <v>1.1725423970477691</v>
      </c>
      <c r="AI12" s="501">
        <f>AH12*AC12*'Structural Information'!$AV$23</f>
        <v>136.22516067158813</v>
      </c>
      <c r="AJ12" s="498">
        <f t="shared" si="41"/>
        <v>108.9801285372705</v>
      </c>
      <c r="AK12" s="502">
        <f t="shared" si="42"/>
        <v>13.622516067158813</v>
      </c>
      <c r="AL12" s="175">
        <f>(X12*'Structural Information'!$AV$17*AC12)/(M12)</f>
        <v>25121.787914575394</v>
      </c>
      <c r="AM12" s="175">
        <f t="shared" si="43"/>
        <v>100487.15165830158</v>
      </c>
      <c r="AN12" s="176">
        <f t="shared" si="44"/>
        <v>-502.43575829150791</v>
      </c>
      <c r="AO12" s="16"/>
      <c r="AP12" s="705"/>
      <c r="AQ12" s="403">
        <v>4</v>
      </c>
      <c r="AR12" s="403">
        <v>402</v>
      </c>
      <c r="AS12" s="12">
        <f>'Structural Information'!$AC$7</f>
        <v>3</v>
      </c>
      <c r="AT12" s="420">
        <f t="shared" si="9"/>
        <v>108.9801285372705</v>
      </c>
      <c r="AU12" s="68">
        <f t="shared" si="10"/>
        <v>8.0000000000000004E-4</v>
      </c>
      <c r="AV12" s="12">
        <f t="shared" si="33"/>
        <v>37782.061677671649</v>
      </c>
      <c r="AW12" s="169">
        <f t="shared" si="25"/>
        <v>12424.973303395376</v>
      </c>
      <c r="AX12" s="12">
        <f t="shared" si="11"/>
        <v>136.22516067158813</v>
      </c>
      <c r="AY12" s="68">
        <f t="shared" si="12"/>
        <v>2.2000000000000001E-3</v>
      </c>
      <c r="AZ12" s="12">
        <f t="shared" si="37"/>
        <v>17173.664398941659</v>
      </c>
      <c r="BA12" s="116">
        <f t="shared" si="38"/>
        <v>5397.4373825245202</v>
      </c>
      <c r="BB12" s="211">
        <f t="shared" si="39"/>
        <v>1774.996186199339</v>
      </c>
      <c r="BC12" s="420">
        <f t="shared" si="26"/>
        <v>13.622516067158813</v>
      </c>
      <c r="BD12" s="68">
        <f t="shared" si="14"/>
        <v>8.8999999999999999E-3</v>
      </c>
      <c r="BE12" s="12">
        <f t="shared" si="27"/>
        <v>-10636.503198294244</v>
      </c>
      <c r="BF12" s="409">
        <f t="shared" si="29"/>
        <v>-3497.9104477611945</v>
      </c>
      <c r="BG12" s="16"/>
      <c r="BH12" s="705"/>
      <c r="BI12" s="403">
        <v>3</v>
      </c>
      <c r="BJ12" s="403">
        <v>7312</v>
      </c>
      <c r="BK12" s="403" t="s">
        <v>23</v>
      </c>
      <c r="BL12" s="12">
        <f>'Structural Information'!$AC$7</f>
        <v>3</v>
      </c>
      <c r="BM12" s="420">
        <f>('Structural Information'!$AF$24)*(200)/$BL12</f>
        <v>53616.514621265807</v>
      </c>
      <c r="BN12" s="409">
        <f>'Structural Information'!$AB$23*'Structural Information'!$AB$24*(12680+460*$AC$11)/(BL12*1000)</f>
        <v>272471.55346694397</v>
      </c>
      <c r="BO12" s="16"/>
      <c r="BP12" s="579"/>
      <c r="BQ12" s="246" t="s">
        <v>411</v>
      </c>
      <c r="BR12" s="460">
        <f>'Structural Information'!$AM$7</f>
        <v>2</v>
      </c>
      <c r="BS12" s="412">
        <f t="shared" si="30"/>
        <v>1.5</v>
      </c>
      <c r="BT12" s="412">
        <f t="shared" si="30"/>
        <v>1.5</v>
      </c>
      <c r="BU12" s="415">
        <f t="shared" si="30"/>
        <v>1.375</v>
      </c>
      <c r="BV12" s="16"/>
      <c r="BW12" s="697"/>
      <c r="BX12" s="465" t="s">
        <v>254</v>
      </c>
      <c r="BY12" s="172">
        <f>1/($BF$5)</f>
        <v>-2.8588496330431812E-4</v>
      </c>
      <c r="BZ12" s="172">
        <f>1/($BF$10)</f>
        <v>-2.8588496330431812E-4</v>
      </c>
      <c r="CA12" s="173">
        <f>1/($BF$15)</f>
        <v>-2.6206121636229154E-4</v>
      </c>
      <c r="CB12" s="16"/>
      <c r="CC12" s="701"/>
      <c r="CD12" s="403">
        <v>4</v>
      </c>
      <c r="CE12" s="692"/>
      <c r="CF12" s="692"/>
      <c r="CG12" s="695"/>
      <c r="CH12" s="16"/>
      <c r="CI12" s="91" t="s">
        <v>185</v>
      </c>
      <c r="CJ12" s="12">
        <f>AT9*COS($N9)+AT10*COS($N10)+AT11*COS($N11)+AT12*COS($N12)+AT13*COS($N13)</f>
        <v>580.32000000000016</v>
      </c>
      <c r="CK12" s="12">
        <f>AX9*COS($N9)+AX10*COS($N10)+AX11*COS($N11)+AX12*COS($N12)+AX13*COS($N13)</f>
        <v>725.40000000000009</v>
      </c>
      <c r="CL12" s="12">
        <f>BC9*COS($N9)+BC10*COS($N10)+BC11*COS($N11)+BC12*COS($N12)+BC13*COS($N13)</f>
        <v>72.54000000000002</v>
      </c>
      <c r="CM12" s="228">
        <f>BC9*COS($N9)+BC10*COS($N10)+BC11*COS($N11)+BC12*COS($N12)+BC13*COS($N13)</f>
        <v>72.54000000000002</v>
      </c>
      <c r="CN12" s="91" t="s">
        <v>230</v>
      </c>
      <c r="CO12" s="12">
        <f>CE9</f>
        <v>100319.85580103323</v>
      </c>
      <c r="CP12" s="12">
        <f>CF9</f>
        <v>16152.960917857767</v>
      </c>
      <c r="CQ12" s="12">
        <f>CG9</f>
        <v>-33964.489665530906</v>
      </c>
      <c r="CR12" s="409">
        <v>0</v>
      </c>
      <c r="CS12" s="91" t="s">
        <v>305</v>
      </c>
      <c r="CT12" s="68">
        <f>CJ12/(CO12*'Structural Information'!$AC$7)</f>
        <v>1.9282324366938306E-3</v>
      </c>
      <c r="CU12" s="68">
        <f>CT12+(((1/CP12)*(CK12-CJ12))/'Structural Information'!$AC$7)</f>
        <v>4.9221107879090561E-3</v>
      </c>
      <c r="CV12" s="68">
        <f>CU12+(((1/CQ12)*(CL12-CK12))/'Structural Information'!$AC$7)</f>
        <v>1.1329390924988612E-2</v>
      </c>
      <c r="CW12" s="95">
        <f t="shared" si="45"/>
        <v>0.08</v>
      </c>
      <c r="CY12" s="16"/>
      <c r="CZ12" s="16"/>
      <c r="DA12" s="16"/>
      <c r="DB12" s="16"/>
      <c r="DC12" s="16"/>
      <c r="DE12" s="202"/>
    </row>
    <row r="13" spans="2:109" ht="15.75" thickBot="1" x14ac:dyDescent="0.3">
      <c r="B13" s="707"/>
      <c r="C13" s="405">
        <v>5</v>
      </c>
      <c r="D13" s="405">
        <v>512</v>
      </c>
      <c r="E13" s="180">
        <f>'Structural Information'!$AC$7</f>
        <v>3</v>
      </c>
      <c r="F13" s="412">
        <f>'Structural Information'!$AM$6</f>
        <v>4.5</v>
      </c>
      <c r="G13" s="412">
        <v>0.5</v>
      </c>
      <c r="H13" s="412">
        <v>0.25</v>
      </c>
      <c r="I13" s="181">
        <v>0.25</v>
      </c>
      <c r="J13" s="182">
        <f t="shared" si="31"/>
        <v>3.2552083333333332E-4</v>
      </c>
      <c r="K13" s="412">
        <f t="shared" si="34"/>
        <v>4.25</v>
      </c>
      <c r="L13" s="412">
        <f t="shared" si="35"/>
        <v>2.5</v>
      </c>
      <c r="M13" s="412">
        <f t="shared" si="32"/>
        <v>4.9307707308290052</v>
      </c>
      <c r="N13" s="415">
        <f t="shared" si="36"/>
        <v>0.53172406725880561</v>
      </c>
      <c r="T13" s="16"/>
      <c r="U13" s="707"/>
      <c r="V13" s="495">
        <v>5</v>
      </c>
      <c r="W13" s="495">
        <v>512</v>
      </c>
      <c r="X13" s="180">
        <f>1/((((COS(N13))^4)/'Structural Information'!$AR$23)+(((SIN(N13))^4)/'Structural Information'!$AR$24)+(((SIN(N13))^2)*((COS(N13))^2)*((1/'Structural Information'!$AR$25)-(2*'Structural Information'!$AV$25/'Structural Information'!$AR$24))))</f>
        <v>1375.8363758228218</v>
      </c>
      <c r="Y13" s="499">
        <f>((X13*('Structural Information'!$AV$23/1000)*SIN(2*N13))/(4*'Structural Information'!$AR$26*J13*L13))^(1/4)</f>
        <v>1.4217957805784414</v>
      </c>
      <c r="Z13" s="499">
        <f t="shared" si="2"/>
        <v>4.2653873417353241</v>
      </c>
      <c r="AA13" s="183">
        <f t="shared" si="18"/>
        <v>0.70699999999999996</v>
      </c>
      <c r="AB13" s="183">
        <f t="shared" si="3"/>
        <v>0.01</v>
      </c>
      <c r="AC13" s="181">
        <f t="shared" si="19"/>
        <v>0.86659688350719655</v>
      </c>
      <c r="AD13" s="180">
        <f>((0.6*'Structural Information'!$AT$23)+(0.3*'Structural Information'!$AV$24))/(AC13/M13)</f>
        <v>1.0583044704967242</v>
      </c>
      <c r="AE13" s="499">
        <f>(((1.2*SIN(N13)+0.45*COS(N13))*'Structural Information'!$AT$24)+(0.3*'Structural Information'!$AV$24))/(AC13/M13)</f>
        <v>1.4171814177656241</v>
      </c>
      <c r="AF13" s="499">
        <f>(1.12*'Structural Information'!$AT$25*COS(N13)*SIN(N13))/((AA13*(Z13^(-0.12)))+(AB13*(Z13^(0.88))))</f>
        <v>1.1655819933637501</v>
      </c>
      <c r="AG13" s="499">
        <f>(1.16*'Structural Information'!$AT$25*TAN(N13))/((AA13)+(AB13*Z13))</f>
        <v>1.3653359877924334</v>
      </c>
      <c r="AH13" s="181">
        <f t="shared" si="40"/>
        <v>1.0583044704967242</v>
      </c>
      <c r="AI13" s="180">
        <f>AH13*AC13*'Structural Information'!$AV$23</f>
        <v>220.10960542420682</v>
      </c>
      <c r="AJ13" s="499">
        <f t="shared" si="41"/>
        <v>176.08768433936547</v>
      </c>
      <c r="AK13" s="181">
        <f t="shared" si="42"/>
        <v>22.010960542420683</v>
      </c>
      <c r="AL13" s="184">
        <f>(X13*'Structural Information'!$AV$17*AC13)/(M13)</f>
        <v>19344.570341496026</v>
      </c>
      <c r="AM13" s="184">
        <f t="shared" si="43"/>
        <v>77378.281365984105</v>
      </c>
      <c r="AN13" s="185">
        <f t="shared" si="44"/>
        <v>-386.89140682992053</v>
      </c>
      <c r="AO13" s="16"/>
      <c r="AP13" s="707"/>
      <c r="AQ13" s="405">
        <v>5</v>
      </c>
      <c r="AR13" s="405">
        <v>502</v>
      </c>
      <c r="AS13" s="412">
        <f>'Structural Information'!$AC$7</f>
        <v>3</v>
      </c>
      <c r="AT13" s="180">
        <f t="shared" si="9"/>
        <v>176.08768433936547</v>
      </c>
      <c r="AU13" s="89">
        <f t="shared" si="10"/>
        <v>8.0000000000000004E-4</v>
      </c>
      <c r="AV13" s="412">
        <f t="shared" si="33"/>
        <v>40698.280439955088</v>
      </c>
      <c r="AW13" s="191">
        <f t="shared" si="25"/>
        <v>30235.997550506476</v>
      </c>
      <c r="AX13" s="412">
        <f t="shared" si="11"/>
        <v>220.10960542420682</v>
      </c>
      <c r="AY13" s="89">
        <f t="shared" si="12"/>
        <v>2.2000000000000001E-3</v>
      </c>
      <c r="AZ13" s="412">
        <f t="shared" si="37"/>
        <v>18499.218381797768</v>
      </c>
      <c r="BA13" s="192">
        <f t="shared" si="38"/>
        <v>5814.040062850725</v>
      </c>
      <c r="BB13" s="452">
        <f t="shared" si="39"/>
        <v>4319.4282215009234</v>
      </c>
      <c r="BC13" s="180">
        <f t="shared" si="26"/>
        <v>22.010960542420683</v>
      </c>
      <c r="BD13" s="89">
        <f t="shared" si="14"/>
        <v>8.8999999999999999E-3</v>
      </c>
      <c r="BE13" s="412">
        <f t="shared" si="27"/>
        <v>-11434.345917471468</v>
      </c>
      <c r="BF13" s="415">
        <f t="shared" si="29"/>
        <v>-8494.9253731343288</v>
      </c>
      <c r="BG13" s="16"/>
      <c r="BH13" s="705"/>
      <c r="BI13" s="403">
        <v>4</v>
      </c>
      <c r="BJ13" s="403">
        <v>7412</v>
      </c>
      <c r="BK13" s="403" t="s">
        <v>23</v>
      </c>
      <c r="BL13" s="12">
        <f>'Structural Information'!$AC$7</f>
        <v>3</v>
      </c>
      <c r="BM13" s="420">
        <f>('Structural Information'!$AF$24)*(200)/$BL13</f>
        <v>53616.514621265807</v>
      </c>
      <c r="BN13" s="409">
        <f>'Structural Information'!$AB$23*'Structural Information'!$AB$24*(12680+460*$AC$11)/(BL13*1000)</f>
        <v>272471.55346694397</v>
      </c>
      <c r="BO13" s="16"/>
      <c r="BP13" s="700">
        <v>5</v>
      </c>
      <c r="BQ13" s="178" t="s">
        <v>412</v>
      </c>
      <c r="BR13" s="179">
        <f>'Structural Information'!$AM$6</f>
        <v>4.5</v>
      </c>
      <c r="BS13" s="411">
        <f t="shared" si="30"/>
        <v>0.66666666666666663</v>
      </c>
      <c r="BT13" s="411">
        <f t="shared" si="30"/>
        <v>0.66666666666666663</v>
      </c>
      <c r="BU13" s="414">
        <f t="shared" si="30"/>
        <v>0.61111111111111116</v>
      </c>
      <c r="BV13" s="16"/>
      <c r="BW13" s="697"/>
      <c r="BX13" s="466" t="s">
        <v>258</v>
      </c>
      <c r="BY13" s="172">
        <f>(BS8*BS8)/$BN$6</f>
        <v>8.2577427675324953E-6</v>
      </c>
      <c r="BZ13" s="172">
        <f>(BT8*BT8)/$BN$12</f>
        <v>8.2577427675324953E-6</v>
      </c>
      <c r="CA13" s="173">
        <f>(BU8*BU8)/$BN$18</f>
        <v>6.3605645969824952E-6</v>
      </c>
      <c r="CB13" s="16"/>
      <c r="CC13" s="579"/>
      <c r="CD13" s="405">
        <v>5</v>
      </c>
      <c r="CE13" s="735"/>
      <c r="CF13" s="735"/>
      <c r="CG13" s="736"/>
      <c r="CH13" s="16"/>
      <c r="CI13" s="104" t="s">
        <v>186</v>
      </c>
      <c r="CJ13" s="408">
        <f>AT14*COS($N14)+AT15*COS($N15)+AT16*COS($N16)+AT17*COS($N17)+AT18*COS($N18)</f>
        <v>580.31999999999994</v>
      </c>
      <c r="CK13" s="408">
        <f>AX14*COS($N14)+AX15*COS($N15)+AX16*COS($N16)+AX17*COS($N17)+AX18*COS($N18)</f>
        <v>725.39999999999986</v>
      </c>
      <c r="CL13" s="408">
        <f>BC14*COS($N14)+BC15*COS($N15)+BC16*COS($N16)+BC17*COS($N17)+BC18*COS($N18)</f>
        <v>72.539999999999992</v>
      </c>
      <c r="CM13" s="234">
        <f>BC14*COS($N14)+BC15*COS($N15)+BC16*COS($N16)+BC17*COS($N17)+BC18*COS($N18)</f>
        <v>72.539999999999992</v>
      </c>
      <c r="CN13" s="104" t="s">
        <v>231</v>
      </c>
      <c r="CO13" s="408">
        <f>CE14</f>
        <v>117604.3070375845</v>
      </c>
      <c r="CP13" s="408">
        <f>CF14</f>
        <v>17527.467874975722</v>
      </c>
      <c r="CQ13" s="408">
        <f>CG14</f>
        <v>-35950.737491979387</v>
      </c>
      <c r="CR13" s="410">
        <v>0</v>
      </c>
      <c r="CS13" s="104" t="s">
        <v>304</v>
      </c>
      <c r="CT13" s="106">
        <f>CJ13/(CO13*'Structural Information'!$AC$8)</f>
        <v>1.7943684195002661E-3</v>
      </c>
      <c r="CU13" s="106">
        <f>CT13+(((1/CP13)*(CK13-CJ13))/'Structural Information'!$AC$8)</f>
        <v>4.8042934133828569E-3</v>
      </c>
      <c r="CV13" s="106">
        <f>CU13+(((1/CQ13)*(CL13-CK13))/'Structural Information'!$AC$8)</f>
        <v>1.1407875229099463E-2</v>
      </c>
      <c r="CW13" s="107">
        <f t="shared" si="45"/>
        <v>0.08</v>
      </c>
      <c r="CY13" s="16"/>
      <c r="CZ13" s="16"/>
      <c r="DA13" s="16"/>
      <c r="DB13" s="16"/>
      <c r="DC13" s="16"/>
      <c r="DE13" s="195"/>
    </row>
    <row r="14" spans="2:109" ht="15.75" thickBot="1" x14ac:dyDescent="0.3">
      <c r="B14" s="704">
        <v>1</v>
      </c>
      <c r="C14" s="401">
        <v>1</v>
      </c>
      <c r="D14" s="401">
        <v>111</v>
      </c>
      <c r="E14" s="162">
        <f>'Structural Information'!$AC$8</f>
        <v>2.75</v>
      </c>
      <c r="F14" s="411">
        <f>'Structural Information'!$AM$10</f>
        <v>4.5</v>
      </c>
      <c r="G14" s="411">
        <v>0.5</v>
      </c>
      <c r="H14" s="411">
        <v>0.25</v>
      </c>
      <c r="I14" s="163">
        <v>0.25</v>
      </c>
      <c r="J14" s="164">
        <f t="shared" ref="J14:J18" si="46">I14*(H14^3)/12</f>
        <v>3.2552083333333332E-4</v>
      </c>
      <c r="K14" s="411">
        <f t="shared" si="34"/>
        <v>4.25</v>
      </c>
      <c r="L14" s="411">
        <f t="shared" si="35"/>
        <v>2.25</v>
      </c>
      <c r="M14" s="411">
        <f t="shared" ref="M14:M18" si="47">SQRT(K14^2+L14^2)</f>
        <v>4.8088460154178359</v>
      </c>
      <c r="N14" s="414">
        <f t="shared" si="36"/>
        <v>0.48689923181126904</v>
      </c>
      <c r="T14" s="16"/>
      <c r="U14" s="704">
        <v>1</v>
      </c>
      <c r="V14" s="493">
        <v>1</v>
      </c>
      <c r="W14" s="493">
        <v>111</v>
      </c>
      <c r="X14" s="162">
        <f>1/((((COS(N14))^4)/'Structural Information'!$AR$23)+(((SIN(N14))^4)/'Structural Information'!$AR$24)+(((SIN(N14))^2)*((COS(N14))^2)*((1/'Structural Information'!$AR$25)-(2*'Structural Information'!$AV$25/'Structural Information'!$AR$24))))</f>
        <v>1312.8234025636375</v>
      </c>
      <c r="Y14" s="497">
        <f>((X14*('Structural Information'!$AV$23/1000)*SIN(2*N14))/(4*'Structural Information'!$AR$26*J14*L14))^(1/4)</f>
        <v>1.422931753311963</v>
      </c>
      <c r="Z14" s="497">
        <f t="shared" si="2"/>
        <v>3.9130623216078981</v>
      </c>
      <c r="AA14" s="146">
        <f t="shared" si="18"/>
        <v>0.70699999999999996</v>
      </c>
      <c r="AB14" s="146">
        <f t="shared" si="3"/>
        <v>0.01</v>
      </c>
      <c r="AC14" s="163">
        <f t="shared" si="19"/>
        <v>0.91693588794147507</v>
      </c>
      <c r="AD14" s="162">
        <f>((0.6*'Structural Information'!$AT$23)+(0.3*'Structural Information'!$AV$24))/(AC14/M14)</f>
        <v>0.97547208112417871</v>
      </c>
      <c r="AE14" s="497">
        <f>(((1.2*SIN(N14)+0.45*COS(N14))*'Structural Information'!$AT$24)+(0.3*'Structural Information'!$AV$24))/(AC14/M14)</f>
        <v>1.2575851977925854</v>
      </c>
      <c r="AF14" s="497">
        <f>(1.12*'Structural Information'!$AT$25*COS(N14)*SIN(N14))/((AA14*(Z14^(-0.12)))+(AB14*(Z14^(0.88))))</f>
        <v>1.0966956863979429</v>
      </c>
      <c r="AG14" s="497">
        <f>(1.16*'Structural Information'!$AT$25*TAN(N14))/((AA14)+(AB14*Z14))</f>
        <v>1.2346048291352103</v>
      </c>
      <c r="AH14" s="163">
        <f t="shared" si="40"/>
        <v>0.97547208112417871</v>
      </c>
      <c r="AI14" s="162">
        <f>AH14*AC14*'Structural Information'!$AV$23</f>
        <v>214.66688612825217</v>
      </c>
      <c r="AJ14" s="497">
        <f t="shared" si="41"/>
        <v>171.73350890260176</v>
      </c>
      <c r="AK14" s="163">
        <f t="shared" si="42"/>
        <v>21.466688612825219</v>
      </c>
      <c r="AL14" s="166">
        <f>(X14*'Structural Information'!$AV$17*AC14)/(M14)</f>
        <v>20026.008543098549</v>
      </c>
      <c r="AM14" s="166">
        <f t="shared" si="43"/>
        <v>80104.034172394197</v>
      </c>
      <c r="AN14" s="167">
        <f t="shared" si="44"/>
        <v>-400.520170861971</v>
      </c>
      <c r="AO14" s="16"/>
      <c r="AP14" s="704">
        <v>1</v>
      </c>
      <c r="AQ14" s="401">
        <v>1</v>
      </c>
      <c r="AR14" s="401">
        <v>101</v>
      </c>
      <c r="AS14" s="411">
        <f>'Structural Information'!$AC$8</f>
        <v>2.75</v>
      </c>
      <c r="AT14" s="162">
        <f t="shared" si="9"/>
        <v>171.73350890260176</v>
      </c>
      <c r="AU14" s="60">
        <f t="shared" si="10"/>
        <v>8.0000000000000004E-4</v>
      </c>
      <c r="AV14" s="411">
        <f t="shared" si="33"/>
        <v>40704.745382193621</v>
      </c>
      <c r="AW14" s="187">
        <f t="shared" si="25"/>
        <v>31793.706528253937</v>
      </c>
      <c r="AX14" s="411">
        <f t="shared" si="11"/>
        <v>214.66688612825217</v>
      </c>
      <c r="AY14" s="60">
        <f t="shared" si="12"/>
        <v>2.2000000000000001E-3</v>
      </c>
      <c r="AZ14" s="411">
        <f t="shared" si="37"/>
        <v>18502.156991906191</v>
      </c>
      <c r="BA14" s="111">
        <f t="shared" si="38"/>
        <v>5814.9636260276566</v>
      </c>
      <c r="BB14" s="451">
        <f t="shared" si="39"/>
        <v>4541.958075464845</v>
      </c>
      <c r="BC14" s="162">
        <f t="shared" si="26"/>
        <v>21.466688612825219</v>
      </c>
      <c r="BD14" s="60">
        <f t="shared" si="14"/>
        <v>8.8999999999999999E-3</v>
      </c>
      <c r="BE14" s="411">
        <f t="shared" si="27"/>
        <v>-11864.57019714263</v>
      </c>
      <c r="BF14" s="414">
        <f t="shared" si="29"/>
        <v>-9267.19131614654</v>
      </c>
      <c r="BG14" s="16"/>
      <c r="BH14" s="705"/>
      <c r="BI14" s="403">
        <v>5</v>
      </c>
      <c r="BJ14" s="403">
        <v>7512</v>
      </c>
      <c r="BK14" s="403" t="s">
        <v>23</v>
      </c>
      <c r="BL14" s="12">
        <f>'Structural Information'!$AC$7</f>
        <v>3</v>
      </c>
      <c r="BM14" s="420">
        <f>('Structural Information'!$AF$24)*(200)/$BL14</f>
        <v>53616.514621265807</v>
      </c>
      <c r="BN14" s="409">
        <f>'Structural Information'!$AB$23*'Structural Information'!$AB$24*(12680+460*$AC$11)/(BL14*1000)</f>
        <v>272471.55346694397</v>
      </c>
      <c r="BO14" s="16"/>
      <c r="BP14" s="702"/>
      <c r="BQ14" s="394">
        <v>6</v>
      </c>
      <c r="BR14" s="461">
        <f>'Structural Information'!$AM$6</f>
        <v>4.5</v>
      </c>
      <c r="BS14" s="408">
        <f t="shared" si="30"/>
        <v>0.66666666666666663</v>
      </c>
      <c r="BT14" s="408">
        <f t="shared" si="30"/>
        <v>0.66666666666666663</v>
      </c>
      <c r="BU14" s="410">
        <f t="shared" si="30"/>
        <v>0.61111111111111116</v>
      </c>
      <c r="BV14" s="16"/>
      <c r="BW14" s="698">
        <v>3</v>
      </c>
      <c r="BX14" s="467" t="s">
        <v>259</v>
      </c>
      <c r="BY14" s="193">
        <f>(BS9*BS9)/$BN$6</f>
        <v>1.6311590651916037E-6</v>
      </c>
      <c r="BZ14" s="193">
        <f>(BT9*BT9)/$BN$12</f>
        <v>1.6311590651916037E-6</v>
      </c>
      <c r="CA14" s="194">
        <f>(BU9*BU9)/$BN$18</f>
        <v>1.2564078216261721E-6</v>
      </c>
      <c r="CB14" s="16"/>
      <c r="CC14" s="700">
        <v>1</v>
      </c>
      <c r="CD14" s="401">
        <v>1</v>
      </c>
      <c r="CE14" s="691">
        <f>1/(CA5+CA4)+1/(CA10+CA9)+1/(CA15+CA14)+1/(CA19+CA20)+1/(CA24+CA25)</f>
        <v>117604.3070375845</v>
      </c>
      <c r="CF14" s="691">
        <f>1/(CA6+CA4)+1/(CA11+CA9)+1/(CA16+CA14)+1/(CA19+CA21)+1/(CA24+CA26)</f>
        <v>17527.467874975722</v>
      </c>
      <c r="CG14" s="694">
        <f>1/(CA7+CA4)+1/(CA12+CA9)+1/(CA17+CA14)+1/(CA19+CA22)+1/(CA24+CA27)</f>
        <v>-35950.737491979387</v>
      </c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Y14" s="16"/>
      <c r="CZ14" s="16"/>
      <c r="DA14" s="16"/>
      <c r="DB14" s="16"/>
      <c r="DC14" s="16"/>
      <c r="DE14" s="195"/>
    </row>
    <row r="15" spans="2:109" ht="16.5" thickBot="1" x14ac:dyDescent="0.3">
      <c r="B15" s="705"/>
      <c r="C15" s="403">
        <v>2</v>
      </c>
      <c r="D15" s="403">
        <v>211</v>
      </c>
      <c r="E15" s="420">
        <f>'Structural Information'!$AC$8</f>
        <v>2.75</v>
      </c>
      <c r="F15" s="12">
        <f>'Structural Information'!$AM$9</f>
        <v>2</v>
      </c>
      <c r="G15" s="12">
        <v>0.5</v>
      </c>
      <c r="H15" s="12">
        <v>0.25</v>
      </c>
      <c r="I15" s="421">
        <v>0.25</v>
      </c>
      <c r="J15" s="174">
        <f t="shared" si="46"/>
        <v>3.2552083333333332E-4</v>
      </c>
      <c r="K15" s="12">
        <f t="shared" si="34"/>
        <v>1.75</v>
      </c>
      <c r="L15" s="12">
        <f t="shared" si="35"/>
        <v>2.25</v>
      </c>
      <c r="M15" s="12">
        <f t="shared" si="47"/>
        <v>2.8504385627478448</v>
      </c>
      <c r="N15" s="409">
        <f t="shared" si="36"/>
        <v>0.90975315794420974</v>
      </c>
      <c r="T15" s="16"/>
      <c r="U15" s="705"/>
      <c r="V15" s="494">
        <v>2</v>
      </c>
      <c r="W15" s="494">
        <v>211</v>
      </c>
      <c r="X15" s="501">
        <f>1/((((COS(N15))^4)/'Structural Information'!$AR$23)+(((SIN(N15))^4)/'Structural Information'!$AR$24)+(((SIN(N15))^2)*((COS(N15))^2)*((1/'Structural Information'!$AR$25)-(2*'Structural Information'!$AV$25/'Structural Information'!$AR$24))))</f>
        <v>1937.4633424901383</v>
      </c>
      <c r="Y15" s="498">
        <f>((X15*('Structural Information'!$AV$23/1000)*SIN(2*N15))/(4*'Structural Information'!$AR$26*J15*L15))^(1/4)</f>
        <v>1.6318030465898219</v>
      </c>
      <c r="Z15" s="498">
        <f t="shared" si="2"/>
        <v>4.4874583781220103</v>
      </c>
      <c r="AA15" s="143">
        <f t="shared" si="18"/>
        <v>0.70699999999999996</v>
      </c>
      <c r="AB15" s="143">
        <f t="shared" si="3"/>
        <v>0.01</v>
      </c>
      <c r="AC15" s="502">
        <f t="shared" si="19"/>
        <v>0.47759157353051307</v>
      </c>
      <c r="AD15" s="501">
        <f>((0.6*'Structural Information'!$AT$23)+(0.3*'Structural Information'!$AV$24))/(AC15/M15)</f>
        <v>1.1101150063260614</v>
      </c>
      <c r="AE15" s="498">
        <f>(((1.2*SIN(N15)+0.45*COS(N15))*'Structural Information'!$AT$24)+(0.3*'Structural Information'!$AV$24))/(AC15/M15)</f>
        <v>1.8255661287212732</v>
      </c>
      <c r="AF15" s="498">
        <f>(1.12*'Structural Information'!$AT$25*COS(N15)*SIN(N15))/((AA15*(Z15^(-0.12)))+(AB15*(Z15^(0.88))))</f>
        <v>1.2965853988936293</v>
      </c>
      <c r="AG15" s="498">
        <f>(1.16*'Structural Information'!$AT$25*TAN(N15))/((AA15)+(AB15*Z15))</f>
        <v>2.9754202434828136</v>
      </c>
      <c r="AH15" s="502">
        <f t="shared" si="40"/>
        <v>1.1101150063260614</v>
      </c>
      <c r="AI15" s="501">
        <f>AH15*AC15*'Structural Information'!$AV$23</f>
        <v>127.24357744106379</v>
      </c>
      <c r="AJ15" s="498">
        <f t="shared" si="41"/>
        <v>101.79486195285104</v>
      </c>
      <c r="AK15" s="502">
        <f t="shared" si="42"/>
        <v>12.72435774410638</v>
      </c>
      <c r="AL15" s="175">
        <f>(X15*'Structural Information'!$AV$17*AC15)/(M15)</f>
        <v>25969.790852269147</v>
      </c>
      <c r="AM15" s="175">
        <f t="shared" si="43"/>
        <v>103879.16340907659</v>
      </c>
      <c r="AN15" s="176">
        <f t="shared" si="44"/>
        <v>-519.39581704538296</v>
      </c>
      <c r="AO15" s="16"/>
      <c r="AP15" s="705"/>
      <c r="AQ15" s="403">
        <v>2</v>
      </c>
      <c r="AR15" s="403">
        <v>201</v>
      </c>
      <c r="AS15" s="12">
        <f>'Structural Information'!$AC$8</f>
        <v>2.75</v>
      </c>
      <c r="AT15" s="420">
        <f t="shared" si="9"/>
        <v>101.79486195285104</v>
      </c>
      <c r="AU15" s="68">
        <f t="shared" si="10"/>
        <v>8.0000000000000004E-4</v>
      </c>
      <c r="AV15" s="12">
        <f t="shared" si="33"/>
        <v>37420.535480878352</v>
      </c>
      <c r="AW15" s="169">
        <f t="shared" si="25"/>
        <v>14104.66337356184</v>
      </c>
      <c r="AX15" s="12">
        <f t="shared" si="11"/>
        <v>127.24357744106379</v>
      </c>
      <c r="AY15" s="68">
        <f t="shared" si="12"/>
        <v>2.2000000000000001E-3</v>
      </c>
      <c r="AZ15" s="12">
        <f t="shared" si="37"/>
        <v>17009.334309490157</v>
      </c>
      <c r="BA15" s="116">
        <f t="shared" si="38"/>
        <v>5345.7907829826199</v>
      </c>
      <c r="BB15" s="211">
        <f t="shared" si="39"/>
        <v>2014.9519105088336</v>
      </c>
      <c r="BC15" s="420">
        <f t="shared" si="26"/>
        <v>12.72435774410638</v>
      </c>
      <c r="BD15" s="68">
        <f t="shared" si="14"/>
        <v>8.8999999999999999E-3</v>
      </c>
      <c r="BE15" s="12">
        <f t="shared" si="27"/>
        <v>-10123.82244621051</v>
      </c>
      <c r="BF15" s="409">
        <f t="shared" si="29"/>
        <v>-3815.9023066485765</v>
      </c>
      <c r="BG15" s="16"/>
      <c r="BH15" s="707"/>
      <c r="BI15" s="405">
        <v>6</v>
      </c>
      <c r="BJ15" s="405">
        <v>7612</v>
      </c>
      <c r="BK15" s="405" t="s">
        <v>23</v>
      </c>
      <c r="BL15" s="412">
        <f>'Structural Information'!$AC$7</f>
        <v>3</v>
      </c>
      <c r="BM15" s="180">
        <f>('Structural Information'!$AF$24)*(200)/$BL15</f>
        <v>53616.514621265807</v>
      </c>
      <c r="BN15" s="415">
        <f>'Structural Information'!$AB$23*'Structural Information'!$AB$24*(12680+460*$AC$11)/(BL15*1000)</f>
        <v>272471.55346694397</v>
      </c>
      <c r="BO15" s="16"/>
      <c r="BP15" s="108"/>
      <c r="BV15" s="16"/>
      <c r="BW15" s="697"/>
      <c r="BX15" s="463" t="s">
        <v>255</v>
      </c>
      <c r="BY15" s="172">
        <f>1/($AW$6)</f>
        <v>3.3073160504448091E-5</v>
      </c>
      <c r="BZ15" s="172">
        <f>1/($AW$11)</f>
        <v>3.3073160504448091E-5</v>
      </c>
      <c r="CA15" s="173">
        <f>1/($AW$16)</f>
        <v>3.1452765631818846E-5</v>
      </c>
      <c r="CB15" s="16"/>
      <c r="CC15" s="701"/>
      <c r="CD15" s="403">
        <v>2</v>
      </c>
      <c r="CE15" s="692"/>
      <c r="CF15" s="692"/>
      <c r="CG15" s="695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657" t="s">
        <v>303</v>
      </c>
      <c r="CT15" s="658"/>
      <c r="CU15" s="658"/>
      <c r="CV15" s="658"/>
      <c r="CW15" s="659"/>
      <c r="CY15" s="16"/>
      <c r="CZ15" s="16"/>
      <c r="DA15" s="16"/>
      <c r="DB15" s="16"/>
      <c r="DC15" s="16"/>
      <c r="DE15" s="195"/>
    </row>
    <row r="16" spans="2:109" x14ac:dyDescent="0.25">
      <c r="B16" s="705"/>
      <c r="C16" s="403">
        <v>3</v>
      </c>
      <c r="D16" s="403">
        <v>311</v>
      </c>
      <c r="E16" s="420">
        <f>'Structural Information'!$AC$8</f>
        <v>2.75</v>
      </c>
      <c r="F16" s="12">
        <f>'Structural Information'!$AM$8</f>
        <v>4.5</v>
      </c>
      <c r="G16" s="12">
        <v>0.5</v>
      </c>
      <c r="H16" s="12">
        <v>0.25</v>
      </c>
      <c r="I16" s="421">
        <v>0.25</v>
      </c>
      <c r="J16" s="174">
        <f t="shared" si="46"/>
        <v>3.2552083333333332E-4</v>
      </c>
      <c r="K16" s="12">
        <f t="shared" ref="K16:K18" si="48">F16-H16</f>
        <v>4.25</v>
      </c>
      <c r="L16" s="12">
        <f t="shared" ref="L16:L18" si="49">E16-G16</f>
        <v>2.25</v>
      </c>
      <c r="M16" s="12">
        <f t="shared" si="47"/>
        <v>4.8088460154178359</v>
      </c>
      <c r="N16" s="409">
        <f t="shared" ref="N16:N18" si="50">ATAN(L16/K16)</f>
        <v>0.48689923181126904</v>
      </c>
      <c r="T16" s="16"/>
      <c r="U16" s="705"/>
      <c r="V16" s="494">
        <v>3</v>
      </c>
      <c r="W16" s="494">
        <v>311</v>
      </c>
      <c r="X16" s="501">
        <f>1/((((COS(N16))^4)/'Structural Information'!$AR$23)+(((SIN(N16))^4)/'Structural Information'!$AR$24)+(((SIN(N16))^2)*((COS(N16))^2)*((1/'Structural Information'!$AR$25)-(2*'Structural Information'!$AV$25/'Structural Information'!$AR$24))))</f>
        <v>1312.8234025636375</v>
      </c>
      <c r="Y16" s="498">
        <f>((X16*('Structural Information'!$AV$23/1000)*SIN(2*N16))/(4*'Structural Information'!$AR$26*J16*L16))^(1/4)</f>
        <v>1.422931753311963</v>
      </c>
      <c r="Z16" s="498">
        <f t="shared" si="2"/>
        <v>3.9130623216078981</v>
      </c>
      <c r="AA16" s="143">
        <f t="shared" si="18"/>
        <v>0.70699999999999996</v>
      </c>
      <c r="AB16" s="143">
        <f t="shared" si="3"/>
        <v>0.01</v>
      </c>
      <c r="AC16" s="502">
        <f t="shared" si="19"/>
        <v>0.91693588794147507</v>
      </c>
      <c r="AD16" s="501">
        <f>((0.6*'Structural Information'!$AT$23)+(0.3*'Structural Information'!$AV$24))/(AC16/M16)</f>
        <v>0.97547208112417871</v>
      </c>
      <c r="AE16" s="498">
        <f>(((1.2*SIN(N16)+0.45*COS(N16))*'Structural Information'!$AT$24)+(0.3*'Structural Information'!$AV$24))/(AC16/M16)</f>
        <v>1.2575851977925854</v>
      </c>
      <c r="AF16" s="498">
        <f>(1.12*'Structural Information'!$AT$25*COS(N16)*SIN(N16))/((AA16*(Z16^(-0.12)))+(AB16*(Z16^(0.88))))</f>
        <v>1.0966956863979429</v>
      </c>
      <c r="AG16" s="498">
        <f>(1.16*'Structural Information'!$AT$25*TAN(N16))/((AA16)+(AB16*Z16))</f>
        <v>1.2346048291352103</v>
      </c>
      <c r="AH16" s="502">
        <f t="shared" si="40"/>
        <v>0.97547208112417871</v>
      </c>
      <c r="AI16" s="501">
        <f>AH16*AC16*'Structural Information'!$AV$23</f>
        <v>214.66688612825217</v>
      </c>
      <c r="AJ16" s="498">
        <f t="shared" si="41"/>
        <v>171.73350890260176</v>
      </c>
      <c r="AK16" s="502">
        <f t="shared" si="42"/>
        <v>21.466688612825219</v>
      </c>
      <c r="AL16" s="175">
        <f>(X16*'Structural Information'!$AV$17*AC16)/(M16)</f>
        <v>20026.008543098549</v>
      </c>
      <c r="AM16" s="175">
        <f t="shared" si="43"/>
        <v>80104.034172394197</v>
      </c>
      <c r="AN16" s="176">
        <f t="shared" si="44"/>
        <v>-400.520170861971</v>
      </c>
      <c r="AO16" s="16"/>
      <c r="AP16" s="705"/>
      <c r="AQ16" s="403">
        <v>3</v>
      </c>
      <c r="AR16" s="403">
        <v>301</v>
      </c>
      <c r="AS16" s="12">
        <f>'Structural Information'!$AC$8</f>
        <v>2.75</v>
      </c>
      <c r="AT16" s="420">
        <f t="shared" si="9"/>
        <v>171.73350890260176</v>
      </c>
      <c r="AU16" s="68">
        <f t="shared" si="10"/>
        <v>8.0000000000000004E-4</v>
      </c>
      <c r="AV16" s="12">
        <f t="shared" si="33"/>
        <v>40704.745382193621</v>
      </c>
      <c r="AW16" s="169">
        <f t="shared" si="25"/>
        <v>31793.706528253937</v>
      </c>
      <c r="AX16" s="12">
        <f t="shared" si="11"/>
        <v>214.66688612825217</v>
      </c>
      <c r="AY16" s="68">
        <f t="shared" si="12"/>
        <v>2.2000000000000001E-3</v>
      </c>
      <c r="AZ16" s="12">
        <f t="shared" si="37"/>
        <v>18502.156991906191</v>
      </c>
      <c r="BA16" s="116">
        <f t="shared" si="38"/>
        <v>5814.9636260276566</v>
      </c>
      <c r="BB16" s="211">
        <f t="shared" si="39"/>
        <v>4541.958075464845</v>
      </c>
      <c r="BC16" s="420">
        <f t="shared" si="26"/>
        <v>21.466688612825219</v>
      </c>
      <c r="BD16" s="68">
        <f t="shared" si="14"/>
        <v>8.8999999999999999E-3</v>
      </c>
      <c r="BE16" s="12">
        <f t="shared" si="27"/>
        <v>-11864.57019714263</v>
      </c>
      <c r="BF16" s="409">
        <f t="shared" si="29"/>
        <v>-9267.19131614654</v>
      </c>
      <c r="BG16" s="16"/>
      <c r="BH16" s="704">
        <v>1</v>
      </c>
      <c r="BI16" s="401">
        <v>1</v>
      </c>
      <c r="BJ16" s="401">
        <v>7111</v>
      </c>
      <c r="BK16" s="401" t="s">
        <v>23</v>
      </c>
      <c r="BL16" s="411">
        <f>'Structural Information'!$AC$8</f>
        <v>2.75</v>
      </c>
      <c r="BM16" s="162">
        <f>('Structural Information'!$AF$24)*(200)/$BL16</f>
        <v>58490.743223199061</v>
      </c>
      <c r="BN16" s="414">
        <f>'Structural Information'!$AB$23*'Structural Information'!$AB$24*(12680+460*$AC$11)/(BL16*1000)</f>
        <v>297241.69469121157</v>
      </c>
      <c r="BO16" s="16"/>
      <c r="BP16" s="108"/>
      <c r="BQ16" s="447"/>
      <c r="BR16" s="448"/>
      <c r="BS16" s="186"/>
      <c r="BT16" s="186"/>
      <c r="BU16" s="186"/>
      <c r="BV16" s="16"/>
      <c r="BW16" s="697"/>
      <c r="BX16" s="464" t="s">
        <v>255</v>
      </c>
      <c r="BY16" s="172">
        <f>1/($BB$6)</f>
        <v>2.3151212353113672E-4</v>
      </c>
      <c r="BZ16" s="172">
        <f>1/($BB$11)</f>
        <v>2.3151212353113672E-4</v>
      </c>
      <c r="CA16" s="173">
        <f>1/($BB$16)</f>
        <v>2.201693594227321E-4</v>
      </c>
      <c r="CB16" s="16"/>
      <c r="CC16" s="701"/>
      <c r="CD16" s="403">
        <v>3</v>
      </c>
      <c r="CE16" s="692"/>
      <c r="CF16" s="692"/>
      <c r="CG16" s="695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660" t="s">
        <v>301</v>
      </c>
      <c r="CT16" s="746" t="s">
        <v>195</v>
      </c>
      <c r="CU16" s="664" t="s">
        <v>196</v>
      </c>
      <c r="CV16" s="664" t="s">
        <v>197</v>
      </c>
      <c r="CW16" s="666" t="s">
        <v>198</v>
      </c>
      <c r="CY16" s="16"/>
      <c r="CZ16" s="16"/>
      <c r="DA16" s="16"/>
      <c r="DB16" s="16"/>
      <c r="DC16" s="16"/>
      <c r="DE16" s="195"/>
    </row>
    <row r="17" spans="1:109" x14ac:dyDescent="0.25">
      <c r="B17" s="705"/>
      <c r="C17" s="403">
        <v>4</v>
      </c>
      <c r="D17" s="403">
        <v>411</v>
      </c>
      <c r="E17" s="420">
        <f>'Structural Information'!$AC$8</f>
        <v>2.75</v>
      </c>
      <c r="F17" s="12">
        <f>'Structural Information'!$AM$7</f>
        <v>2</v>
      </c>
      <c r="G17" s="12">
        <v>0.5</v>
      </c>
      <c r="H17" s="12">
        <v>0.25</v>
      </c>
      <c r="I17" s="421">
        <v>0.25</v>
      </c>
      <c r="J17" s="174">
        <f t="shared" si="46"/>
        <v>3.2552083333333332E-4</v>
      </c>
      <c r="K17" s="12">
        <f t="shared" si="48"/>
        <v>1.75</v>
      </c>
      <c r="L17" s="12">
        <f t="shared" si="49"/>
        <v>2.25</v>
      </c>
      <c r="M17" s="12">
        <f t="shared" si="47"/>
        <v>2.8504385627478448</v>
      </c>
      <c r="N17" s="409">
        <f t="shared" si="50"/>
        <v>0.90975315794420974</v>
      </c>
      <c r="T17" s="16"/>
      <c r="U17" s="705"/>
      <c r="V17" s="494">
        <v>4</v>
      </c>
      <c r="W17" s="494">
        <v>411</v>
      </c>
      <c r="X17" s="501">
        <f>1/((((COS(N17))^4)/'Structural Information'!$AR$23)+(((SIN(N17))^4)/'Structural Information'!$AR$24)+(((SIN(N17))^2)*((COS(N17))^2)*((1/'Structural Information'!$AR$25)-(2*'Structural Information'!$AV$25/'Structural Information'!$AR$24))))</f>
        <v>1937.4633424901383</v>
      </c>
      <c r="Y17" s="498">
        <f>((X17*('Structural Information'!$AV$23/1000)*SIN(2*N17))/(4*'Structural Information'!$AR$26*J17*L17))^(1/4)</f>
        <v>1.6318030465898219</v>
      </c>
      <c r="Z17" s="498">
        <f t="shared" si="2"/>
        <v>4.4874583781220103</v>
      </c>
      <c r="AA17" s="143">
        <f t="shared" si="18"/>
        <v>0.70699999999999996</v>
      </c>
      <c r="AB17" s="143">
        <f t="shared" si="3"/>
        <v>0.01</v>
      </c>
      <c r="AC17" s="502">
        <f t="shared" si="19"/>
        <v>0.47759157353051307</v>
      </c>
      <c r="AD17" s="501">
        <f>((0.6*'Structural Information'!$AT$23)+(0.3*'Structural Information'!$AV$24))/(AC17/M17)</f>
        <v>1.1101150063260614</v>
      </c>
      <c r="AE17" s="498">
        <f>(((1.2*SIN(N17)+0.45*COS(N17))*'Structural Information'!$AT$24)+(0.3*'Structural Information'!$AV$24))/(AC17/M17)</f>
        <v>1.8255661287212732</v>
      </c>
      <c r="AF17" s="498">
        <f>(1.12*'Structural Information'!$AT$25*COS(N17)*SIN(N17))/((AA17*(Z17^(-0.12)))+(AB17*(Z17^(0.88))))</f>
        <v>1.2965853988936293</v>
      </c>
      <c r="AG17" s="498">
        <f>(1.16*'Structural Information'!$AT$25*TAN(N17))/((AA17)+(AB17*Z17))</f>
        <v>2.9754202434828136</v>
      </c>
      <c r="AH17" s="502">
        <f t="shared" si="40"/>
        <v>1.1101150063260614</v>
      </c>
      <c r="AI17" s="501">
        <f>AH17*AC17*'Structural Information'!$AV$23</f>
        <v>127.24357744106379</v>
      </c>
      <c r="AJ17" s="498">
        <f t="shared" si="41"/>
        <v>101.79486195285104</v>
      </c>
      <c r="AK17" s="502">
        <f t="shared" si="42"/>
        <v>12.72435774410638</v>
      </c>
      <c r="AL17" s="175">
        <f>(X17*'Structural Information'!$AV$17*AC17)/(M17)</f>
        <v>25969.790852269147</v>
      </c>
      <c r="AM17" s="175">
        <f t="shared" si="43"/>
        <v>103879.16340907659</v>
      </c>
      <c r="AN17" s="176">
        <f t="shared" si="44"/>
        <v>-519.39581704538296</v>
      </c>
      <c r="AO17" s="16"/>
      <c r="AP17" s="705"/>
      <c r="AQ17" s="403">
        <v>4</v>
      </c>
      <c r="AR17" s="403">
        <v>401</v>
      </c>
      <c r="AS17" s="12">
        <f>'Structural Information'!$AC$8</f>
        <v>2.75</v>
      </c>
      <c r="AT17" s="420">
        <f t="shared" si="9"/>
        <v>101.79486195285104</v>
      </c>
      <c r="AU17" s="68">
        <f t="shared" si="10"/>
        <v>8.0000000000000004E-4</v>
      </c>
      <c r="AV17" s="12">
        <f t="shared" si="33"/>
        <v>37420.535480878352</v>
      </c>
      <c r="AW17" s="169">
        <f t="shared" si="25"/>
        <v>14104.66337356184</v>
      </c>
      <c r="AX17" s="12">
        <f t="shared" si="11"/>
        <v>127.24357744106379</v>
      </c>
      <c r="AY17" s="68">
        <f t="shared" si="12"/>
        <v>2.2000000000000001E-3</v>
      </c>
      <c r="AZ17" s="12">
        <f t="shared" si="37"/>
        <v>17009.334309490157</v>
      </c>
      <c r="BA17" s="116">
        <f t="shared" si="38"/>
        <v>5345.7907829826199</v>
      </c>
      <c r="BB17" s="211">
        <f t="shared" si="39"/>
        <v>2014.9519105088336</v>
      </c>
      <c r="BC17" s="420">
        <f t="shared" si="26"/>
        <v>12.72435774410638</v>
      </c>
      <c r="BD17" s="68">
        <f t="shared" si="14"/>
        <v>8.8999999999999999E-3</v>
      </c>
      <c r="BE17" s="12">
        <f t="shared" si="27"/>
        <v>-10123.82244621051</v>
      </c>
      <c r="BF17" s="409">
        <f t="shared" si="29"/>
        <v>-3815.9023066485765</v>
      </c>
      <c r="BG17" s="16"/>
      <c r="BH17" s="705"/>
      <c r="BI17" s="403">
        <v>2</v>
      </c>
      <c r="BJ17" s="403">
        <v>7211</v>
      </c>
      <c r="BK17" s="403" t="s">
        <v>23</v>
      </c>
      <c r="BL17" s="12">
        <f>'Structural Information'!$AC$8</f>
        <v>2.75</v>
      </c>
      <c r="BM17" s="420">
        <f>('Structural Information'!$AF$24)*(200)/$BL17</f>
        <v>58490.743223199061</v>
      </c>
      <c r="BN17" s="409">
        <f>'Structural Information'!$AB$23*'Structural Information'!$AB$24*(12680+460*$AC$11)/(BL17*1000)</f>
        <v>297241.69469121157</v>
      </c>
      <c r="BO17" s="16"/>
      <c r="BP17" s="108"/>
      <c r="BQ17" s="16"/>
      <c r="BR17" s="16"/>
      <c r="BS17" s="16"/>
      <c r="BT17" s="16"/>
      <c r="BU17" s="16"/>
      <c r="BV17" s="16"/>
      <c r="BW17" s="697"/>
      <c r="BX17" s="465" t="s">
        <v>255</v>
      </c>
      <c r="BY17" s="172">
        <f>1/($BF$6)</f>
        <v>-1.1771733783118982E-4</v>
      </c>
      <c r="BZ17" s="172">
        <f>1/($BF$11)</f>
        <v>-1.1771733783118982E-4</v>
      </c>
      <c r="CA17" s="173">
        <f>1/($BF$16)</f>
        <v>-1.0790755967859067E-4</v>
      </c>
      <c r="CB17" s="16"/>
      <c r="CC17" s="701"/>
      <c r="CD17" s="403">
        <v>4</v>
      </c>
      <c r="CE17" s="692"/>
      <c r="CF17" s="692"/>
      <c r="CG17" s="695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661"/>
      <c r="CT17" s="747"/>
      <c r="CU17" s="665"/>
      <c r="CV17" s="665"/>
      <c r="CW17" s="667"/>
      <c r="CY17" s="16"/>
      <c r="CZ17" s="16"/>
      <c r="DA17" s="16"/>
      <c r="DB17" s="16"/>
      <c r="DC17" s="16"/>
      <c r="DE17" s="195"/>
    </row>
    <row r="18" spans="1:109" ht="15.75" thickBot="1" x14ac:dyDescent="0.3">
      <c r="B18" s="706"/>
      <c r="C18" s="96">
        <v>5</v>
      </c>
      <c r="D18" s="96">
        <v>511</v>
      </c>
      <c r="E18" s="62">
        <f>'Structural Information'!$AC$8</f>
        <v>2.75</v>
      </c>
      <c r="F18" s="408">
        <f>'Structural Information'!$AM$6</f>
        <v>4.5</v>
      </c>
      <c r="G18" s="408">
        <v>0.5</v>
      </c>
      <c r="H18" s="408">
        <v>0.25</v>
      </c>
      <c r="I18" s="197">
        <v>0.25</v>
      </c>
      <c r="J18" s="198">
        <f t="shared" si="46"/>
        <v>3.2552083333333332E-4</v>
      </c>
      <c r="K18" s="408">
        <f t="shared" si="48"/>
        <v>4.25</v>
      </c>
      <c r="L18" s="408">
        <f t="shared" si="49"/>
        <v>2.25</v>
      </c>
      <c r="M18" s="408">
        <f t="shared" si="47"/>
        <v>4.8088460154178359</v>
      </c>
      <c r="N18" s="410">
        <f t="shared" si="50"/>
        <v>0.48689923181126904</v>
      </c>
      <c r="T18" s="16"/>
      <c r="U18" s="706"/>
      <c r="V18" s="496">
        <v>5</v>
      </c>
      <c r="W18" s="496">
        <v>511</v>
      </c>
      <c r="X18" s="62">
        <f>1/((((COS(N18))^4)/'Structural Information'!$AR$23)+(((SIN(N18))^4)/'Structural Information'!$AR$24)+(((SIN(N18))^2)*((COS(N18))^2)*((1/'Structural Information'!$AR$25)-(2*'Structural Information'!$AV$25/'Structural Information'!$AR$24))))</f>
        <v>1312.8234025636375</v>
      </c>
      <c r="Y18" s="500">
        <f>((X18*('Structural Information'!$AV$23/1000)*SIN(2*N18))/(4*'Structural Information'!$AR$26*J18*L18))^(1/4)</f>
        <v>1.422931753311963</v>
      </c>
      <c r="Z18" s="500">
        <f t="shared" si="2"/>
        <v>3.9130623216078981</v>
      </c>
      <c r="AA18" s="147">
        <f t="shared" si="18"/>
        <v>0.70699999999999996</v>
      </c>
      <c r="AB18" s="147">
        <f t="shared" si="3"/>
        <v>0.01</v>
      </c>
      <c r="AC18" s="197">
        <f t="shared" si="19"/>
        <v>0.91693588794147507</v>
      </c>
      <c r="AD18" s="62">
        <f>((0.6*'Structural Information'!$AT$23)+(0.3*'Structural Information'!$AV$24))/(AC18/M18)</f>
        <v>0.97547208112417871</v>
      </c>
      <c r="AE18" s="500">
        <f>(((1.2*SIN(N18)+0.45*COS(N18))*'Structural Information'!$AT$24)+(0.3*'Structural Information'!$AV$24))/(AC18/M18)</f>
        <v>1.2575851977925854</v>
      </c>
      <c r="AF18" s="500">
        <f>(1.12*'Structural Information'!$AT$25*COS(N18)*SIN(N18))/((AA18*(Z18^(-0.12)))+(AB18*(Z18^(0.88))))</f>
        <v>1.0966956863979429</v>
      </c>
      <c r="AG18" s="500">
        <f>(1.16*'Structural Information'!$AT$25*TAN(N18))/((AA18)+(AB18*Z18))</f>
        <v>1.2346048291352103</v>
      </c>
      <c r="AH18" s="197">
        <f t="shared" si="40"/>
        <v>0.97547208112417871</v>
      </c>
      <c r="AI18" s="62">
        <f>AH18*AC18*'Structural Information'!$AV$23</f>
        <v>214.66688612825217</v>
      </c>
      <c r="AJ18" s="500">
        <f t="shared" si="41"/>
        <v>171.73350890260176</v>
      </c>
      <c r="AK18" s="197">
        <f t="shared" si="42"/>
        <v>21.466688612825219</v>
      </c>
      <c r="AL18" s="199">
        <f>(X18*'Structural Information'!$AV$17*AC18)/(M18)</f>
        <v>20026.008543098549</v>
      </c>
      <c r="AM18" s="199">
        <f t="shared" si="43"/>
        <v>80104.034172394197</v>
      </c>
      <c r="AN18" s="200">
        <f t="shared" si="44"/>
        <v>-400.520170861971</v>
      </c>
      <c r="AO18" s="16"/>
      <c r="AP18" s="706"/>
      <c r="AQ18" s="96">
        <v>5</v>
      </c>
      <c r="AR18" s="96">
        <v>501</v>
      </c>
      <c r="AS18" s="408">
        <f>'Structural Information'!$AC$8</f>
        <v>2.75</v>
      </c>
      <c r="AT18" s="62">
        <f t="shared" si="9"/>
        <v>171.73350890260176</v>
      </c>
      <c r="AU18" s="106">
        <f t="shared" si="10"/>
        <v>8.0000000000000004E-4</v>
      </c>
      <c r="AV18" s="408">
        <f t="shared" si="33"/>
        <v>40704.745382193621</v>
      </c>
      <c r="AW18" s="201">
        <f t="shared" si="25"/>
        <v>31793.706528253937</v>
      </c>
      <c r="AX18" s="408">
        <f t="shared" si="11"/>
        <v>214.66688612825217</v>
      </c>
      <c r="AY18" s="106">
        <f t="shared" si="12"/>
        <v>2.2000000000000001E-3</v>
      </c>
      <c r="AZ18" s="408">
        <f t="shared" si="37"/>
        <v>18502.156991906191</v>
      </c>
      <c r="BA18" s="123">
        <f t="shared" si="38"/>
        <v>5814.9636260276566</v>
      </c>
      <c r="BB18" s="453">
        <f t="shared" si="39"/>
        <v>4541.958075464845</v>
      </c>
      <c r="BC18" s="62">
        <f t="shared" si="26"/>
        <v>21.466688612825219</v>
      </c>
      <c r="BD18" s="106">
        <f t="shared" si="14"/>
        <v>8.8999999999999999E-3</v>
      </c>
      <c r="BE18" s="408">
        <f t="shared" si="27"/>
        <v>-11864.57019714263</v>
      </c>
      <c r="BF18" s="410">
        <f t="shared" si="29"/>
        <v>-9267.19131614654</v>
      </c>
      <c r="BG18" s="16"/>
      <c r="BH18" s="705"/>
      <c r="BI18" s="403">
        <v>3</v>
      </c>
      <c r="BJ18" s="403">
        <v>7311</v>
      </c>
      <c r="BK18" s="403" t="s">
        <v>23</v>
      </c>
      <c r="BL18" s="12">
        <f>'Structural Information'!$AC$8</f>
        <v>2.75</v>
      </c>
      <c r="BM18" s="420">
        <f>('Structural Information'!$AF$24)*(200)/$BL18</f>
        <v>58490.743223199061</v>
      </c>
      <c r="BN18" s="409">
        <f>'Structural Information'!$AB$23*'Structural Information'!$AB$24*(12680+460*$AC$11)/(BL18*1000)</f>
        <v>297241.69469121157</v>
      </c>
      <c r="BO18" s="16"/>
      <c r="BP18" s="108"/>
      <c r="BQ18" s="16"/>
      <c r="BR18" s="16"/>
      <c r="BS18" s="16"/>
      <c r="BT18" s="16"/>
      <c r="BU18" s="16"/>
      <c r="BV18" s="16"/>
      <c r="BW18" s="703"/>
      <c r="BX18" s="468" t="s">
        <v>413</v>
      </c>
      <c r="BY18" s="188">
        <f>(BS10*BS10)/$BN$7</f>
        <v>1.6311590651916037E-6</v>
      </c>
      <c r="BZ18" s="188">
        <f>(BT10*BT10)/$BN$13</f>
        <v>1.6311590651916037E-6</v>
      </c>
      <c r="CA18" s="189">
        <f>(BU10*BU10)/$BN$19</f>
        <v>1.2564078216261721E-6</v>
      </c>
      <c r="CB18" s="16"/>
      <c r="CC18" s="702"/>
      <c r="CD18" s="96">
        <v>5</v>
      </c>
      <c r="CE18" s="693"/>
      <c r="CF18" s="693"/>
      <c r="CG18" s="69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91" t="s">
        <v>390</v>
      </c>
      <c r="CT18" s="68">
        <f t="shared" ref="CT18:CW20" si="51">CT11/$CT11</f>
        <v>1</v>
      </c>
      <c r="CU18" s="68">
        <f t="shared" si="51"/>
        <v>2.4331714223311094</v>
      </c>
      <c r="CV18" s="68">
        <f t="shared" si="51"/>
        <v>5.3396643749888897</v>
      </c>
      <c r="CW18" s="95">
        <f t="shared" si="51"/>
        <v>37.660904933785339</v>
      </c>
      <c r="CY18" s="16"/>
      <c r="CZ18" s="16"/>
      <c r="DA18" s="16"/>
      <c r="DB18" s="16"/>
      <c r="DC18" s="16"/>
      <c r="DE18" s="195"/>
    </row>
    <row r="19" spans="1:109" x14ac:dyDescent="0.25">
      <c r="T19" s="16"/>
      <c r="AO19" s="449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705"/>
      <c r="BI19" s="403">
        <v>4</v>
      </c>
      <c r="BJ19" s="403">
        <v>7411</v>
      </c>
      <c r="BK19" s="403" t="s">
        <v>23</v>
      </c>
      <c r="BL19" s="12">
        <f>'Structural Information'!$AC$8</f>
        <v>2.75</v>
      </c>
      <c r="BM19" s="420">
        <f>('Structural Information'!$AF$24)*(200)/$BL19</f>
        <v>58490.743223199061</v>
      </c>
      <c r="BN19" s="409">
        <f>'Structural Information'!$AB$23*'Structural Information'!$AB$24*(12680+460*$AC$11)/(BL19*1000)</f>
        <v>297241.69469121157</v>
      </c>
      <c r="BO19" s="16"/>
      <c r="BP19" s="108"/>
      <c r="BQ19" s="16"/>
      <c r="BR19" s="16"/>
      <c r="BS19" s="16"/>
      <c r="BT19" s="16"/>
      <c r="BU19" s="16"/>
      <c r="BV19" s="16"/>
      <c r="BW19" s="697">
        <v>4</v>
      </c>
      <c r="BX19" s="469" t="s">
        <v>414</v>
      </c>
      <c r="BY19" s="172">
        <f>(BS11*BS11)/$BN$7</f>
        <v>8.2577427675324953E-6</v>
      </c>
      <c r="BZ19" s="172">
        <f>(BT11*BT11)/$BN$13</f>
        <v>8.2577427675324953E-6</v>
      </c>
      <c r="CA19" s="173">
        <f>(BU11*BU11)/$BN$19</f>
        <v>6.3605645969824952E-6</v>
      </c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91" t="s">
        <v>391</v>
      </c>
      <c r="CT19" s="68">
        <f t="shared" si="51"/>
        <v>1</v>
      </c>
      <c r="CU19" s="68">
        <f t="shared" si="51"/>
        <v>2.5526542828771013</v>
      </c>
      <c r="CV19" s="68">
        <f t="shared" si="51"/>
        <v>5.8755317613130265</v>
      </c>
      <c r="CW19" s="95">
        <f t="shared" si="51"/>
        <v>41.488774111262707</v>
      </c>
      <c r="CY19" s="16"/>
      <c r="CZ19" s="16"/>
      <c r="DA19" s="16"/>
      <c r="DB19" s="16"/>
      <c r="DC19" s="16"/>
    </row>
    <row r="20" spans="1:109" ht="15.75" thickBot="1" x14ac:dyDescent="0.3">
      <c r="T20" s="16"/>
      <c r="AO20" s="449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705"/>
      <c r="BI20" s="403">
        <v>5</v>
      </c>
      <c r="BJ20" s="403">
        <v>7511</v>
      </c>
      <c r="BK20" s="403" t="s">
        <v>23</v>
      </c>
      <c r="BL20" s="12">
        <f>'Structural Information'!$AC$8</f>
        <v>2.75</v>
      </c>
      <c r="BM20" s="420">
        <f>('Structural Information'!$AF$24)*(200)/$BL20</f>
        <v>58490.743223199061</v>
      </c>
      <c r="BN20" s="409">
        <f>'Structural Information'!$AB$23*'Structural Information'!$AB$24*(12680+460*$AC$11)/(BL20*1000)</f>
        <v>297241.69469121157</v>
      </c>
      <c r="BO20" s="16"/>
      <c r="BP20" s="108"/>
      <c r="BQ20" s="16"/>
      <c r="BR20" s="16"/>
      <c r="BS20" s="16"/>
      <c r="BT20" s="16"/>
      <c r="BU20" s="16"/>
      <c r="BV20" s="16"/>
      <c r="BW20" s="697"/>
      <c r="BX20" s="463" t="s">
        <v>415</v>
      </c>
      <c r="BY20" s="172">
        <f>1/($AW$7)</f>
        <v>8.0483070311847648E-5</v>
      </c>
      <c r="BZ20" s="172">
        <f>1/($AW$12)</f>
        <v>8.0483070311847648E-5</v>
      </c>
      <c r="CA20" s="173">
        <f>1/($AW$17)</f>
        <v>7.089853713732912E-5</v>
      </c>
      <c r="CB20" s="403"/>
      <c r="CC20" s="403"/>
      <c r="CD20" s="403"/>
      <c r="CE20" s="403"/>
      <c r="CF20" s="403"/>
      <c r="CG20" s="403"/>
      <c r="CH20" s="16"/>
      <c r="CI20" s="16"/>
      <c r="CJ20" s="16"/>
      <c r="CK20" s="16"/>
      <c r="CL20" s="16"/>
      <c r="CM20" s="450"/>
      <c r="CN20" s="16"/>
      <c r="CO20" s="16"/>
      <c r="CP20" s="16"/>
      <c r="CQ20" s="16"/>
      <c r="CR20" s="16"/>
      <c r="CS20" s="104" t="s">
        <v>392</v>
      </c>
      <c r="CT20" s="106">
        <f t="shared" si="51"/>
        <v>1</v>
      </c>
      <c r="CU20" s="106">
        <f t="shared" si="51"/>
        <v>2.6774286490847063</v>
      </c>
      <c r="CV20" s="106">
        <f t="shared" si="51"/>
        <v>6.3575992004343069</v>
      </c>
      <c r="CW20" s="107">
        <f t="shared" si="51"/>
        <v>44.583932224063609</v>
      </c>
      <c r="CY20" s="16"/>
      <c r="CZ20" s="16"/>
      <c r="DA20" s="16"/>
      <c r="DB20" s="16"/>
      <c r="DC20" s="16"/>
    </row>
    <row r="21" spans="1:109" ht="15.75" thickBot="1" x14ac:dyDescent="0.3">
      <c r="T21" s="16"/>
      <c r="AO21" s="449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706"/>
      <c r="BI21" s="96">
        <v>6</v>
      </c>
      <c r="BJ21" s="96">
        <v>7611</v>
      </c>
      <c r="BK21" s="96" t="s">
        <v>23</v>
      </c>
      <c r="BL21" s="408">
        <f>'Structural Information'!$AC$8</f>
        <v>2.75</v>
      </c>
      <c r="BM21" s="62">
        <f>('Structural Information'!$AF$24)*(200)/$BL21</f>
        <v>58490.743223199061</v>
      </c>
      <c r="BN21" s="410">
        <f>'Structural Information'!$AB$23*'Structural Information'!$AB$24*(12680+460*$AC$11)/(BL21*1000)</f>
        <v>297241.69469121157</v>
      </c>
      <c r="BO21" s="16"/>
      <c r="BP21" s="108"/>
      <c r="BQ21" s="16"/>
      <c r="BR21" s="16"/>
      <c r="BS21" s="16"/>
      <c r="BT21" s="16"/>
      <c r="BU21" s="16"/>
      <c r="BV21" s="16"/>
      <c r="BW21" s="697"/>
      <c r="BX21" s="464" t="s">
        <v>415</v>
      </c>
      <c r="BY21" s="172">
        <f>1/($BB$7)</f>
        <v>5.6338149218293368E-4</v>
      </c>
      <c r="BZ21" s="172">
        <f>1/($BB$12)</f>
        <v>5.6338149218293368E-4</v>
      </c>
      <c r="CA21" s="173">
        <f>1/($BB$17)</f>
        <v>4.9628975996130397E-4</v>
      </c>
      <c r="CB21" s="403"/>
      <c r="CC21" s="403"/>
      <c r="CD21" s="403"/>
      <c r="CE21" s="403"/>
      <c r="CF21" s="403"/>
      <c r="CG21" s="143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</row>
    <row r="22" spans="1:109" x14ac:dyDescent="0.25">
      <c r="B22" s="48"/>
      <c r="C22" s="48"/>
      <c r="D22" s="48"/>
      <c r="E22" s="12"/>
      <c r="F22" s="12"/>
      <c r="G22" s="12"/>
      <c r="H22" s="12"/>
      <c r="I22" s="12"/>
      <c r="J22" s="209"/>
      <c r="K22" s="12"/>
      <c r="L22" s="12"/>
      <c r="M22" s="12"/>
      <c r="N22" s="12"/>
      <c r="T22" s="16"/>
      <c r="AO22" s="449"/>
      <c r="AP22" s="403"/>
      <c r="AQ22" s="403"/>
      <c r="AR22" s="403"/>
      <c r="AS22" s="12"/>
      <c r="AT22" s="12"/>
      <c r="AU22" s="68"/>
      <c r="AV22" s="211"/>
      <c r="AW22" s="12"/>
      <c r="AX22" s="12"/>
      <c r="AY22" s="68"/>
      <c r="AZ22" s="68"/>
      <c r="BA22" s="211"/>
      <c r="BB22" s="12"/>
      <c r="BC22" s="12"/>
      <c r="BD22" s="68"/>
      <c r="BE22" s="68"/>
      <c r="BF22" s="12"/>
      <c r="BG22" s="16"/>
      <c r="BH22" s="16"/>
      <c r="BI22" s="16"/>
      <c r="BJ22" s="16"/>
      <c r="BK22" s="16"/>
      <c r="BL22" s="16"/>
      <c r="BM22" s="16"/>
      <c r="BN22" s="16"/>
      <c r="BO22" s="16"/>
      <c r="BP22" s="108"/>
      <c r="BQ22" s="16"/>
      <c r="BR22" s="16"/>
      <c r="BS22" s="16"/>
      <c r="BT22" s="16"/>
      <c r="BU22" s="16"/>
      <c r="BV22" s="16"/>
      <c r="BW22" s="697"/>
      <c r="BX22" s="465" t="s">
        <v>415</v>
      </c>
      <c r="BY22" s="172">
        <f>1/($BF$7)</f>
        <v>-2.8588496330431812E-4</v>
      </c>
      <c r="BZ22" s="172">
        <f>1/($BF$12)</f>
        <v>-2.8588496330431812E-4</v>
      </c>
      <c r="CA22" s="173">
        <f>1/($BF$17)</f>
        <v>-2.6206121636229154E-4</v>
      </c>
      <c r="CB22" s="403"/>
      <c r="CH22" s="16"/>
      <c r="CI22" s="390"/>
      <c r="CJ22" s="403"/>
      <c r="CK22" s="12"/>
      <c r="CL22" s="12"/>
      <c r="CM22" s="12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</row>
    <row r="23" spans="1:109" x14ac:dyDescent="0.25">
      <c r="T23" s="16"/>
      <c r="AO23" s="449"/>
      <c r="AP23" s="403"/>
      <c r="AQ23" s="403"/>
      <c r="AR23" s="403"/>
      <c r="AS23" s="12"/>
      <c r="AT23" s="12"/>
      <c r="AU23" s="68"/>
      <c r="AV23" s="211"/>
      <c r="AW23" s="12"/>
      <c r="AX23" s="12"/>
      <c r="AY23" s="68"/>
      <c r="AZ23" s="68"/>
      <c r="BA23" s="211"/>
      <c r="BB23" s="12"/>
      <c r="BC23" s="12"/>
      <c r="BD23" s="68"/>
      <c r="BE23" s="68"/>
      <c r="BF23" s="12"/>
      <c r="BG23" s="16"/>
      <c r="BH23" s="16"/>
      <c r="BI23" s="16"/>
      <c r="BJ23" s="16"/>
      <c r="BK23" s="16"/>
      <c r="BL23" s="16"/>
      <c r="BM23" s="16"/>
      <c r="BN23" s="16"/>
      <c r="BO23" s="16"/>
      <c r="BP23" s="108"/>
      <c r="BQ23" s="16"/>
      <c r="BR23" s="16"/>
      <c r="BS23" s="16"/>
      <c r="BT23" s="16"/>
      <c r="BU23" s="16"/>
      <c r="BV23" s="16"/>
      <c r="BW23" s="697"/>
      <c r="BX23" s="469" t="s">
        <v>416</v>
      </c>
      <c r="BY23" s="172">
        <f>(BS12*BS12)/$BN$8</f>
        <v>8.2577427675324953E-6</v>
      </c>
      <c r="BZ23" s="172">
        <f>(BT12*BT12)/$BN$14</f>
        <v>8.2577427675324953E-6</v>
      </c>
      <c r="CA23" s="173">
        <f>(BU12*BU12)/$BN$20</f>
        <v>6.3605645969824952E-6</v>
      </c>
      <c r="CB23" s="16"/>
      <c r="CH23" s="16"/>
      <c r="CI23" s="390"/>
      <c r="CJ23" s="403"/>
      <c r="CK23" s="12"/>
      <c r="CL23" s="12"/>
      <c r="CM23" s="12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</row>
    <row r="24" spans="1:109" x14ac:dyDescent="0.25">
      <c r="T24" s="16"/>
      <c r="AO24" s="449"/>
      <c r="AP24" s="403"/>
      <c r="AQ24" s="403"/>
      <c r="AR24" s="403"/>
      <c r="AS24" s="12"/>
      <c r="AT24" s="12"/>
      <c r="AU24" s="68"/>
      <c r="AV24" s="211"/>
      <c r="AW24" s="12"/>
      <c r="AX24" s="12"/>
      <c r="AY24" s="68"/>
      <c r="AZ24" s="68"/>
      <c r="BA24" s="211"/>
      <c r="BB24" s="12"/>
      <c r="BC24" s="12"/>
      <c r="BD24" s="68"/>
      <c r="BE24" s="68"/>
      <c r="BF24" s="12"/>
      <c r="BG24" s="16"/>
      <c r="BH24" s="16"/>
      <c r="BI24" s="16"/>
      <c r="BJ24" s="16"/>
      <c r="BK24" s="16"/>
      <c r="BL24" s="16"/>
      <c r="BM24" s="16"/>
      <c r="BN24" s="16"/>
      <c r="BO24" s="16"/>
      <c r="BP24" s="108"/>
      <c r="BQ24" s="16"/>
      <c r="BR24" s="16"/>
      <c r="BS24" s="16"/>
      <c r="BT24" s="16"/>
      <c r="BU24" s="16"/>
      <c r="BV24" s="16"/>
      <c r="BW24" s="698">
        <v>5</v>
      </c>
      <c r="BX24" s="467" t="s">
        <v>417</v>
      </c>
      <c r="BY24" s="193">
        <f>(BS13*BS13)/$BN$8</f>
        <v>1.6311590651916037E-6</v>
      </c>
      <c r="BZ24" s="193">
        <f>(BT13*BT13)/$BN$14</f>
        <v>1.6311590651916037E-6</v>
      </c>
      <c r="CA24" s="194">
        <f>(BU13*BU13)/$BN$20</f>
        <v>1.2564078216261721E-6</v>
      </c>
      <c r="CB24" s="16"/>
      <c r="CH24" s="16"/>
      <c r="CI24" s="390"/>
      <c r="CJ24" s="403"/>
      <c r="CK24" s="12"/>
      <c r="CL24" s="12"/>
      <c r="CM24" s="12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</row>
    <row r="25" spans="1:109" ht="15.75" thickBot="1" x14ac:dyDescent="0.3">
      <c r="A25" s="16"/>
      <c r="O25" s="16"/>
      <c r="P25" s="16"/>
      <c r="Q25" s="16"/>
      <c r="R25" s="16"/>
      <c r="T25" s="16"/>
      <c r="AA25" s="138"/>
      <c r="AB25" s="143"/>
      <c r="AI25" s="12"/>
      <c r="AJ25" s="12"/>
      <c r="AK25" s="12"/>
      <c r="AL25" s="210"/>
      <c r="AM25" s="210"/>
      <c r="AN25" s="210"/>
      <c r="AO25" s="449"/>
      <c r="AP25" s="403"/>
      <c r="AQ25" s="403"/>
      <c r="AR25" s="403"/>
      <c r="AS25" s="12"/>
      <c r="AT25" s="12"/>
      <c r="AU25" s="68"/>
      <c r="AV25" s="211"/>
      <c r="AW25" s="12"/>
      <c r="AX25" s="12"/>
      <c r="AY25" s="68"/>
      <c r="AZ25" s="68"/>
      <c r="BA25" s="211"/>
      <c r="BB25" s="12"/>
      <c r="BC25" s="12"/>
      <c r="BD25" s="68"/>
      <c r="BE25" s="68"/>
      <c r="BF25" s="12"/>
      <c r="BG25" s="16"/>
      <c r="BO25" s="16"/>
      <c r="BP25" s="16"/>
      <c r="BQ25" s="16"/>
      <c r="BR25" s="16"/>
      <c r="BS25" s="16"/>
      <c r="BT25" s="16"/>
      <c r="BU25" s="16"/>
      <c r="BV25" s="16"/>
      <c r="BW25" s="697"/>
      <c r="BX25" s="463" t="s">
        <v>418</v>
      </c>
      <c r="BY25" s="172">
        <f>1/($AW$8)</f>
        <v>3.3073160504448091E-5</v>
      </c>
      <c r="BZ25" s="172">
        <f>1/($AW$13)</f>
        <v>3.3073160504448091E-5</v>
      </c>
      <c r="CA25" s="173">
        <f>1/($AW$18)</f>
        <v>3.1452765631818846E-5</v>
      </c>
      <c r="CB25" s="16"/>
      <c r="CH25" s="16"/>
      <c r="CI25" s="390"/>
      <c r="CJ25" s="403"/>
      <c r="CK25" s="12"/>
      <c r="CL25" s="12"/>
      <c r="CM25" s="12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</row>
    <row r="26" spans="1:109" ht="16.5" thickBot="1" x14ac:dyDescent="0.3">
      <c r="A26" s="16"/>
      <c r="O26" s="16"/>
      <c r="P26" s="16"/>
      <c r="Q26" s="16"/>
      <c r="R26" s="16"/>
      <c r="T26" s="16"/>
      <c r="U26" s="709" t="s">
        <v>233</v>
      </c>
      <c r="V26" s="710"/>
      <c r="W26" s="710"/>
      <c r="X26" s="710"/>
      <c r="Y26" s="710"/>
      <c r="Z26" s="711"/>
      <c r="AA26" s="138"/>
      <c r="AB26" s="143"/>
      <c r="AI26" s="12"/>
      <c r="AJ26" s="12"/>
      <c r="AK26" s="12"/>
      <c r="AL26" s="210"/>
      <c r="AM26" s="210"/>
      <c r="AN26" s="210"/>
      <c r="AO26" s="449"/>
      <c r="AP26" s="403"/>
      <c r="AQ26" s="403"/>
      <c r="AR26" s="403"/>
      <c r="AS26" s="12"/>
      <c r="AT26" s="12"/>
      <c r="AU26" s="68"/>
      <c r="AV26" s="211"/>
      <c r="AW26" s="12"/>
      <c r="AX26" s="12"/>
      <c r="AY26" s="68"/>
      <c r="AZ26" s="68"/>
      <c r="BA26" s="211"/>
      <c r="BB26" s="12"/>
      <c r="BC26" s="12"/>
      <c r="BD26" s="68"/>
      <c r="BE26" s="68"/>
      <c r="BF26" s="12"/>
      <c r="BG26" s="16"/>
      <c r="BO26" s="16"/>
      <c r="BP26" s="16"/>
      <c r="BQ26" s="16"/>
      <c r="BR26" s="16"/>
      <c r="BS26" s="16"/>
      <c r="BT26" s="16"/>
      <c r="BU26" s="16"/>
      <c r="BV26" s="16"/>
      <c r="BW26" s="697"/>
      <c r="BX26" s="464" t="s">
        <v>418</v>
      </c>
      <c r="BY26" s="172">
        <f>1/($BB$8)</f>
        <v>2.3151212353113672E-4</v>
      </c>
      <c r="BZ26" s="172">
        <f>1/($BB$13)</f>
        <v>2.3151212353113672E-4</v>
      </c>
      <c r="CA26" s="173">
        <f>1/($BB$18)</f>
        <v>2.201693594227321E-4</v>
      </c>
      <c r="CB26" s="16"/>
      <c r="CH26" s="16"/>
      <c r="CI26" s="390"/>
      <c r="CJ26" s="403"/>
      <c r="CK26" s="12"/>
      <c r="CL26" s="12"/>
      <c r="CM26" s="12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</row>
    <row r="27" spans="1:109" x14ac:dyDescent="0.25">
      <c r="A27" s="16"/>
      <c r="O27" s="16"/>
      <c r="P27" s="16"/>
      <c r="Q27" s="16"/>
      <c r="R27" s="16"/>
      <c r="T27" s="16"/>
      <c r="U27" s="391" t="s">
        <v>5</v>
      </c>
      <c r="V27" s="418" t="s">
        <v>55</v>
      </c>
      <c r="W27" s="392" t="s">
        <v>28</v>
      </c>
      <c r="X27" s="392" t="s">
        <v>26</v>
      </c>
      <c r="Y27" s="246" t="s">
        <v>232</v>
      </c>
      <c r="Z27" s="204" t="s">
        <v>227</v>
      </c>
      <c r="AA27" s="138"/>
      <c r="AB27" s="143"/>
      <c r="AI27" s="12"/>
      <c r="AJ27" s="12"/>
      <c r="AK27" s="12"/>
      <c r="AL27" s="210"/>
      <c r="AM27" s="210"/>
      <c r="AN27" s="210"/>
      <c r="AO27" s="449"/>
      <c r="AP27" s="403"/>
      <c r="AQ27" s="403"/>
      <c r="AR27" s="403"/>
      <c r="AS27" s="12"/>
      <c r="AT27" s="12"/>
      <c r="AU27" s="68"/>
      <c r="AV27" s="211"/>
      <c r="AW27" s="12"/>
      <c r="AX27" s="12"/>
      <c r="AY27" s="68"/>
      <c r="AZ27" s="68"/>
      <c r="BA27" s="211"/>
      <c r="BB27" s="12"/>
      <c r="BC27" s="12"/>
      <c r="BD27" s="68"/>
      <c r="BE27" s="68"/>
      <c r="BF27" s="12"/>
      <c r="BG27" s="16"/>
      <c r="BO27" s="16"/>
      <c r="BP27" s="16"/>
      <c r="BQ27" s="16"/>
      <c r="BR27" s="16"/>
      <c r="BS27" s="16"/>
      <c r="BT27" s="16"/>
      <c r="BU27" s="16"/>
      <c r="BV27" s="16"/>
      <c r="BW27" s="697"/>
      <c r="BX27" s="465" t="s">
        <v>418</v>
      </c>
      <c r="BY27" s="172">
        <f>1/($BF$8)</f>
        <v>-1.1771733783118982E-4</v>
      </c>
      <c r="BZ27" s="172">
        <f>1/($BF$13)</f>
        <v>-1.1771733783118982E-4</v>
      </c>
      <c r="CA27" s="173">
        <f>1/($BF$18)</f>
        <v>-1.0790755967859067E-4</v>
      </c>
      <c r="CB27" s="16"/>
      <c r="CH27" s="16"/>
      <c r="CI27" s="390"/>
      <c r="CJ27" s="403"/>
      <c r="CK27" s="12"/>
      <c r="CL27" s="12"/>
      <c r="CM27" s="12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</row>
    <row r="28" spans="1:109" ht="15.75" thickBot="1" x14ac:dyDescent="0.3">
      <c r="A28" s="16"/>
      <c r="O28" s="16"/>
      <c r="P28" s="16"/>
      <c r="Q28" s="16"/>
      <c r="R28" s="16"/>
      <c r="T28" s="16"/>
      <c r="U28" s="704">
        <v>3</v>
      </c>
      <c r="V28" s="401">
        <v>1</v>
      </c>
      <c r="W28" s="401">
        <v>7113</v>
      </c>
      <c r="X28" s="401" t="s">
        <v>8</v>
      </c>
      <c r="Y28" s="411">
        <f>'Structural Information'!$AM$10</f>
        <v>4.5</v>
      </c>
      <c r="Z28" s="170">
        <f>2*(SUM('Structural Information'!$AF$19:$AF$20))*(200)/$Y28</f>
        <v>107233.0292425316</v>
      </c>
      <c r="AA28" s="145"/>
      <c r="AB28" s="143"/>
      <c r="AI28" s="12"/>
      <c r="AJ28" s="12"/>
      <c r="AK28" s="12"/>
      <c r="AL28" s="210"/>
      <c r="AM28" s="210"/>
      <c r="AN28" s="210"/>
      <c r="AO28" s="449"/>
      <c r="AP28" s="403"/>
      <c r="AQ28" s="403"/>
      <c r="AR28" s="403"/>
      <c r="AS28" s="12"/>
      <c r="AT28" s="12"/>
      <c r="AU28" s="68"/>
      <c r="AV28" s="211"/>
      <c r="AW28" s="12"/>
      <c r="AX28" s="12"/>
      <c r="AY28" s="68"/>
      <c r="AZ28" s="68"/>
      <c r="BA28" s="211"/>
      <c r="BB28" s="12"/>
      <c r="BC28" s="12"/>
      <c r="BD28" s="68"/>
      <c r="BE28" s="68"/>
      <c r="BF28" s="12"/>
      <c r="BG28" s="16"/>
      <c r="BO28" s="16"/>
      <c r="BP28" s="16"/>
      <c r="BQ28" s="16"/>
      <c r="BR28" s="16"/>
      <c r="BS28" s="16"/>
      <c r="BT28" s="16"/>
      <c r="BU28" s="16"/>
      <c r="BV28" s="16"/>
      <c r="BW28" s="699"/>
      <c r="BX28" s="470" t="s">
        <v>408</v>
      </c>
      <c r="BY28" s="205">
        <f>(BS14*BS14)/$BN$9</f>
        <v>1.6311590651916037E-6</v>
      </c>
      <c r="BZ28" s="205">
        <f>(BT14*BT14)/$BN$15</f>
        <v>1.6311590651916037E-6</v>
      </c>
      <c r="CA28" s="206">
        <f>(BU14*BU14)/$BN$21</f>
        <v>1.2564078216261721E-6</v>
      </c>
      <c r="CB28" s="16"/>
      <c r="CC28" s="16"/>
      <c r="CD28" s="16"/>
      <c r="CE28" s="403"/>
      <c r="CF28" s="403"/>
      <c r="CG28" s="143"/>
      <c r="CH28" s="16"/>
      <c r="CI28" s="390"/>
      <c r="CJ28" s="403"/>
      <c r="CK28" s="12"/>
      <c r="CL28" s="12"/>
      <c r="CM28" s="12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</row>
    <row r="29" spans="1:109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T29" s="16"/>
      <c r="U29" s="705"/>
      <c r="V29" s="403">
        <v>2</v>
      </c>
      <c r="W29" s="403">
        <v>7213</v>
      </c>
      <c r="X29" s="403" t="s">
        <v>8</v>
      </c>
      <c r="Y29" s="12">
        <f>'Structural Information'!$AM$9</f>
        <v>2</v>
      </c>
      <c r="Z29" s="177">
        <f>2*(SUM('Structural Information'!$AF$19:$AF$20))*(200)/$Y29</f>
        <v>241274.31579569611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403"/>
      <c r="CF29" s="403"/>
      <c r="CG29" s="143"/>
      <c r="CH29" s="16"/>
      <c r="CI29" s="16"/>
      <c r="CJ29" s="16"/>
      <c r="CK29" s="449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</row>
    <row r="30" spans="1:109" ht="16.5" customHeight="1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T30" s="16"/>
      <c r="U30" s="705"/>
      <c r="V30" s="403">
        <v>3</v>
      </c>
      <c r="W30" s="403">
        <v>7313</v>
      </c>
      <c r="X30" s="403" t="s">
        <v>8</v>
      </c>
      <c r="Y30" s="12">
        <f>'Structural Information'!$AM$8</f>
        <v>4.5</v>
      </c>
      <c r="Z30" s="177">
        <f>2*(SUM('Structural Information'!$AF$19:$AF$20))*(200)/$Y30</f>
        <v>107233.0292425316</v>
      </c>
      <c r="AA30" s="16"/>
      <c r="AB30" s="212"/>
      <c r="AC30" s="16"/>
      <c r="AD30" s="16"/>
      <c r="AE30" s="16"/>
      <c r="AF30" s="16"/>
      <c r="AG30" s="16"/>
      <c r="AH30" s="16"/>
      <c r="AI30" s="16"/>
      <c r="AJ30" s="212"/>
      <c r="AK30" s="212"/>
      <c r="AL30" s="212"/>
      <c r="AM30" s="212"/>
      <c r="AN30" s="212"/>
      <c r="AO30" s="16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  <c r="BF30" s="135"/>
      <c r="BG30" s="135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213"/>
      <c r="CF30" s="213"/>
      <c r="CG30" s="213"/>
      <c r="CH30" s="213"/>
      <c r="CI30" s="213"/>
      <c r="CJ30" s="213"/>
      <c r="CK30" s="213"/>
      <c r="CL30" s="213"/>
      <c r="CM30" s="213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</row>
    <row r="31" spans="1:109" ht="16.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T31" s="16"/>
      <c r="U31" s="705"/>
      <c r="V31" s="403">
        <v>4</v>
      </c>
      <c r="W31" s="403">
        <v>7413</v>
      </c>
      <c r="X31" s="403" t="s">
        <v>8</v>
      </c>
      <c r="Y31" s="12">
        <f>'Structural Information'!$AM$7</f>
        <v>2</v>
      </c>
      <c r="Z31" s="177">
        <f>2*(SUM('Structural Information'!$AF$19:$AF$20))*(200)/$Y31</f>
        <v>241274.31579569611</v>
      </c>
      <c r="AA31" s="16"/>
      <c r="AB31" s="212"/>
      <c r="AC31" s="16"/>
      <c r="AD31" s="16"/>
      <c r="AE31" s="16"/>
      <c r="AF31" s="16"/>
      <c r="AG31" s="16"/>
      <c r="AH31" s="16"/>
      <c r="AI31" s="16"/>
      <c r="AJ31" s="212"/>
      <c r="AK31" s="212"/>
      <c r="AL31" s="212"/>
      <c r="AM31" s="212"/>
      <c r="AN31" s="212"/>
      <c r="AO31" s="16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35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213"/>
      <c r="CF31" s="213"/>
      <c r="CG31" s="213"/>
      <c r="CH31" s="213"/>
      <c r="CI31" s="213"/>
      <c r="CJ31" s="213"/>
      <c r="CK31" s="213"/>
      <c r="CL31" s="213"/>
      <c r="CM31" s="213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</row>
    <row r="32" spans="1:109" ht="15" customHeigh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T32" s="16"/>
      <c r="U32" s="707"/>
      <c r="V32" s="405">
        <v>5</v>
      </c>
      <c r="W32" s="405">
        <v>7513</v>
      </c>
      <c r="X32" s="405" t="s">
        <v>8</v>
      </c>
      <c r="Y32" s="412">
        <f>'Structural Information'!$AM$6</f>
        <v>4.5</v>
      </c>
      <c r="Z32" s="47">
        <f>2*(SUM('Structural Information'!$AF$19:$AF$20))*(200)/$Y32</f>
        <v>107233.0292425316</v>
      </c>
      <c r="AA32" s="16"/>
      <c r="AB32" s="212"/>
      <c r="AC32" s="16"/>
      <c r="AD32" s="16"/>
      <c r="AE32" s="16"/>
      <c r="AF32" s="16"/>
      <c r="AG32" s="16"/>
      <c r="AH32" s="16"/>
      <c r="AI32" s="16"/>
      <c r="AJ32" s="212"/>
      <c r="AK32" s="212"/>
      <c r="AL32" s="212"/>
      <c r="AM32" s="212"/>
      <c r="AN32" s="212"/>
      <c r="AO32" s="16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213"/>
      <c r="CF32" s="213"/>
      <c r="CG32" s="213"/>
      <c r="CH32" s="213"/>
      <c r="CI32" s="213"/>
      <c r="CJ32" s="213"/>
      <c r="CK32" s="213"/>
      <c r="CL32" s="213"/>
      <c r="CM32" s="213"/>
      <c r="CN32" s="16"/>
      <c r="CO32" s="16"/>
      <c r="CP32" s="16"/>
      <c r="CY32" s="16"/>
      <c r="CZ32" s="16"/>
      <c r="DA32" s="16"/>
      <c r="DB32" s="16"/>
      <c r="DC32" s="16"/>
    </row>
    <row r="33" spans="1:108" ht="15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T33" s="16"/>
      <c r="U33" s="704">
        <v>2</v>
      </c>
      <c r="V33" s="401">
        <v>1</v>
      </c>
      <c r="W33" s="401">
        <v>7112</v>
      </c>
      <c r="X33" s="401" t="s">
        <v>8</v>
      </c>
      <c r="Y33" s="411">
        <f>'Structural Information'!$AM$10</f>
        <v>4.5</v>
      </c>
      <c r="Z33" s="170">
        <f>2*(SUM('Structural Information'!$AF$19:$AF$20))*(200)/$Y33</f>
        <v>107233.0292425316</v>
      </c>
      <c r="AA33" s="16"/>
      <c r="AB33" s="212"/>
      <c r="AC33" s="16"/>
      <c r="AD33" s="16"/>
      <c r="AE33" s="16"/>
      <c r="AF33" s="16"/>
      <c r="AG33" s="16"/>
      <c r="AH33" s="16"/>
      <c r="AI33" s="16"/>
      <c r="AJ33" s="212"/>
      <c r="AK33" s="212"/>
      <c r="AL33" s="212"/>
      <c r="AM33" s="212"/>
      <c r="AN33" s="212"/>
      <c r="AO33" s="16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213"/>
      <c r="CF33" s="213"/>
      <c r="CG33" s="213"/>
      <c r="CH33" s="213"/>
      <c r="CI33" s="213"/>
      <c r="CJ33" s="213"/>
      <c r="CK33" s="213"/>
      <c r="CL33" s="213"/>
      <c r="CM33" s="213"/>
      <c r="CN33" s="16"/>
      <c r="CO33" s="16"/>
      <c r="CP33" s="16"/>
      <c r="CY33" s="16"/>
      <c r="CZ33" s="16"/>
      <c r="DA33" s="16"/>
      <c r="DB33" s="16"/>
      <c r="DC33" s="16"/>
    </row>
    <row r="34" spans="1:108" ht="1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T34" s="16"/>
      <c r="U34" s="705"/>
      <c r="V34" s="403">
        <v>2</v>
      </c>
      <c r="W34" s="403">
        <v>7212</v>
      </c>
      <c r="X34" s="403" t="s">
        <v>8</v>
      </c>
      <c r="Y34" s="12">
        <f>'Structural Information'!$AM$9</f>
        <v>2</v>
      </c>
      <c r="Z34" s="177">
        <f>2*(SUM('Structural Information'!$AF$19:$AF$20))*(200)/$Y34</f>
        <v>241274.31579569611</v>
      </c>
      <c r="AA34" s="16"/>
      <c r="AB34" s="212"/>
      <c r="AC34" s="16"/>
      <c r="AD34" s="16"/>
      <c r="AE34" s="16"/>
      <c r="AL34" s="212"/>
      <c r="AM34" s="212"/>
      <c r="AN34" s="212"/>
      <c r="AO34" s="16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213"/>
      <c r="CF34" s="213"/>
      <c r="CG34" s="213"/>
      <c r="CH34" s="213"/>
      <c r="CI34" s="213"/>
      <c r="CJ34" s="213"/>
      <c r="CK34" s="213"/>
      <c r="CL34" s="213"/>
      <c r="CM34" s="213"/>
      <c r="CN34" s="16"/>
      <c r="CO34" s="16"/>
      <c r="CP34" s="16"/>
      <c r="CY34" s="16"/>
      <c r="CZ34" s="16"/>
      <c r="DA34" s="16"/>
      <c r="DB34" s="16"/>
      <c r="DC34" s="16"/>
    </row>
    <row r="35" spans="1:108" ht="1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T35" s="16"/>
      <c r="U35" s="705"/>
      <c r="V35" s="403">
        <v>3</v>
      </c>
      <c r="W35" s="403">
        <v>7312</v>
      </c>
      <c r="X35" s="403" t="s">
        <v>8</v>
      </c>
      <c r="Y35" s="12">
        <f>'Structural Information'!$AM$8</f>
        <v>4.5</v>
      </c>
      <c r="Z35" s="177">
        <f>2*(SUM('Structural Information'!$AF$19:$AF$20))*(200)/$Y35</f>
        <v>107233.0292425316</v>
      </c>
      <c r="AA35" s="16"/>
      <c r="AB35" s="212"/>
      <c r="AC35" s="16"/>
      <c r="AD35" s="16"/>
      <c r="AE35" s="16"/>
      <c r="AL35" s="212"/>
      <c r="AM35" s="212"/>
      <c r="AN35" s="212"/>
      <c r="AO35" s="16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213"/>
      <c r="CF35" s="213"/>
      <c r="CG35" s="213"/>
      <c r="CH35" s="213"/>
      <c r="CI35" s="213"/>
      <c r="CJ35" s="213"/>
      <c r="CK35" s="213"/>
      <c r="CL35" s="213"/>
      <c r="CM35" s="213"/>
      <c r="CN35" s="16"/>
      <c r="CO35" s="16"/>
      <c r="CP35" s="16"/>
      <c r="CY35" s="16"/>
      <c r="CZ35" s="16"/>
      <c r="DA35" s="16"/>
      <c r="DB35" s="16"/>
      <c r="DC35" s="16"/>
    </row>
    <row r="36" spans="1:108" ht="1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T36" s="16"/>
      <c r="U36" s="705"/>
      <c r="V36" s="403">
        <v>4</v>
      </c>
      <c r="W36" s="403">
        <v>7412</v>
      </c>
      <c r="X36" s="403" t="s">
        <v>8</v>
      </c>
      <c r="Y36" s="12">
        <f>'Structural Information'!$AM$7</f>
        <v>2</v>
      </c>
      <c r="Z36" s="177">
        <f>2*(SUM('Structural Information'!$AF$19:$AF$20))*(200)/$Y36</f>
        <v>241274.31579569611</v>
      </c>
      <c r="AA36" s="16"/>
      <c r="AB36" s="212"/>
      <c r="AC36" s="16"/>
      <c r="AD36" s="16"/>
      <c r="AE36" s="16"/>
      <c r="AL36" s="212"/>
      <c r="AM36" s="212"/>
      <c r="AN36" s="212"/>
      <c r="AO36" s="16"/>
      <c r="BG36" s="135"/>
      <c r="BH36" s="135"/>
      <c r="BI36" s="135"/>
      <c r="BJ36" s="135"/>
      <c r="BK36" s="135"/>
      <c r="BL36" s="135"/>
      <c r="BM36" s="135"/>
      <c r="BN36" s="135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213"/>
      <c r="CF36" s="213"/>
      <c r="CG36" s="213"/>
      <c r="CH36" s="213"/>
      <c r="CI36" s="213"/>
      <c r="CJ36" s="213"/>
      <c r="CK36" s="213"/>
      <c r="CL36" s="213"/>
      <c r="CM36" s="213"/>
      <c r="CN36" s="16"/>
      <c r="CO36" s="16"/>
      <c r="CP36" s="16"/>
      <c r="CY36" s="16"/>
      <c r="CZ36" s="16"/>
      <c r="DA36" s="16"/>
      <c r="DB36" s="16"/>
      <c r="DC36" s="16"/>
    </row>
    <row r="37" spans="1:108" ht="1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T37" s="16"/>
      <c r="U37" s="707"/>
      <c r="V37" s="405">
        <v>5</v>
      </c>
      <c r="W37" s="405">
        <v>7512</v>
      </c>
      <c r="X37" s="405" t="s">
        <v>8</v>
      </c>
      <c r="Y37" s="412">
        <f>'Structural Information'!$AM$6</f>
        <v>4.5</v>
      </c>
      <c r="Z37" s="47">
        <f>2*(SUM('Structural Information'!$AF$19:$AF$20))*(200)/$Y37</f>
        <v>107233.0292425316</v>
      </c>
      <c r="AA37" s="212"/>
      <c r="AB37" s="212"/>
      <c r="AC37" s="16"/>
      <c r="AD37" s="16"/>
      <c r="AE37" s="16"/>
      <c r="AL37" s="212"/>
      <c r="AM37" s="212"/>
      <c r="AN37" s="212"/>
      <c r="AO37" s="16"/>
      <c r="BG37" s="135"/>
      <c r="BH37" s="135"/>
      <c r="BI37" s="135"/>
      <c r="BJ37" s="135"/>
      <c r="BK37" s="135"/>
      <c r="BL37" s="135"/>
      <c r="BM37" s="135"/>
      <c r="BN37" s="135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213"/>
      <c r="CF37" s="213"/>
      <c r="CG37" s="213"/>
      <c r="CH37" s="213"/>
      <c r="CI37" s="213"/>
      <c r="CJ37" s="213"/>
      <c r="CK37" s="213"/>
      <c r="CL37" s="213"/>
      <c r="CM37" s="213"/>
      <c r="CN37" s="16"/>
      <c r="CO37" s="16"/>
      <c r="CP37" s="16"/>
      <c r="CY37" s="16"/>
      <c r="CZ37" s="16"/>
      <c r="DA37" s="16"/>
      <c r="DB37" s="16"/>
      <c r="DC37" s="16"/>
    </row>
    <row r="38" spans="1:108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T38" s="16"/>
      <c r="U38" s="704">
        <v>1</v>
      </c>
      <c r="V38" s="401">
        <v>1</v>
      </c>
      <c r="W38" s="401">
        <v>7111</v>
      </c>
      <c r="X38" s="401" t="s">
        <v>8</v>
      </c>
      <c r="Y38" s="411">
        <f>'Structural Information'!$AM$10</f>
        <v>4.5</v>
      </c>
      <c r="Z38" s="170">
        <f>2*(SUM('Structural Information'!$AF$19:$AF$20))*(200)/$Y38</f>
        <v>107233.0292425316</v>
      </c>
      <c r="AA38" s="212"/>
      <c r="AB38" s="212"/>
      <c r="AC38" s="16"/>
      <c r="AD38" s="16"/>
      <c r="AE38" s="16"/>
      <c r="AL38" s="212"/>
      <c r="AM38" s="212"/>
      <c r="AN38" s="212"/>
      <c r="AO38" s="16"/>
      <c r="BG38" s="135"/>
      <c r="BH38" s="135"/>
      <c r="BI38" s="135"/>
      <c r="BJ38" s="135"/>
      <c r="BK38" s="135"/>
      <c r="BL38" s="135"/>
      <c r="BM38" s="135"/>
      <c r="BN38" s="135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213"/>
      <c r="CF38" s="213"/>
      <c r="CG38" s="213"/>
      <c r="CH38" s="213"/>
      <c r="CI38" s="213"/>
      <c r="CJ38" s="213"/>
      <c r="CK38" s="213"/>
      <c r="CL38" s="213"/>
      <c r="CM38" s="213"/>
      <c r="CN38" s="16"/>
      <c r="CO38" s="16"/>
      <c r="CP38" s="16"/>
      <c r="CY38" s="16"/>
      <c r="CZ38" s="16"/>
      <c r="DA38" s="16"/>
      <c r="DB38" s="16"/>
      <c r="DC38" s="16"/>
    </row>
    <row r="39" spans="1:108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T39" s="16"/>
      <c r="U39" s="705"/>
      <c r="V39" s="403">
        <v>2</v>
      </c>
      <c r="W39" s="403">
        <v>7211</v>
      </c>
      <c r="X39" s="403" t="s">
        <v>8</v>
      </c>
      <c r="Y39" s="12">
        <f>'Structural Information'!$AM$9</f>
        <v>2</v>
      </c>
      <c r="Z39" s="177">
        <f>2*(SUM('Structural Information'!$AF$19:$AF$20))*(200)/$Y39</f>
        <v>241274.31579569611</v>
      </c>
      <c r="AA39" s="212"/>
      <c r="AB39" s="212"/>
      <c r="AC39" s="16"/>
      <c r="AD39" s="16"/>
      <c r="AE39" s="16"/>
      <c r="AL39" s="212"/>
      <c r="AM39" s="212"/>
      <c r="AN39" s="212"/>
      <c r="AO39" s="16"/>
      <c r="BG39" s="135"/>
      <c r="BH39" s="135"/>
      <c r="BI39" s="135"/>
      <c r="BJ39" s="135"/>
      <c r="BK39" s="135"/>
      <c r="BL39" s="135"/>
      <c r="BM39" s="135"/>
      <c r="BN39" s="135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213"/>
      <c r="CF39" s="213"/>
      <c r="CG39" s="213"/>
      <c r="CH39" s="213"/>
      <c r="CI39" s="213"/>
      <c r="CJ39" s="213"/>
      <c r="CK39" s="213"/>
      <c r="CL39" s="213"/>
      <c r="CM39" s="213"/>
      <c r="CN39" s="16"/>
      <c r="CO39" s="16"/>
      <c r="CP39" s="16"/>
      <c r="CY39" s="16"/>
      <c r="CZ39" s="16"/>
      <c r="DA39" s="16"/>
      <c r="DB39" s="16"/>
      <c r="DC39" s="16"/>
    </row>
    <row r="40" spans="1:10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T40" s="16"/>
      <c r="U40" s="705"/>
      <c r="V40" s="403">
        <v>3</v>
      </c>
      <c r="W40" s="403">
        <v>7311</v>
      </c>
      <c r="X40" s="403" t="s">
        <v>8</v>
      </c>
      <c r="Y40" s="12">
        <f>'Structural Information'!$AM$8</f>
        <v>4.5</v>
      </c>
      <c r="Z40" s="177">
        <f>2*(SUM('Structural Information'!$AF$19:$AF$20))*(200)/$Y40</f>
        <v>107233.0292425316</v>
      </c>
      <c r="AA40" s="212"/>
      <c r="AB40" s="212"/>
      <c r="AC40" s="16"/>
      <c r="AD40" s="16"/>
      <c r="AE40" s="16"/>
      <c r="AL40" s="212"/>
      <c r="AM40" s="212"/>
      <c r="AN40" s="212"/>
      <c r="AO40" s="16"/>
      <c r="BG40" s="135"/>
      <c r="BH40" s="135"/>
      <c r="BI40" s="135"/>
      <c r="BJ40" s="135"/>
      <c r="BK40" s="135"/>
      <c r="BL40" s="135"/>
      <c r="BM40" s="135"/>
      <c r="BN40" s="135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213"/>
      <c r="CA40" s="213"/>
      <c r="CB40" s="213"/>
      <c r="CC40" s="213"/>
      <c r="CD40" s="213"/>
      <c r="CE40" s="213"/>
      <c r="CF40" s="213"/>
      <c r="CG40" s="213"/>
      <c r="CH40" s="213"/>
      <c r="CI40" s="213"/>
      <c r="CJ40" s="213"/>
      <c r="CK40" s="213"/>
      <c r="CL40" s="213"/>
      <c r="CM40" s="213"/>
      <c r="CN40" s="16"/>
      <c r="CO40" s="16"/>
      <c r="CP40" s="16"/>
      <c r="CY40" s="16"/>
      <c r="CZ40" s="16"/>
      <c r="DA40" s="16"/>
      <c r="DB40" s="16"/>
      <c r="DC40" s="16"/>
    </row>
    <row r="41" spans="1:108" ht="1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T41" s="16"/>
      <c r="U41" s="705"/>
      <c r="V41" s="403">
        <v>4</v>
      </c>
      <c r="W41" s="403">
        <v>7411</v>
      </c>
      <c r="X41" s="403" t="s">
        <v>8</v>
      </c>
      <c r="Y41" s="12">
        <f>'Structural Information'!$AM$7</f>
        <v>2</v>
      </c>
      <c r="Z41" s="177">
        <f>2*(SUM('Structural Information'!$AF$19:$AF$20))*(200)/$Y41</f>
        <v>241274.31579569611</v>
      </c>
      <c r="AA41" s="212"/>
      <c r="AB41" s="212"/>
      <c r="AC41" s="16"/>
      <c r="AD41" s="16"/>
      <c r="AE41" s="16"/>
      <c r="AL41" s="212"/>
      <c r="AM41" s="212"/>
      <c r="AN41" s="212"/>
      <c r="AO41" s="16"/>
      <c r="BG41" s="135"/>
      <c r="BH41" s="135"/>
      <c r="BI41" s="135"/>
      <c r="BJ41" s="135"/>
      <c r="BK41" s="135"/>
      <c r="BL41" s="135"/>
      <c r="BM41" s="135"/>
      <c r="BN41" s="135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213"/>
      <c r="CA41" s="213"/>
      <c r="CB41" s="213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16"/>
      <c r="CO41" s="16"/>
      <c r="CP41" s="16"/>
      <c r="CY41" s="16"/>
      <c r="CZ41" s="16"/>
      <c r="DA41" s="16"/>
      <c r="DB41" s="16"/>
      <c r="DC41" s="16"/>
    </row>
    <row r="42" spans="1:108" ht="15" customHeight="1" thickBot="1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T42" s="16"/>
      <c r="U42" s="706"/>
      <c r="V42" s="96">
        <v>5</v>
      </c>
      <c r="W42" s="96">
        <v>7511</v>
      </c>
      <c r="X42" s="96" t="s">
        <v>8</v>
      </c>
      <c r="Y42" s="408">
        <f>'Structural Information'!$AM$6</f>
        <v>4.5</v>
      </c>
      <c r="Z42" s="72">
        <f>2*(SUM('Structural Information'!$AF$19:$AF$20))*(200)/$Y42</f>
        <v>107233.0292425316</v>
      </c>
      <c r="AA42" s="212"/>
      <c r="AB42" s="212"/>
      <c r="AC42" s="16"/>
      <c r="AD42" s="16"/>
      <c r="AE42" s="16"/>
      <c r="AL42" s="212"/>
      <c r="AM42" s="212"/>
      <c r="AN42" s="212"/>
      <c r="AO42" s="16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5"/>
      <c r="BA42" s="135"/>
      <c r="BB42" s="135"/>
      <c r="BC42" s="135"/>
      <c r="BD42" s="135"/>
      <c r="BE42" s="135"/>
      <c r="BF42" s="135"/>
      <c r="BG42" s="135"/>
      <c r="BH42" s="135"/>
      <c r="BI42" s="135"/>
      <c r="BJ42" s="135"/>
      <c r="BK42" s="135"/>
      <c r="BL42" s="135"/>
      <c r="BM42" s="135"/>
      <c r="BN42" s="135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213"/>
      <c r="CA42" s="213"/>
      <c r="CB42" s="213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16"/>
      <c r="CO42" s="214"/>
      <c r="CP42" s="214"/>
      <c r="CY42" s="214"/>
      <c r="CZ42" s="214"/>
      <c r="DA42" s="214"/>
      <c r="DB42" s="214"/>
      <c r="DC42" s="214"/>
      <c r="DD42" s="214"/>
    </row>
    <row r="43" spans="1:108" ht="1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T43" s="16"/>
      <c r="AA43" s="212"/>
      <c r="AB43" s="212"/>
      <c r="AC43" s="16"/>
      <c r="AD43" s="16"/>
      <c r="AE43" s="16"/>
      <c r="AL43" s="212"/>
      <c r="AM43" s="212"/>
      <c r="AN43" s="212"/>
      <c r="AO43" s="16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5"/>
      <c r="BA43" s="135"/>
      <c r="BB43" s="135"/>
      <c r="BC43" s="135"/>
      <c r="BD43" s="135"/>
      <c r="BE43" s="135"/>
      <c r="BF43" s="135"/>
      <c r="BG43" s="135"/>
      <c r="BH43" s="135"/>
      <c r="BI43" s="135"/>
      <c r="BJ43" s="135"/>
      <c r="BK43" s="135"/>
      <c r="BL43" s="135"/>
      <c r="BM43" s="135"/>
      <c r="BN43" s="135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213"/>
      <c r="CA43" s="213"/>
      <c r="CB43" s="213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16"/>
      <c r="CO43" s="214"/>
      <c r="CP43" s="214"/>
      <c r="CY43" s="214"/>
      <c r="CZ43" s="214"/>
      <c r="DA43" s="214"/>
      <c r="DB43" s="214"/>
      <c r="DC43" s="214"/>
      <c r="DD43" s="214"/>
    </row>
    <row r="44" spans="1:108" ht="1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T44" s="16"/>
      <c r="AA44" s="212"/>
      <c r="AB44" s="212"/>
      <c r="AC44" s="16"/>
      <c r="AD44" s="16"/>
      <c r="AE44" s="16"/>
      <c r="AL44" s="212"/>
      <c r="AM44" s="212"/>
      <c r="AN44" s="212"/>
      <c r="AO44" s="16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5"/>
      <c r="BA44" s="135"/>
      <c r="BB44" s="135"/>
      <c r="BC44" s="135"/>
      <c r="BD44" s="135"/>
      <c r="BE44" s="135"/>
      <c r="BF44" s="135"/>
      <c r="BG44" s="135"/>
      <c r="BH44" s="135"/>
      <c r="BI44" s="135"/>
      <c r="BJ44" s="135"/>
      <c r="BK44" s="135"/>
      <c r="BL44" s="135"/>
      <c r="BM44" s="135"/>
      <c r="BN44" s="135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213"/>
      <c r="CA44" s="213"/>
      <c r="CB44" s="213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16"/>
      <c r="CO44" s="214"/>
      <c r="CP44" s="214"/>
      <c r="CY44" s="214"/>
      <c r="CZ44" s="214"/>
      <c r="DA44" s="214"/>
      <c r="DB44" s="214"/>
      <c r="DC44" s="214"/>
      <c r="DD44" s="214"/>
    </row>
    <row r="45" spans="1:108" ht="1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T45" s="16"/>
      <c r="AA45" s="212"/>
      <c r="AB45" s="212"/>
      <c r="AC45" s="16"/>
      <c r="AD45" s="16"/>
      <c r="AE45" s="16"/>
      <c r="AL45" s="212"/>
      <c r="AM45" s="212"/>
      <c r="AN45" s="212"/>
      <c r="AO45" s="16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5"/>
      <c r="BA45" s="135"/>
      <c r="BB45" s="135"/>
      <c r="BC45" s="135"/>
      <c r="BD45" s="135"/>
      <c r="BE45" s="135"/>
      <c r="BF45" s="135"/>
      <c r="BG45" s="135"/>
      <c r="BH45" s="135"/>
      <c r="BI45" s="135"/>
      <c r="BJ45" s="135"/>
      <c r="BK45" s="135"/>
      <c r="BL45" s="135"/>
      <c r="BM45" s="135"/>
      <c r="BN45" s="135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213"/>
      <c r="CA45" s="213"/>
      <c r="CB45" s="213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16"/>
      <c r="CO45" s="214"/>
      <c r="CP45" s="214"/>
      <c r="CQ45" s="214"/>
      <c r="CR45" s="214"/>
      <c r="CS45" s="214"/>
      <c r="CT45" s="214"/>
      <c r="CU45" s="214"/>
      <c r="CV45" s="214"/>
      <c r="CW45" s="214"/>
      <c r="CX45" s="214"/>
      <c r="CY45" s="214"/>
      <c r="CZ45" s="214"/>
      <c r="DA45" s="214"/>
      <c r="DB45" s="214"/>
      <c r="DC45" s="214"/>
      <c r="DD45" s="214"/>
    </row>
    <row r="46" spans="1:108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AA46" s="212"/>
      <c r="AB46" s="212"/>
      <c r="AL46" s="212"/>
      <c r="AM46" s="212"/>
      <c r="AN46" s="212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5"/>
      <c r="BA46" s="135"/>
      <c r="BB46" s="135"/>
      <c r="BC46" s="135"/>
      <c r="BD46" s="135"/>
      <c r="BE46" s="135"/>
      <c r="BF46" s="135"/>
      <c r="BG46" s="135"/>
      <c r="BH46" s="135"/>
      <c r="BI46" s="135"/>
      <c r="BJ46" s="135"/>
      <c r="BK46" s="135"/>
      <c r="BL46" s="135"/>
      <c r="BM46" s="135"/>
      <c r="BN46" s="135"/>
      <c r="BZ46" s="213"/>
      <c r="CA46" s="213"/>
      <c r="CB46" s="213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O46" s="214"/>
      <c r="CP46" s="214"/>
      <c r="CQ46" s="214"/>
      <c r="CR46" s="214"/>
      <c r="CS46" s="214"/>
      <c r="CT46" s="214"/>
      <c r="CU46" s="214"/>
      <c r="CV46" s="214"/>
      <c r="CW46" s="214"/>
      <c r="CX46" s="214"/>
      <c r="CY46" s="214"/>
      <c r="CZ46" s="214"/>
      <c r="DA46" s="214"/>
      <c r="DB46" s="214"/>
      <c r="DC46" s="214"/>
      <c r="DD46" s="214"/>
    </row>
    <row r="47" spans="1:108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AA47" s="212"/>
      <c r="AB47" s="212"/>
      <c r="AL47" s="212"/>
      <c r="AM47" s="212"/>
      <c r="AN47" s="212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5"/>
      <c r="BA47" s="135"/>
      <c r="BB47" s="135"/>
      <c r="BC47" s="135"/>
      <c r="BD47" s="135"/>
      <c r="BE47" s="135"/>
      <c r="BF47" s="135"/>
      <c r="BG47" s="135"/>
      <c r="BH47" s="135"/>
      <c r="BI47" s="135"/>
      <c r="BJ47" s="135"/>
      <c r="BK47" s="135"/>
      <c r="BL47" s="135"/>
      <c r="BM47" s="135"/>
      <c r="BN47" s="135"/>
      <c r="BZ47" s="213"/>
      <c r="CA47" s="213"/>
      <c r="CB47" s="213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O47" s="214"/>
      <c r="CP47" s="214"/>
      <c r="CQ47" s="214"/>
      <c r="CR47" s="214"/>
      <c r="CS47" s="214"/>
      <c r="CT47" s="214"/>
      <c r="CU47" s="214"/>
      <c r="CV47" s="214"/>
      <c r="CW47" s="214"/>
      <c r="CX47" s="214"/>
      <c r="CY47" s="214"/>
      <c r="CZ47" s="214"/>
      <c r="DA47" s="214"/>
      <c r="DB47" s="214"/>
      <c r="DC47" s="214"/>
      <c r="DD47" s="214"/>
    </row>
    <row r="48" spans="1:108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AA48" s="212"/>
      <c r="AB48" s="212"/>
      <c r="AL48" s="212"/>
      <c r="AM48" s="212"/>
      <c r="AN48" s="212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5"/>
      <c r="BA48" s="135"/>
      <c r="BB48" s="135"/>
      <c r="BC48" s="135"/>
      <c r="BD48" s="135"/>
      <c r="BE48" s="135"/>
      <c r="BF48" s="135"/>
      <c r="BG48" s="135"/>
      <c r="BH48" s="135"/>
      <c r="BI48" s="135"/>
      <c r="BJ48" s="135"/>
      <c r="BK48" s="135"/>
      <c r="BL48" s="135"/>
      <c r="BM48" s="135"/>
      <c r="BN48" s="135"/>
      <c r="BZ48" s="213"/>
      <c r="CA48" s="213"/>
      <c r="CB48" s="213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O48" s="214"/>
      <c r="CP48" s="214"/>
      <c r="CQ48" s="214"/>
      <c r="CR48" s="214"/>
      <c r="CS48" s="214"/>
      <c r="CT48" s="214"/>
      <c r="CU48" s="214"/>
      <c r="CV48" s="214"/>
      <c r="CW48" s="214"/>
      <c r="CX48" s="214"/>
      <c r="CY48" s="214"/>
      <c r="CZ48" s="214"/>
      <c r="DA48" s="214"/>
      <c r="DB48" s="214"/>
      <c r="DC48" s="214"/>
      <c r="DD48" s="214"/>
    </row>
    <row r="49" spans="1:108" ht="15.75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AA49" s="212"/>
      <c r="AB49" s="212"/>
      <c r="AL49" s="212"/>
      <c r="AM49" s="212"/>
      <c r="AN49" s="212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5"/>
      <c r="BA49" s="135"/>
      <c r="BB49" s="135"/>
      <c r="BC49" s="135"/>
      <c r="BD49" s="135"/>
      <c r="BE49" s="135"/>
      <c r="BF49" s="135"/>
      <c r="BG49" s="135"/>
      <c r="BH49" s="135"/>
      <c r="BI49" s="135"/>
      <c r="BJ49" s="135"/>
      <c r="BK49" s="135"/>
      <c r="BL49" s="135"/>
      <c r="BM49" s="135"/>
      <c r="BN49" s="135"/>
      <c r="BZ49" s="213"/>
      <c r="CA49" s="213"/>
      <c r="CB49" s="213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O49" s="214"/>
      <c r="CP49" s="214"/>
      <c r="CQ49" s="214"/>
      <c r="CR49" s="214"/>
      <c r="CS49" s="214"/>
      <c r="CT49" s="214"/>
      <c r="CU49" s="214"/>
      <c r="CV49" s="214"/>
      <c r="CW49" s="214"/>
      <c r="CX49" s="214"/>
      <c r="CY49" s="214"/>
      <c r="CZ49" s="214"/>
      <c r="DA49" s="214"/>
      <c r="DB49" s="214"/>
      <c r="DC49" s="214"/>
      <c r="DD49" s="214"/>
    </row>
    <row r="50" spans="1:108" ht="1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U50" s="212"/>
      <c r="V50" s="212"/>
      <c r="W50" s="212"/>
      <c r="X50" s="212"/>
      <c r="Y50" s="212"/>
      <c r="Z50" s="212"/>
      <c r="AA50" s="212"/>
      <c r="AB50" s="212"/>
      <c r="AC50" s="212"/>
      <c r="AD50" s="212"/>
      <c r="AE50" s="212"/>
      <c r="AL50" s="212"/>
      <c r="AM50" s="212"/>
      <c r="AN50" s="212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5"/>
      <c r="BA50" s="135"/>
      <c r="BB50" s="135"/>
      <c r="BC50" s="135"/>
      <c r="BD50" s="135"/>
      <c r="BE50" s="135"/>
      <c r="BF50" s="135"/>
      <c r="BG50" s="135"/>
      <c r="BH50" s="135"/>
      <c r="BI50" s="135"/>
      <c r="BJ50" s="135"/>
      <c r="BK50" s="135"/>
      <c r="BL50" s="135"/>
      <c r="BM50" s="135"/>
      <c r="BN50" s="135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J50" s="213"/>
      <c r="CK50" s="213"/>
      <c r="CL50" s="213"/>
      <c r="CM50" s="213"/>
      <c r="CO50" s="214"/>
      <c r="CP50" s="214"/>
      <c r="CQ50" s="214"/>
      <c r="CR50" s="214"/>
      <c r="CS50" s="214"/>
      <c r="CT50" s="214"/>
      <c r="CU50" s="214"/>
      <c r="CV50" s="214"/>
      <c r="CW50" s="214"/>
      <c r="CX50" s="214"/>
      <c r="CY50" s="214"/>
      <c r="CZ50" s="214"/>
      <c r="DA50" s="214"/>
      <c r="DB50" s="214"/>
      <c r="DC50" s="214"/>
      <c r="DD50" s="214"/>
    </row>
    <row r="51" spans="1:108" ht="1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U51" s="212"/>
      <c r="V51" s="212"/>
      <c r="W51" s="212"/>
      <c r="X51" s="212"/>
      <c r="Y51" s="212"/>
      <c r="Z51" s="212"/>
      <c r="AA51" s="212"/>
      <c r="AB51" s="212"/>
      <c r="AC51" s="212"/>
      <c r="AD51" s="212"/>
      <c r="AE51" s="212"/>
      <c r="AF51" s="212"/>
      <c r="AG51" s="212"/>
      <c r="AH51" s="212"/>
      <c r="AI51" s="212"/>
      <c r="AJ51" s="212"/>
      <c r="AK51" s="212"/>
      <c r="AL51" s="212"/>
      <c r="AM51" s="212"/>
      <c r="AN51" s="212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5"/>
      <c r="BA51" s="135"/>
      <c r="BB51" s="135"/>
      <c r="BC51" s="135"/>
      <c r="BD51" s="135"/>
      <c r="BE51" s="135"/>
      <c r="BF51" s="135"/>
      <c r="BG51" s="135"/>
      <c r="BH51" s="135"/>
      <c r="BI51" s="135"/>
      <c r="BJ51" s="135"/>
      <c r="BK51" s="135"/>
      <c r="BL51" s="135"/>
      <c r="BM51" s="135"/>
      <c r="BN51" s="135"/>
      <c r="BZ51" s="213"/>
      <c r="CA51" s="213"/>
      <c r="CB51" s="213"/>
      <c r="CC51" s="213"/>
      <c r="CD51" s="213"/>
      <c r="CE51" s="213"/>
      <c r="CF51" s="213"/>
      <c r="CG51" s="213"/>
      <c r="CH51" s="213"/>
      <c r="CI51" s="213"/>
      <c r="CJ51" s="213"/>
      <c r="CK51" s="213"/>
      <c r="CL51" s="213"/>
      <c r="CM51" s="213"/>
      <c r="CO51" s="214"/>
      <c r="CP51" s="214"/>
      <c r="CQ51" s="214"/>
      <c r="CR51" s="214"/>
      <c r="CS51" s="214"/>
      <c r="CT51" s="214"/>
      <c r="CU51" s="214"/>
      <c r="CV51" s="214"/>
      <c r="CW51" s="214"/>
      <c r="CX51" s="214"/>
      <c r="CY51" s="214"/>
      <c r="CZ51" s="214"/>
      <c r="DA51" s="214"/>
      <c r="DB51" s="214"/>
      <c r="DC51" s="214"/>
      <c r="DD51" s="214"/>
    </row>
    <row r="52" spans="1:108" ht="1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U52" s="212"/>
      <c r="V52" s="212"/>
      <c r="W52" s="212"/>
      <c r="X52" s="212"/>
      <c r="Y52" s="212"/>
      <c r="Z52" s="212"/>
      <c r="AA52" s="212"/>
      <c r="AB52" s="212"/>
      <c r="AC52" s="212"/>
      <c r="AD52" s="212"/>
      <c r="AE52" s="212"/>
      <c r="AF52" s="212"/>
      <c r="AG52" s="212"/>
      <c r="AH52" s="212"/>
      <c r="AI52" s="212"/>
      <c r="AJ52" s="212"/>
      <c r="AK52" s="212"/>
      <c r="AL52" s="212"/>
      <c r="AM52" s="212"/>
      <c r="AN52" s="212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5"/>
      <c r="BA52" s="135"/>
      <c r="BB52" s="135"/>
      <c r="BC52" s="135"/>
      <c r="BD52" s="135"/>
      <c r="BE52" s="135"/>
      <c r="BF52" s="135"/>
      <c r="BG52" s="135"/>
      <c r="BH52" s="135"/>
      <c r="BI52" s="135"/>
      <c r="BJ52" s="135"/>
      <c r="BK52" s="135"/>
      <c r="BL52" s="135"/>
      <c r="BM52" s="135"/>
      <c r="BN52" s="135"/>
      <c r="BZ52" s="213"/>
      <c r="CA52" s="213"/>
      <c r="CB52" s="213"/>
      <c r="CC52" s="213"/>
      <c r="CD52" s="213"/>
      <c r="CE52" s="213"/>
      <c r="CF52" s="213"/>
      <c r="CG52" s="213"/>
      <c r="CH52" s="213"/>
      <c r="CI52" s="213"/>
      <c r="CJ52" s="213"/>
      <c r="CK52" s="213"/>
      <c r="CL52" s="213"/>
      <c r="CM52" s="213"/>
      <c r="CO52" s="214"/>
      <c r="CP52" s="214"/>
      <c r="CQ52" s="214"/>
      <c r="CR52" s="214"/>
      <c r="CS52" s="214"/>
      <c r="CT52" s="214"/>
      <c r="CU52" s="214"/>
      <c r="CV52" s="214"/>
      <c r="CW52" s="214"/>
      <c r="CX52" s="214"/>
      <c r="CY52" s="214"/>
      <c r="CZ52" s="214"/>
      <c r="DA52" s="214"/>
      <c r="DB52" s="214"/>
      <c r="DC52" s="214"/>
      <c r="DD52" s="214"/>
    </row>
    <row r="53" spans="1:108" ht="1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U53" s="212"/>
      <c r="V53" s="212"/>
      <c r="W53" s="212"/>
      <c r="X53" s="212"/>
      <c r="Y53" s="212"/>
      <c r="Z53" s="212"/>
      <c r="AA53" s="212"/>
      <c r="AB53" s="212"/>
      <c r="AC53" s="212"/>
      <c r="AD53" s="212"/>
      <c r="AE53" s="212"/>
      <c r="AF53" s="212"/>
      <c r="AG53" s="212"/>
      <c r="AH53" s="212"/>
      <c r="AI53" s="212"/>
      <c r="AJ53" s="212"/>
      <c r="AK53" s="212"/>
      <c r="AL53" s="212"/>
      <c r="AM53" s="212"/>
      <c r="AN53" s="212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5"/>
      <c r="BA53" s="135"/>
      <c r="BB53" s="135"/>
      <c r="BC53" s="135"/>
      <c r="BD53" s="135"/>
      <c r="BE53" s="135"/>
      <c r="BF53" s="135"/>
      <c r="BG53" s="135"/>
      <c r="BH53" s="135"/>
      <c r="BI53" s="135"/>
      <c r="BJ53" s="135"/>
      <c r="BK53" s="135"/>
      <c r="BL53" s="135"/>
      <c r="BM53" s="135"/>
      <c r="BN53" s="135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O53" s="214"/>
      <c r="CP53" s="214"/>
      <c r="CQ53" s="214"/>
      <c r="CR53" s="214"/>
      <c r="CS53" s="214"/>
      <c r="CT53" s="214"/>
      <c r="CU53" s="214"/>
      <c r="CV53" s="214"/>
      <c r="CW53" s="214"/>
      <c r="CX53" s="214"/>
      <c r="CY53" s="214"/>
      <c r="CZ53" s="214"/>
      <c r="DA53" s="214"/>
      <c r="DB53" s="214"/>
      <c r="DC53" s="214"/>
      <c r="DD53" s="214"/>
    </row>
    <row r="54" spans="1:108" ht="1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  <c r="AH54" s="212"/>
      <c r="AI54" s="212"/>
      <c r="AJ54" s="212"/>
      <c r="AK54" s="212"/>
      <c r="AL54" s="212"/>
      <c r="AM54" s="212"/>
      <c r="AN54" s="212"/>
      <c r="AP54" s="135"/>
      <c r="AQ54" s="135"/>
      <c r="AR54" s="135"/>
      <c r="AS54" s="135"/>
      <c r="AT54" s="135"/>
      <c r="AU54" s="135"/>
      <c r="AV54" s="135"/>
      <c r="AW54" s="135"/>
      <c r="AX54" s="135"/>
      <c r="AY54" s="135"/>
      <c r="AZ54" s="135"/>
      <c r="BA54" s="135"/>
      <c r="BB54" s="135"/>
      <c r="BC54" s="135"/>
      <c r="BD54" s="135"/>
      <c r="BE54" s="135"/>
      <c r="BF54" s="135"/>
      <c r="BG54" s="135"/>
      <c r="BH54" s="135"/>
      <c r="BI54" s="135"/>
      <c r="BJ54" s="135"/>
      <c r="BK54" s="135"/>
      <c r="BL54" s="135"/>
      <c r="BM54" s="135"/>
      <c r="BN54" s="135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O54" s="214"/>
      <c r="CP54" s="214"/>
      <c r="CQ54" s="214"/>
      <c r="CR54" s="214"/>
      <c r="CS54" s="214"/>
      <c r="CT54" s="214"/>
      <c r="CU54" s="214"/>
      <c r="CV54" s="214"/>
      <c r="CW54" s="214"/>
      <c r="CX54" s="214"/>
      <c r="CY54" s="214"/>
      <c r="CZ54" s="214"/>
      <c r="DA54" s="214"/>
      <c r="DB54" s="214"/>
      <c r="DC54" s="214"/>
      <c r="DD54" s="214"/>
    </row>
    <row r="55" spans="1:108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U55" s="212"/>
      <c r="V55" s="212"/>
      <c r="W55" s="212"/>
      <c r="X55" s="212"/>
      <c r="Y55" s="212"/>
      <c r="Z55" s="212"/>
      <c r="AA55" s="212"/>
      <c r="AB55" s="212"/>
      <c r="AC55" s="212"/>
      <c r="AD55" s="212"/>
      <c r="AE55" s="212"/>
      <c r="AF55" s="212"/>
      <c r="AG55" s="212"/>
      <c r="AH55" s="212"/>
      <c r="AI55" s="212"/>
      <c r="AJ55" s="212"/>
      <c r="AK55" s="212"/>
      <c r="AL55" s="212"/>
      <c r="AM55" s="212"/>
      <c r="AN55" s="212"/>
      <c r="AP55" s="135"/>
      <c r="AQ55" s="135"/>
      <c r="AR55" s="135"/>
      <c r="AS55" s="135"/>
      <c r="AT55" s="135"/>
      <c r="AU55" s="135"/>
      <c r="AV55" s="135"/>
      <c r="AW55" s="135"/>
      <c r="AX55" s="135"/>
      <c r="AY55" s="135"/>
      <c r="AZ55" s="135"/>
      <c r="BA55" s="135"/>
      <c r="BB55" s="135"/>
      <c r="BC55" s="135"/>
      <c r="BD55" s="135"/>
      <c r="BE55" s="135"/>
      <c r="BF55" s="135"/>
      <c r="BG55" s="135"/>
      <c r="BH55" s="135"/>
      <c r="BI55" s="135"/>
      <c r="BJ55" s="135"/>
      <c r="BK55" s="135"/>
      <c r="BL55" s="135"/>
      <c r="BM55" s="135"/>
      <c r="BN55" s="135"/>
      <c r="BZ55" s="213"/>
      <c r="CA55" s="213"/>
      <c r="CB55" s="213"/>
      <c r="CC55" s="213"/>
      <c r="CD55" s="213"/>
      <c r="CE55" s="213"/>
      <c r="CF55" s="213"/>
      <c r="CG55" s="213"/>
      <c r="CH55" s="213"/>
      <c r="CI55" s="213"/>
      <c r="CJ55" s="213"/>
      <c r="CK55" s="213"/>
      <c r="CL55" s="213"/>
      <c r="CM55" s="213"/>
      <c r="CO55" s="214"/>
      <c r="CP55" s="214"/>
      <c r="CQ55" s="214"/>
      <c r="CR55" s="214"/>
      <c r="CS55" s="214"/>
      <c r="CT55" s="214"/>
      <c r="CU55" s="214"/>
      <c r="CV55" s="214"/>
      <c r="CW55" s="214"/>
      <c r="CX55" s="214"/>
      <c r="CY55" s="214"/>
      <c r="CZ55" s="214"/>
      <c r="DA55" s="214"/>
      <c r="DB55" s="214"/>
      <c r="DC55" s="214"/>
      <c r="DD55" s="214"/>
    </row>
    <row r="56" spans="1:108" ht="1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U56" s="212"/>
      <c r="V56" s="212"/>
      <c r="W56" s="212"/>
      <c r="X56" s="212"/>
      <c r="Y56" s="212"/>
      <c r="Z56" s="212"/>
      <c r="AA56" s="212"/>
      <c r="AB56" s="212"/>
      <c r="AC56" s="212"/>
      <c r="AD56" s="212"/>
      <c r="AE56" s="212"/>
      <c r="AF56" s="212"/>
      <c r="AG56" s="212"/>
      <c r="AH56" s="212"/>
      <c r="AI56" s="212"/>
      <c r="AJ56" s="212"/>
      <c r="AK56" s="212"/>
      <c r="AL56" s="212"/>
      <c r="AM56" s="212"/>
      <c r="AN56" s="212"/>
      <c r="AP56" s="135"/>
      <c r="AQ56" s="135"/>
      <c r="AR56" s="135"/>
      <c r="AS56" s="135"/>
      <c r="AT56" s="135"/>
      <c r="AU56" s="135"/>
      <c r="AV56" s="135"/>
      <c r="AW56" s="135"/>
      <c r="AX56" s="135"/>
      <c r="AY56" s="135"/>
      <c r="AZ56" s="135"/>
      <c r="BA56" s="135"/>
      <c r="BB56" s="135"/>
      <c r="BC56" s="135"/>
      <c r="BD56" s="135"/>
      <c r="BE56" s="135"/>
      <c r="BF56" s="135"/>
      <c r="BG56" s="135"/>
      <c r="BH56" s="135"/>
      <c r="BI56" s="135"/>
      <c r="BJ56" s="135"/>
      <c r="BK56" s="135"/>
      <c r="BL56" s="135"/>
      <c r="BM56" s="135"/>
      <c r="BN56" s="135"/>
      <c r="BZ56" s="213"/>
      <c r="CA56" s="213"/>
      <c r="CB56" s="213"/>
      <c r="CC56" s="213"/>
      <c r="CD56" s="213"/>
      <c r="CE56" s="213"/>
      <c r="CF56" s="213"/>
      <c r="CG56" s="213"/>
      <c r="CH56" s="213"/>
      <c r="CI56" s="213"/>
      <c r="CJ56" s="213"/>
      <c r="CK56" s="213"/>
      <c r="CL56" s="213"/>
      <c r="CM56" s="213"/>
      <c r="CO56" s="214"/>
      <c r="CP56" s="214"/>
      <c r="CQ56" s="214"/>
      <c r="CR56" s="214"/>
      <c r="CS56" s="214"/>
      <c r="CT56" s="214"/>
      <c r="CU56" s="214"/>
      <c r="CV56" s="214"/>
      <c r="CW56" s="214"/>
      <c r="CX56" s="214"/>
      <c r="CY56" s="214"/>
      <c r="CZ56" s="214"/>
      <c r="DA56" s="214"/>
      <c r="DB56" s="214"/>
      <c r="DC56" s="214"/>
      <c r="DD56" s="214"/>
    </row>
    <row r="57" spans="1:108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215"/>
      <c r="O57" s="16"/>
      <c r="P57" s="16"/>
      <c r="Q57" s="16"/>
      <c r="R57" s="16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P57" s="135"/>
      <c r="AQ57" s="135"/>
      <c r="AR57" s="135"/>
      <c r="AS57" s="135"/>
      <c r="AT57" s="135"/>
      <c r="AU57" s="135"/>
      <c r="AV57" s="135"/>
      <c r="AW57" s="135"/>
      <c r="AX57" s="135"/>
      <c r="AY57" s="135"/>
      <c r="AZ57" s="135"/>
      <c r="BA57" s="135"/>
      <c r="BB57" s="135"/>
      <c r="BC57" s="135"/>
      <c r="BD57" s="135"/>
      <c r="BE57" s="135"/>
      <c r="BF57" s="135"/>
      <c r="BG57" s="135"/>
      <c r="BH57" s="135"/>
      <c r="BI57" s="135"/>
      <c r="BJ57" s="135"/>
      <c r="BK57" s="135"/>
      <c r="BL57" s="135"/>
      <c r="BM57" s="135"/>
      <c r="BN57" s="135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O57" s="214"/>
      <c r="CP57" s="214"/>
      <c r="CQ57" s="214"/>
      <c r="CR57" s="214"/>
      <c r="CS57" s="214"/>
      <c r="CT57" s="214"/>
      <c r="CU57" s="214"/>
      <c r="CV57" s="214"/>
      <c r="CW57" s="214"/>
      <c r="CX57" s="214"/>
      <c r="CY57" s="214"/>
      <c r="CZ57" s="214"/>
      <c r="DA57" s="214"/>
      <c r="DB57" s="214"/>
      <c r="DC57" s="214"/>
      <c r="DD57" s="214"/>
    </row>
    <row r="58" spans="1:108" ht="16.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3"/>
      <c r="O58" s="16"/>
      <c r="P58" s="16"/>
      <c r="Q58" s="16"/>
      <c r="R58" s="16"/>
      <c r="U58" s="212"/>
      <c r="V58" s="212"/>
      <c r="W58" s="212"/>
      <c r="X58" s="212"/>
      <c r="Y58" s="212"/>
      <c r="Z58" s="212"/>
      <c r="AA58" s="212"/>
      <c r="AB58" s="212"/>
      <c r="AC58" s="212"/>
      <c r="AD58" s="212"/>
      <c r="AE58" s="212"/>
      <c r="AF58" s="212"/>
      <c r="AG58" s="212"/>
      <c r="AH58" s="212"/>
      <c r="AI58" s="212"/>
      <c r="AJ58" s="212"/>
      <c r="AK58" s="212"/>
      <c r="AL58" s="212"/>
      <c r="AM58" s="212"/>
      <c r="AN58" s="212"/>
      <c r="AP58" s="135"/>
      <c r="AQ58" s="135"/>
      <c r="AR58" s="135"/>
      <c r="AS58" s="135"/>
      <c r="AT58" s="135"/>
      <c r="AU58" s="135"/>
      <c r="AV58" s="135"/>
      <c r="AW58" s="135"/>
      <c r="AX58" s="135"/>
      <c r="AY58" s="135"/>
      <c r="AZ58" s="135"/>
      <c r="BA58" s="135"/>
      <c r="BB58" s="135"/>
      <c r="BC58" s="135"/>
      <c r="BD58" s="135"/>
      <c r="BE58" s="135"/>
      <c r="BF58" s="135"/>
      <c r="BG58" s="135"/>
      <c r="BH58" s="135"/>
      <c r="BI58" s="135"/>
      <c r="BJ58" s="135"/>
      <c r="BK58" s="135"/>
      <c r="BL58" s="135"/>
      <c r="BM58" s="135"/>
      <c r="BN58" s="135"/>
      <c r="BZ58" s="213"/>
      <c r="CA58" s="213"/>
      <c r="CB58" s="213"/>
      <c r="CC58" s="213"/>
      <c r="CD58" s="213"/>
      <c r="CE58" s="213"/>
      <c r="CF58" s="213"/>
      <c r="CG58" s="213"/>
      <c r="CH58" s="213"/>
      <c r="CI58" s="213"/>
      <c r="CJ58" s="213"/>
      <c r="CK58" s="213"/>
      <c r="CL58" s="213"/>
      <c r="CM58" s="213"/>
      <c r="CO58" s="214"/>
      <c r="CP58" s="214"/>
      <c r="CQ58" s="214"/>
      <c r="CR58" s="214"/>
      <c r="CS58" s="214"/>
      <c r="CT58" s="214"/>
      <c r="CU58" s="214"/>
      <c r="CV58" s="214"/>
      <c r="CW58" s="214"/>
      <c r="CX58" s="214"/>
      <c r="CY58" s="214"/>
      <c r="CZ58" s="214"/>
      <c r="DA58" s="214"/>
      <c r="DB58" s="214"/>
      <c r="DC58" s="214"/>
      <c r="DD58" s="214"/>
    </row>
    <row r="59" spans="1:108" ht="16.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U59" s="212"/>
      <c r="V59" s="212"/>
      <c r="W59" s="212"/>
      <c r="X59" s="212"/>
      <c r="Y59" s="212"/>
      <c r="Z59" s="212"/>
      <c r="AA59" s="212"/>
      <c r="AB59" s="212"/>
      <c r="AC59" s="212"/>
      <c r="AD59" s="212"/>
      <c r="AE59" s="212"/>
      <c r="AF59" s="212"/>
      <c r="AG59" s="212"/>
      <c r="AH59" s="212"/>
      <c r="AI59" s="212"/>
      <c r="AJ59" s="212"/>
      <c r="AK59" s="212"/>
      <c r="AL59" s="212"/>
      <c r="AM59" s="212"/>
      <c r="AN59" s="212"/>
      <c r="AP59" s="135"/>
      <c r="AQ59" s="135"/>
      <c r="AR59" s="135"/>
      <c r="AS59" s="135"/>
      <c r="AT59" s="135"/>
      <c r="AU59" s="135"/>
      <c r="AV59" s="135"/>
      <c r="AW59" s="135"/>
      <c r="AX59" s="135"/>
      <c r="AY59" s="135"/>
      <c r="AZ59" s="135"/>
      <c r="BA59" s="135"/>
      <c r="BB59" s="135"/>
      <c r="BC59" s="135"/>
      <c r="BD59" s="135"/>
      <c r="BE59" s="135"/>
      <c r="BF59" s="135"/>
      <c r="BG59" s="135"/>
      <c r="BH59" s="135"/>
      <c r="BI59" s="135"/>
      <c r="BJ59" s="135"/>
      <c r="BK59" s="135"/>
      <c r="BL59" s="135"/>
      <c r="BM59" s="135"/>
      <c r="BN59" s="135"/>
      <c r="BZ59" s="213"/>
      <c r="CA59" s="213"/>
      <c r="CB59" s="213"/>
      <c r="CC59" s="213"/>
      <c r="CD59" s="213"/>
      <c r="CE59" s="213"/>
      <c r="CF59" s="213"/>
      <c r="CG59" s="213"/>
      <c r="CH59" s="213"/>
      <c r="CI59" s="213"/>
      <c r="CJ59" s="213"/>
      <c r="CK59" s="213"/>
      <c r="CL59" s="213"/>
      <c r="CM59" s="213"/>
      <c r="CO59" s="214"/>
      <c r="CP59" s="214"/>
      <c r="CQ59" s="214"/>
      <c r="CR59" s="214"/>
      <c r="CS59" s="214"/>
      <c r="CT59" s="214"/>
      <c r="CU59" s="214"/>
      <c r="CV59" s="214"/>
      <c r="CW59" s="214"/>
      <c r="CX59" s="214"/>
      <c r="CY59" s="214"/>
      <c r="CZ59" s="214"/>
      <c r="DA59" s="214"/>
      <c r="DB59" s="214"/>
      <c r="DC59" s="214"/>
      <c r="DD59" s="214"/>
    </row>
    <row r="60" spans="1:108" ht="1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U60" s="212"/>
      <c r="V60" s="212"/>
      <c r="W60" s="212"/>
      <c r="X60" s="212"/>
      <c r="Y60" s="212"/>
      <c r="Z60" s="212"/>
      <c r="AA60" s="212"/>
      <c r="AB60" s="212"/>
      <c r="AC60" s="212"/>
      <c r="AD60" s="212"/>
      <c r="AE60" s="212"/>
      <c r="AF60" s="212"/>
      <c r="AG60" s="212"/>
      <c r="AH60" s="212"/>
      <c r="AI60" s="212"/>
      <c r="AJ60" s="212"/>
      <c r="AK60" s="212"/>
      <c r="AL60" s="212"/>
      <c r="AM60" s="212"/>
      <c r="AN60" s="212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5"/>
      <c r="BA60" s="135"/>
      <c r="BB60" s="135"/>
      <c r="BC60" s="135"/>
      <c r="BD60" s="135"/>
      <c r="BE60" s="135"/>
      <c r="BF60" s="135"/>
      <c r="BG60" s="135"/>
      <c r="BH60" s="135"/>
      <c r="BI60" s="135"/>
      <c r="BJ60" s="135"/>
      <c r="BK60" s="135"/>
      <c r="BL60" s="135"/>
      <c r="BM60" s="135"/>
      <c r="BN60" s="135"/>
      <c r="BZ60" s="213"/>
      <c r="CA60" s="213"/>
      <c r="CB60" s="213"/>
      <c r="CC60" s="213"/>
      <c r="CD60" s="213"/>
      <c r="CE60" s="213"/>
      <c r="CF60" s="213"/>
      <c r="CG60" s="213"/>
      <c r="CH60" s="213"/>
      <c r="CI60" s="213"/>
      <c r="CJ60" s="213"/>
      <c r="CK60" s="213"/>
      <c r="CL60" s="213"/>
      <c r="CM60" s="213"/>
      <c r="CO60" s="214"/>
      <c r="CP60" s="214"/>
      <c r="CQ60" s="214"/>
      <c r="CR60" s="214"/>
      <c r="CS60" s="214"/>
      <c r="CT60" s="214"/>
      <c r="CU60" s="214"/>
      <c r="CV60" s="214"/>
      <c r="CW60" s="214"/>
      <c r="CX60" s="214"/>
      <c r="CY60" s="214"/>
      <c r="CZ60" s="214"/>
      <c r="DA60" s="214"/>
      <c r="DB60" s="214"/>
      <c r="DC60" s="214"/>
      <c r="DD60" s="214"/>
    </row>
    <row r="61" spans="1:108" ht="1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U61" s="212"/>
      <c r="V61" s="212"/>
      <c r="W61" s="212"/>
      <c r="X61" s="212"/>
      <c r="Y61" s="212"/>
      <c r="Z61" s="212"/>
      <c r="AA61" s="212"/>
      <c r="AB61" s="212"/>
      <c r="AC61" s="212"/>
      <c r="AD61" s="212"/>
      <c r="AE61" s="212"/>
      <c r="AF61" s="212"/>
      <c r="AG61" s="212"/>
      <c r="AH61" s="212"/>
      <c r="AI61" s="212"/>
      <c r="AJ61" s="212"/>
      <c r="AK61" s="212"/>
      <c r="AL61" s="212"/>
      <c r="AM61" s="212"/>
      <c r="AN61" s="212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5"/>
      <c r="BA61" s="135"/>
      <c r="BB61" s="135"/>
      <c r="BC61" s="135"/>
      <c r="BD61" s="135"/>
      <c r="BE61" s="135"/>
      <c r="BF61" s="135"/>
      <c r="BG61" s="135"/>
      <c r="BH61" s="135"/>
      <c r="BI61" s="135"/>
      <c r="BJ61" s="135"/>
      <c r="BK61" s="135"/>
      <c r="BL61" s="135"/>
      <c r="BM61" s="135"/>
      <c r="BN61" s="135"/>
      <c r="BZ61" s="213"/>
      <c r="CA61" s="213"/>
      <c r="CB61" s="213"/>
      <c r="CC61" s="213"/>
      <c r="CD61" s="213"/>
      <c r="CE61" s="213"/>
      <c r="CF61" s="213"/>
      <c r="CG61" s="213"/>
      <c r="CH61" s="213"/>
      <c r="CI61" s="213"/>
      <c r="CJ61" s="213"/>
      <c r="CK61" s="213"/>
      <c r="CL61" s="213"/>
      <c r="CM61" s="213"/>
      <c r="CO61" s="214"/>
      <c r="CP61" s="214"/>
      <c r="CQ61" s="214"/>
      <c r="CR61" s="214"/>
      <c r="CS61" s="214"/>
      <c r="CT61" s="214"/>
      <c r="CU61" s="214"/>
      <c r="CV61" s="214"/>
      <c r="CW61" s="214"/>
      <c r="CX61" s="214"/>
      <c r="CY61" s="214"/>
      <c r="CZ61" s="214"/>
      <c r="DA61" s="214"/>
      <c r="DB61" s="214"/>
      <c r="DC61" s="214"/>
      <c r="DD61" s="214"/>
    </row>
    <row r="62" spans="1:108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U62" s="212"/>
      <c r="V62" s="212"/>
      <c r="W62" s="212"/>
      <c r="X62" s="212"/>
      <c r="Y62" s="212"/>
      <c r="Z62" s="212"/>
      <c r="AA62" s="212"/>
      <c r="AB62" s="212"/>
      <c r="AC62" s="212"/>
      <c r="AD62" s="212"/>
      <c r="AE62" s="212"/>
      <c r="AF62" s="212"/>
      <c r="AG62" s="212"/>
      <c r="AH62" s="212"/>
      <c r="AI62" s="212"/>
      <c r="AJ62" s="212"/>
      <c r="AK62" s="212"/>
      <c r="AL62" s="212"/>
      <c r="AM62" s="212"/>
      <c r="AN62" s="212"/>
      <c r="AP62" s="135"/>
      <c r="AQ62" s="135"/>
      <c r="AR62" s="135"/>
      <c r="AS62" s="135"/>
      <c r="AT62" s="135"/>
      <c r="AU62" s="135"/>
      <c r="AV62" s="135"/>
      <c r="AW62" s="135"/>
      <c r="AX62" s="135"/>
      <c r="AY62" s="135"/>
      <c r="AZ62" s="135"/>
      <c r="BA62" s="135"/>
      <c r="BB62" s="135"/>
      <c r="BC62" s="135"/>
      <c r="BD62" s="135"/>
      <c r="BE62" s="135"/>
      <c r="BF62" s="135"/>
      <c r="BG62" s="135"/>
      <c r="BH62" s="135"/>
      <c r="BI62" s="135"/>
      <c r="BJ62" s="135"/>
      <c r="BK62" s="135"/>
      <c r="BL62" s="135"/>
      <c r="BM62" s="135"/>
      <c r="BN62" s="135"/>
      <c r="BZ62" s="213"/>
      <c r="CA62" s="213"/>
      <c r="CB62" s="213"/>
      <c r="CC62" s="213"/>
      <c r="CD62" s="213"/>
      <c r="CE62" s="213"/>
      <c r="CF62" s="213"/>
      <c r="CG62" s="213"/>
      <c r="CH62" s="213"/>
      <c r="CI62" s="213"/>
      <c r="CJ62" s="213"/>
      <c r="CK62" s="213"/>
      <c r="CL62" s="213"/>
      <c r="CM62" s="213"/>
      <c r="CO62" s="214"/>
      <c r="CP62" s="214"/>
      <c r="CQ62" s="214"/>
      <c r="CR62" s="214"/>
      <c r="CS62" s="214"/>
      <c r="CT62" s="214"/>
      <c r="CU62" s="214"/>
      <c r="CV62" s="214"/>
      <c r="CW62" s="214"/>
      <c r="CX62" s="214"/>
      <c r="CY62" s="214"/>
      <c r="CZ62" s="214"/>
      <c r="DA62" s="214"/>
      <c r="DB62" s="214"/>
      <c r="DC62" s="214"/>
      <c r="DD62" s="214"/>
    </row>
    <row r="63" spans="1:108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U63" s="212"/>
      <c r="V63" s="212"/>
      <c r="W63" s="212"/>
      <c r="X63" s="212"/>
      <c r="Y63" s="212"/>
      <c r="Z63" s="212"/>
      <c r="AA63" s="212"/>
      <c r="AB63" s="212"/>
      <c r="AC63" s="212"/>
      <c r="AD63" s="212"/>
      <c r="AE63" s="212"/>
      <c r="AF63" s="212"/>
      <c r="AG63" s="212"/>
      <c r="AH63" s="212"/>
      <c r="AI63" s="212"/>
      <c r="AJ63" s="212"/>
      <c r="AK63" s="212"/>
      <c r="AL63" s="212"/>
      <c r="AM63" s="212"/>
      <c r="AN63" s="212"/>
      <c r="AP63" s="135"/>
      <c r="AQ63" s="135"/>
      <c r="AR63" s="135"/>
      <c r="AS63" s="135"/>
      <c r="AT63" s="135"/>
      <c r="AU63" s="135"/>
      <c r="AV63" s="135"/>
      <c r="AW63" s="135"/>
      <c r="AX63" s="135"/>
      <c r="AY63" s="135"/>
      <c r="AZ63" s="135"/>
      <c r="BA63" s="135"/>
      <c r="BB63" s="135"/>
      <c r="BC63" s="135"/>
      <c r="BD63" s="135"/>
      <c r="BE63" s="135"/>
      <c r="BF63" s="135"/>
      <c r="BG63" s="135"/>
      <c r="BH63" s="135"/>
      <c r="BI63" s="135"/>
      <c r="BJ63" s="135"/>
      <c r="BK63" s="135"/>
      <c r="BL63" s="135"/>
      <c r="BM63" s="135"/>
      <c r="BN63" s="135"/>
      <c r="BZ63" s="213"/>
      <c r="CA63" s="213"/>
      <c r="CB63" s="213"/>
      <c r="CC63" s="213"/>
      <c r="CD63" s="213"/>
      <c r="CE63" s="213"/>
      <c r="CF63" s="213"/>
      <c r="CG63" s="213"/>
      <c r="CH63" s="213"/>
      <c r="CI63" s="213"/>
      <c r="CJ63" s="213"/>
      <c r="CK63" s="213"/>
      <c r="CL63" s="213"/>
      <c r="CM63" s="213"/>
      <c r="CO63" s="214"/>
      <c r="CP63" s="214"/>
      <c r="CQ63" s="214"/>
      <c r="CR63" s="214"/>
      <c r="CS63" s="214"/>
      <c r="CT63" s="214"/>
      <c r="CU63" s="214"/>
      <c r="CV63" s="214"/>
      <c r="CW63" s="214"/>
      <c r="CX63" s="214"/>
      <c r="CY63" s="214"/>
      <c r="CZ63" s="214"/>
      <c r="DA63" s="214"/>
      <c r="DB63" s="214"/>
      <c r="DC63" s="214"/>
      <c r="DD63" s="214"/>
    </row>
    <row r="64" spans="1:108" ht="1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U64" s="212"/>
      <c r="V64" s="212"/>
      <c r="W64" s="212"/>
      <c r="X64" s="212"/>
      <c r="Y64" s="212"/>
      <c r="Z64" s="212"/>
      <c r="AA64" s="212"/>
      <c r="AB64" s="212"/>
      <c r="AC64" s="212"/>
      <c r="AD64" s="212"/>
      <c r="AE64" s="212"/>
      <c r="AF64" s="212"/>
      <c r="AG64" s="212"/>
      <c r="AH64" s="212"/>
      <c r="AI64" s="212"/>
      <c r="AJ64" s="212"/>
      <c r="AK64" s="212"/>
      <c r="AL64" s="212"/>
      <c r="AM64" s="212"/>
      <c r="AN64" s="212"/>
      <c r="AP64" s="135"/>
      <c r="AQ64" s="135"/>
      <c r="AR64" s="135"/>
      <c r="AS64" s="135"/>
      <c r="AT64" s="135"/>
      <c r="AU64" s="135"/>
      <c r="AV64" s="135"/>
      <c r="AW64" s="135"/>
      <c r="AX64" s="135"/>
      <c r="AY64" s="135"/>
      <c r="AZ64" s="135"/>
      <c r="BA64" s="135"/>
      <c r="BB64" s="135"/>
      <c r="BC64" s="135"/>
      <c r="BD64" s="135"/>
      <c r="BE64" s="135"/>
      <c r="BF64" s="135"/>
      <c r="BG64" s="135"/>
      <c r="BH64" s="135"/>
      <c r="BI64" s="135"/>
      <c r="BJ64" s="135"/>
      <c r="BK64" s="135"/>
      <c r="BL64" s="135"/>
      <c r="BM64" s="135"/>
      <c r="BN64" s="135"/>
      <c r="BZ64" s="213"/>
      <c r="CA64" s="213"/>
      <c r="CB64" s="213"/>
      <c r="CC64" s="213"/>
      <c r="CD64" s="213"/>
      <c r="CE64" s="213"/>
      <c r="CF64" s="213"/>
      <c r="CG64" s="213"/>
      <c r="CH64" s="213"/>
      <c r="CI64" s="213"/>
      <c r="CJ64" s="213"/>
      <c r="CK64" s="213"/>
      <c r="CL64" s="213"/>
      <c r="CM64" s="213"/>
      <c r="CO64" s="214"/>
      <c r="CP64" s="214"/>
      <c r="CQ64" s="214"/>
      <c r="CR64" s="214"/>
      <c r="CS64" s="214"/>
      <c r="CT64" s="214"/>
      <c r="CU64" s="214"/>
      <c r="CV64" s="214"/>
      <c r="CW64" s="214"/>
      <c r="CX64" s="214"/>
      <c r="CY64" s="214"/>
      <c r="CZ64" s="214"/>
      <c r="DA64" s="214"/>
      <c r="DB64" s="214"/>
      <c r="DC64" s="214"/>
      <c r="DD64" s="214"/>
    </row>
    <row r="65" spans="1:108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U65" s="212"/>
      <c r="V65" s="212"/>
      <c r="W65" s="212"/>
      <c r="X65" s="212"/>
      <c r="Y65" s="212"/>
      <c r="Z65" s="212"/>
      <c r="AA65" s="212"/>
      <c r="AB65" s="212"/>
      <c r="AC65" s="212"/>
      <c r="AD65" s="212"/>
      <c r="AE65" s="212"/>
      <c r="AF65" s="212"/>
      <c r="AG65" s="212"/>
      <c r="AH65" s="212"/>
      <c r="AI65" s="212"/>
      <c r="AJ65" s="212"/>
      <c r="AK65" s="212"/>
      <c r="AL65" s="212"/>
      <c r="AM65" s="212"/>
      <c r="AN65" s="212"/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5"/>
      <c r="BA65" s="135"/>
      <c r="BB65" s="135"/>
      <c r="BC65" s="135"/>
      <c r="BD65" s="135"/>
      <c r="BE65" s="135"/>
      <c r="BF65" s="135"/>
      <c r="BG65" s="135"/>
      <c r="BH65" s="135"/>
      <c r="BI65" s="135"/>
      <c r="BJ65" s="135"/>
      <c r="BK65" s="135"/>
      <c r="BL65" s="135"/>
      <c r="BM65" s="135"/>
      <c r="BN65" s="135"/>
      <c r="BZ65" s="213"/>
      <c r="CA65" s="213"/>
      <c r="CB65" s="213"/>
      <c r="CC65" s="213"/>
      <c r="CD65" s="213"/>
      <c r="CE65" s="213"/>
      <c r="CF65" s="213"/>
      <c r="CG65" s="213"/>
      <c r="CH65" s="213"/>
      <c r="CI65" s="213"/>
      <c r="CJ65" s="213"/>
      <c r="CK65" s="213"/>
      <c r="CL65" s="213"/>
      <c r="CM65" s="213"/>
      <c r="CO65" s="214"/>
      <c r="CP65" s="214"/>
      <c r="CQ65" s="214"/>
      <c r="CR65" s="214"/>
      <c r="CS65" s="214"/>
      <c r="CT65" s="214"/>
      <c r="CU65" s="214"/>
      <c r="CV65" s="214"/>
      <c r="CW65" s="214"/>
      <c r="CX65" s="214"/>
      <c r="CY65" s="214"/>
      <c r="CZ65" s="214"/>
      <c r="DA65" s="214"/>
      <c r="DB65" s="214"/>
      <c r="DC65" s="214"/>
      <c r="DD65" s="214"/>
    </row>
    <row r="66" spans="1:108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2"/>
      <c r="AH66" s="212"/>
      <c r="AI66" s="212"/>
      <c r="AJ66" s="212"/>
      <c r="AK66" s="212"/>
      <c r="AL66" s="212"/>
      <c r="AM66" s="212"/>
      <c r="AN66" s="212"/>
      <c r="AP66" s="135"/>
      <c r="AQ66" s="135"/>
      <c r="AR66" s="135"/>
      <c r="AS66" s="135"/>
      <c r="AT66" s="135"/>
      <c r="AU66" s="135"/>
      <c r="AV66" s="135"/>
      <c r="AW66" s="135"/>
      <c r="AX66" s="135"/>
      <c r="AY66" s="135"/>
      <c r="AZ66" s="135"/>
      <c r="BA66" s="135"/>
      <c r="BB66" s="135"/>
      <c r="BC66" s="135"/>
      <c r="BD66" s="135"/>
      <c r="BE66" s="135"/>
      <c r="BF66" s="135"/>
      <c r="BG66" s="135"/>
      <c r="BH66" s="135"/>
      <c r="BI66" s="135"/>
      <c r="BJ66" s="135"/>
      <c r="BK66" s="135"/>
      <c r="BL66" s="135"/>
      <c r="BM66" s="135"/>
      <c r="BN66" s="135"/>
      <c r="BZ66" s="213"/>
      <c r="CA66" s="213"/>
      <c r="CB66" s="213"/>
      <c r="CC66" s="213"/>
      <c r="CD66" s="213"/>
      <c r="CE66" s="213"/>
      <c r="CF66" s="213"/>
      <c r="CG66" s="213"/>
      <c r="CH66" s="213"/>
      <c r="CI66" s="213"/>
      <c r="CJ66" s="213"/>
      <c r="CK66" s="213"/>
      <c r="CL66" s="213"/>
      <c r="CM66" s="213"/>
      <c r="CO66" s="214"/>
      <c r="CP66" s="214"/>
      <c r="CQ66" s="214"/>
      <c r="CR66" s="214"/>
      <c r="CS66" s="214"/>
      <c r="CT66" s="214"/>
      <c r="CU66" s="214"/>
      <c r="CV66" s="214"/>
      <c r="CW66" s="214"/>
      <c r="CX66" s="214"/>
      <c r="CY66" s="214"/>
      <c r="CZ66" s="214"/>
      <c r="DA66" s="214"/>
      <c r="DB66" s="214"/>
      <c r="DC66" s="214"/>
      <c r="DD66" s="214"/>
    </row>
    <row r="67" spans="1:108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U67" s="212"/>
      <c r="V67" s="212"/>
      <c r="W67" s="212"/>
      <c r="X67" s="212"/>
      <c r="Y67" s="212"/>
      <c r="Z67" s="212"/>
      <c r="AA67" s="212"/>
      <c r="AB67" s="212"/>
      <c r="AC67" s="212"/>
      <c r="AD67" s="212"/>
      <c r="AE67" s="212"/>
      <c r="AF67" s="212"/>
      <c r="AG67" s="212"/>
      <c r="AH67" s="212"/>
      <c r="AI67" s="212"/>
      <c r="AJ67" s="212"/>
      <c r="AK67" s="212"/>
      <c r="AL67" s="212"/>
      <c r="AM67" s="212"/>
      <c r="AN67" s="212"/>
      <c r="AP67" s="135"/>
      <c r="AQ67" s="135"/>
      <c r="AR67" s="135"/>
      <c r="AS67" s="135"/>
      <c r="AT67" s="135"/>
      <c r="AU67" s="135"/>
      <c r="AV67" s="135"/>
      <c r="AW67" s="135"/>
      <c r="AX67" s="135"/>
      <c r="AY67" s="135"/>
      <c r="AZ67" s="135"/>
      <c r="BA67" s="135"/>
      <c r="BB67" s="135"/>
      <c r="BC67" s="135"/>
      <c r="BD67" s="135"/>
      <c r="BE67" s="135"/>
      <c r="BF67" s="135"/>
      <c r="BG67" s="135"/>
      <c r="BH67" s="135"/>
      <c r="BI67" s="135"/>
      <c r="BJ67" s="135"/>
      <c r="BK67" s="135"/>
      <c r="BL67" s="135"/>
      <c r="BM67" s="135"/>
      <c r="BN67" s="135"/>
      <c r="BZ67" s="213"/>
      <c r="CA67" s="213"/>
      <c r="CB67" s="213"/>
      <c r="CC67" s="213"/>
      <c r="CD67" s="213"/>
      <c r="CE67" s="213"/>
      <c r="CF67" s="213"/>
      <c r="CG67" s="213"/>
      <c r="CH67" s="213"/>
      <c r="CI67" s="213"/>
      <c r="CJ67" s="213"/>
      <c r="CK67" s="213"/>
      <c r="CL67" s="213"/>
      <c r="CM67" s="213"/>
      <c r="CO67" s="214"/>
      <c r="CP67" s="214"/>
      <c r="CQ67" s="214"/>
      <c r="CR67" s="214"/>
      <c r="CS67" s="214"/>
      <c r="CT67" s="214"/>
      <c r="CU67" s="214"/>
      <c r="CV67" s="214"/>
      <c r="CW67" s="214"/>
      <c r="CX67" s="214"/>
      <c r="CY67" s="214"/>
      <c r="CZ67" s="214"/>
      <c r="DA67" s="214"/>
      <c r="DB67" s="214"/>
      <c r="DC67" s="214"/>
      <c r="DD67" s="214"/>
    </row>
    <row r="68" spans="1:108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U68" s="212"/>
      <c r="V68" s="212"/>
      <c r="W68" s="212"/>
      <c r="X68" s="212"/>
      <c r="Y68" s="212"/>
      <c r="Z68" s="212"/>
      <c r="AA68" s="212"/>
      <c r="AB68" s="212"/>
      <c r="AC68" s="212"/>
      <c r="AD68" s="212"/>
      <c r="AE68" s="212"/>
      <c r="AF68" s="212"/>
      <c r="AG68" s="212"/>
      <c r="AH68" s="212"/>
      <c r="AI68" s="212"/>
      <c r="AJ68" s="212"/>
      <c r="AK68" s="212"/>
      <c r="AL68" s="212"/>
      <c r="AM68" s="212"/>
      <c r="AN68" s="212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5"/>
      <c r="BA68" s="135"/>
      <c r="BB68" s="135"/>
      <c r="BC68" s="135"/>
      <c r="BD68" s="135"/>
      <c r="BE68" s="135"/>
      <c r="BF68" s="135"/>
      <c r="BG68" s="135"/>
      <c r="BH68" s="135"/>
      <c r="BI68" s="135"/>
      <c r="BJ68" s="135"/>
      <c r="BK68" s="135"/>
      <c r="BL68" s="135"/>
      <c r="BM68" s="135"/>
      <c r="BN68" s="135"/>
      <c r="BZ68" s="213"/>
      <c r="CA68" s="213"/>
      <c r="CB68" s="213"/>
      <c r="CC68" s="213"/>
      <c r="CD68" s="213"/>
      <c r="CE68" s="213"/>
      <c r="CF68" s="213"/>
      <c r="CG68" s="213"/>
      <c r="CH68" s="213"/>
      <c r="CI68" s="213"/>
      <c r="CJ68" s="213"/>
      <c r="CK68" s="213"/>
      <c r="CL68" s="213"/>
      <c r="CM68" s="213"/>
      <c r="CO68" s="214"/>
      <c r="CP68" s="214"/>
      <c r="CQ68" s="214"/>
      <c r="CR68" s="214"/>
      <c r="CS68" s="214"/>
      <c r="CT68" s="214"/>
      <c r="CU68" s="214"/>
      <c r="CV68" s="214"/>
      <c r="CW68" s="214"/>
      <c r="CX68" s="214"/>
      <c r="CY68" s="214"/>
      <c r="CZ68" s="214"/>
      <c r="DA68" s="214"/>
      <c r="DB68" s="214"/>
      <c r="DC68" s="214"/>
      <c r="DD68" s="214"/>
    </row>
    <row r="69" spans="1:108" ht="1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U69" s="212"/>
      <c r="V69" s="212"/>
      <c r="W69" s="212"/>
      <c r="X69" s="212"/>
      <c r="Y69" s="212"/>
      <c r="Z69" s="212"/>
      <c r="AA69" s="212"/>
      <c r="AB69" s="212"/>
      <c r="AC69" s="212"/>
      <c r="AD69" s="212"/>
      <c r="AE69" s="212"/>
      <c r="AF69" s="212"/>
      <c r="AG69" s="212"/>
      <c r="AH69" s="212"/>
      <c r="AI69" s="212"/>
      <c r="AJ69" s="212"/>
      <c r="AK69" s="212"/>
      <c r="AL69" s="212"/>
      <c r="AM69" s="212"/>
      <c r="AN69" s="212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5"/>
      <c r="BA69" s="135"/>
      <c r="BB69" s="135"/>
      <c r="BC69" s="135"/>
      <c r="BD69" s="135"/>
      <c r="BE69" s="135"/>
      <c r="BF69" s="135"/>
      <c r="BG69" s="135"/>
      <c r="BH69" s="135"/>
      <c r="BI69" s="135"/>
      <c r="BJ69" s="135"/>
      <c r="BK69" s="135"/>
      <c r="BL69" s="135"/>
      <c r="BM69" s="135"/>
      <c r="BN69" s="135"/>
      <c r="BZ69" s="213"/>
      <c r="CA69" s="213"/>
      <c r="CB69" s="213"/>
      <c r="CC69" s="213"/>
      <c r="CD69" s="213"/>
      <c r="CE69" s="213"/>
      <c r="CF69" s="213"/>
      <c r="CG69" s="213"/>
      <c r="CH69" s="213"/>
      <c r="CI69" s="213"/>
      <c r="CJ69" s="213"/>
      <c r="CK69" s="213"/>
      <c r="CL69" s="213"/>
      <c r="CM69" s="213"/>
      <c r="CO69" s="214"/>
      <c r="CP69" s="214"/>
      <c r="CQ69" s="214"/>
      <c r="CR69" s="214"/>
      <c r="CS69" s="214"/>
      <c r="CT69" s="214"/>
      <c r="CU69" s="214"/>
      <c r="CV69" s="214"/>
      <c r="CW69" s="214"/>
      <c r="CX69" s="214"/>
      <c r="CY69" s="214"/>
      <c r="CZ69" s="214"/>
      <c r="DA69" s="214"/>
      <c r="DB69" s="214"/>
      <c r="DC69" s="214"/>
      <c r="DD69" s="214"/>
    </row>
    <row r="70" spans="1:108" ht="15" customHeight="1" x14ac:dyDescent="0.25">
      <c r="U70" s="212"/>
      <c r="V70" s="212"/>
      <c r="W70" s="212"/>
      <c r="X70" s="212"/>
      <c r="Y70" s="212"/>
      <c r="Z70" s="212"/>
      <c r="AA70" s="212"/>
      <c r="AB70" s="212"/>
      <c r="AC70" s="212"/>
      <c r="AD70" s="212"/>
      <c r="AE70" s="212"/>
      <c r="AF70" s="212"/>
      <c r="AG70" s="212"/>
      <c r="AH70" s="212"/>
      <c r="AI70" s="212"/>
      <c r="AJ70" s="212"/>
      <c r="AK70" s="212"/>
      <c r="AL70" s="212"/>
      <c r="AM70" s="212"/>
      <c r="AN70" s="212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5"/>
      <c r="BA70" s="135"/>
      <c r="BB70" s="135"/>
      <c r="BC70" s="135"/>
      <c r="BD70" s="135"/>
      <c r="BE70" s="135"/>
      <c r="BF70" s="135"/>
      <c r="BG70" s="135"/>
      <c r="BH70" s="135"/>
      <c r="BI70" s="135"/>
      <c r="BJ70" s="135"/>
      <c r="BK70" s="135"/>
      <c r="BL70" s="135"/>
      <c r="BM70" s="135"/>
      <c r="BN70" s="135"/>
      <c r="BZ70" s="213"/>
      <c r="CA70" s="213"/>
      <c r="CB70" s="213"/>
      <c r="CC70" s="213"/>
      <c r="CD70" s="213"/>
      <c r="CE70" s="213"/>
      <c r="CF70" s="213"/>
      <c r="CG70" s="213"/>
      <c r="CH70" s="213"/>
      <c r="CI70" s="213"/>
      <c r="CJ70" s="213"/>
      <c r="CK70" s="213"/>
      <c r="CL70" s="213"/>
      <c r="CM70" s="213"/>
      <c r="CO70" s="214"/>
      <c r="CP70" s="214"/>
      <c r="CQ70" s="214"/>
      <c r="CR70" s="214"/>
      <c r="CS70" s="214"/>
      <c r="CT70" s="214"/>
      <c r="CU70" s="214"/>
      <c r="CV70" s="214"/>
      <c r="CW70" s="214"/>
      <c r="CX70" s="214"/>
      <c r="CY70" s="214"/>
      <c r="CZ70" s="214"/>
      <c r="DA70" s="214"/>
      <c r="DB70" s="214"/>
      <c r="DC70" s="214"/>
      <c r="DD70" s="214"/>
    </row>
    <row r="71" spans="1:108" ht="15.75" customHeight="1" x14ac:dyDescent="0.25">
      <c r="U71" s="212"/>
      <c r="V71" s="212"/>
      <c r="W71" s="212"/>
      <c r="X71" s="212"/>
      <c r="Y71" s="212"/>
      <c r="Z71" s="212"/>
      <c r="AA71" s="212"/>
      <c r="AB71" s="212"/>
      <c r="AC71" s="212"/>
      <c r="AD71" s="212"/>
      <c r="AE71" s="212"/>
      <c r="AF71" s="212"/>
      <c r="AG71" s="212"/>
      <c r="AH71" s="212"/>
      <c r="AI71" s="212"/>
      <c r="AJ71" s="212"/>
      <c r="AK71" s="212"/>
      <c r="AL71" s="212"/>
      <c r="AM71" s="212"/>
      <c r="AN71" s="212"/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5"/>
      <c r="BA71" s="135"/>
      <c r="BB71" s="135"/>
      <c r="BC71" s="135"/>
      <c r="BD71" s="135"/>
      <c r="BE71" s="135"/>
      <c r="BF71" s="135"/>
      <c r="BG71" s="135"/>
      <c r="BH71" s="135"/>
      <c r="BI71" s="135"/>
      <c r="BJ71" s="135"/>
      <c r="BK71" s="135"/>
      <c r="BL71" s="135"/>
      <c r="BM71" s="135"/>
      <c r="BN71" s="135"/>
      <c r="BZ71" s="213"/>
      <c r="CA71" s="213"/>
      <c r="CB71" s="213"/>
      <c r="CC71" s="213"/>
      <c r="CD71" s="213"/>
      <c r="CE71" s="213"/>
      <c r="CF71" s="213"/>
      <c r="CG71" s="213"/>
      <c r="CH71" s="213"/>
      <c r="CI71" s="213"/>
      <c r="CJ71" s="213"/>
      <c r="CK71" s="213"/>
      <c r="CL71" s="213"/>
      <c r="CM71" s="213"/>
      <c r="CO71" s="214"/>
      <c r="CP71" s="214"/>
      <c r="CQ71" s="214"/>
      <c r="CR71" s="214"/>
      <c r="CS71" s="214"/>
      <c r="CT71" s="214"/>
      <c r="CU71" s="214"/>
      <c r="CV71" s="214"/>
      <c r="CW71" s="214"/>
      <c r="CX71" s="214"/>
      <c r="CY71" s="214"/>
      <c r="CZ71" s="214"/>
      <c r="DA71" s="214"/>
      <c r="DB71" s="214"/>
      <c r="DC71" s="214"/>
      <c r="DD71" s="214"/>
    </row>
    <row r="72" spans="1:108" ht="15" customHeight="1" x14ac:dyDescent="0.25">
      <c r="U72" s="212"/>
      <c r="V72" s="212"/>
      <c r="W72" s="212"/>
      <c r="X72" s="212"/>
      <c r="Y72" s="212"/>
      <c r="Z72" s="212"/>
      <c r="AA72" s="212"/>
      <c r="AB72" s="212"/>
      <c r="AC72" s="212"/>
      <c r="AD72" s="212"/>
      <c r="AE72" s="212"/>
      <c r="AF72" s="212"/>
      <c r="AG72" s="212"/>
      <c r="AH72" s="212"/>
      <c r="AI72" s="212"/>
      <c r="AJ72" s="212"/>
      <c r="AK72" s="212"/>
      <c r="AL72" s="212"/>
      <c r="AM72" s="212"/>
      <c r="AN72" s="212"/>
      <c r="AP72" s="135"/>
      <c r="AQ72" s="135"/>
      <c r="AR72" s="135"/>
      <c r="AS72" s="135"/>
      <c r="AT72" s="135"/>
      <c r="AU72" s="135"/>
      <c r="AV72" s="135"/>
      <c r="AW72" s="135"/>
      <c r="AX72" s="135"/>
      <c r="AY72" s="135"/>
      <c r="AZ72" s="135"/>
      <c r="BA72" s="135"/>
      <c r="BB72" s="135"/>
      <c r="BC72" s="135"/>
      <c r="BD72" s="135"/>
      <c r="BE72" s="135"/>
      <c r="BF72" s="135"/>
      <c r="BG72" s="135"/>
      <c r="BH72" s="135"/>
      <c r="BI72" s="135"/>
      <c r="BJ72" s="135"/>
      <c r="BK72" s="135"/>
      <c r="BL72" s="135"/>
      <c r="BM72" s="135"/>
      <c r="BN72" s="135"/>
      <c r="BZ72" s="213"/>
      <c r="CA72" s="213"/>
      <c r="CB72" s="213"/>
      <c r="CC72" s="213"/>
      <c r="CD72" s="213"/>
      <c r="CE72" s="213"/>
      <c r="CF72" s="213"/>
      <c r="CG72" s="213"/>
      <c r="CH72" s="213"/>
      <c r="CI72" s="213"/>
      <c r="CJ72" s="213"/>
      <c r="CK72" s="213"/>
      <c r="CL72" s="213"/>
      <c r="CM72" s="213"/>
      <c r="CO72" s="214"/>
      <c r="CP72" s="214"/>
      <c r="CQ72" s="214"/>
      <c r="CR72" s="214"/>
      <c r="CS72" s="214"/>
      <c r="CT72" s="214"/>
      <c r="CU72" s="214"/>
      <c r="CV72" s="214"/>
      <c r="CW72" s="214"/>
      <c r="CX72" s="214"/>
      <c r="CY72" s="214"/>
      <c r="CZ72" s="214"/>
      <c r="DA72" s="214"/>
      <c r="DB72" s="214"/>
      <c r="DC72" s="214"/>
      <c r="DD72" s="214"/>
    </row>
    <row r="73" spans="1:108" ht="15" customHeight="1" x14ac:dyDescent="0.25">
      <c r="U73" s="212"/>
      <c r="V73" s="212"/>
      <c r="W73" s="212"/>
      <c r="X73" s="212"/>
      <c r="Y73" s="212"/>
      <c r="Z73" s="212"/>
      <c r="AA73" s="212"/>
      <c r="AB73" s="212"/>
      <c r="AC73" s="212"/>
      <c r="AD73" s="212"/>
      <c r="AE73" s="212"/>
      <c r="AF73" s="212"/>
      <c r="AG73" s="212"/>
      <c r="AH73" s="212"/>
      <c r="AI73" s="212"/>
      <c r="AJ73" s="212"/>
      <c r="AK73" s="212"/>
      <c r="AL73" s="212"/>
      <c r="AM73" s="212"/>
      <c r="AN73" s="212"/>
      <c r="AP73" s="135"/>
      <c r="AQ73" s="135"/>
      <c r="AR73" s="135"/>
      <c r="AS73" s="135"/>
      <c r="AT73" s="135"/>
      <c r="AU73" s="135"/>
      <c r="AV73" s="135"/>
      <c r="AW73" s="135"/>
      <c r="AX73" s="135"/>
      <c r="AY73" s="135"/>
      <c r="AZ73" s="135"/>
      <c r="BA73" s="135"/>
      <c r="BB73" s="135"/>
      <c r="BC73" s="135"/>
      <c r="BD73" s="135"/>
      <c r="BE73" s="135"/>
      <c r="BF73" s="135"/>
      <c r="BG73" s="135"/>
      <c r="BH73" s="135"/>
      <c r="BI73" s="135"/>
      <c r="BJ73" s="135"/>
      <c r="BK73" s="135"/>
      <c r="BL73" s="135"/>
      <c r="BM73" s="135"/>
      <c r="BN73" s="135"/>
      <c r="BZ73" s="213"/>
      <c r="CA73" s="213"/>
      <c r="CB73" s="213"/>
      <c r="CC73" s="213"/>
      <c r="CD73" s="213"/>
      <c r="CE73" s="213"/>
      <c r="CF73" s="213"/>
      <c r="CG73" s="213"/>
      <c r="CH73" s="213"/>
      <c r="CI73" s="213"/>
      <c r="CJ73" s="213"/>
      <c r="CK73" s="213"/>
      <c r="CL73" s="213"/>
      <c r="CM73" s="213"/>
      <c r="CO73" s="214"/>
      <c r="CP73" s="214"/>
      <c r="CQ73" s="214"/>
      <c r="CR73" s="214"/>
      <c r="CS73" s="214"/>
      <c r="CT73" s="214"/>
      <c r="CU73" s="214"/>
      <c r="CV73" s="214"/>
      <c r="CW73" s="214"/>
      <c r="CX73" s="214"/>
      <c r="CY73" s="214"/>
      <c r="CZ73" s="214"/>
      <c r="DA73" s="214"/>
      <c r="DB73" s="214"/>
      <c r="DC73" s="214"/>
      <c r="DD73" s="214"/>
    </row>
    <row r="74" spans="1:108" ht="15.75" customHeight="1" x14ac:dyDescent="0.25"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5"/>
      <c r="BA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5"/>
      <c r="BL74" s="135"/>
      <c r="BM74" s="135"/>
      <c r="BN74" s="135"/>
      <c r="BZ74" s="213"/>
      <c r="CA74" s="213"/>
      <c r="CB74" s="213"/>
      <c r="CC74" s="213"/>
      <c r="CD74" s="213"/>
      <c r="CE74" s="213"/>
      <c r="CF74" s="213"/>
      <c r="CG74" s="213"/>
      <c r="CH74" s="213"/>
      <c r="CI74" s="213"/>
      <c r="CJ74" s="213"/>
      <c r="CK74" s="213"/>
      <c r="CL74" s="213"/>
      <c r="CM74" s="213"/>
      <c r="CO74" s="214"/>
      <c r="CP74" s="214"/>
      <c r="CQ74" s="214"/>
      <c r="CR74" s="214"/>
      <c r="CS74" s="214"/>
      <c r="CT74" s="214"/>
      <c r="CU74" s="214"/>
      <c r="CV74" s="214"/>
      <c r="CW74" s="214"/>
      <c r="CX74" s="214"/>
      <c r="CY74" s="214"/>
      <c r="CZ74" s="214"/>
      <c r="DA74" s="214"/>
      <c r="DB74" s="214"/>
      <c r="DC74" s="214"/>
      <c r="DD74" s="214"/>
    </row>
    <row r="75" spans="1:108" ht="15.75" customHeight="1" x14ac:dyDescent="0.25"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  <c r="BA75" s="135"/>
      <c r="BB75" s="135"/>
      <c r="BC75" s="135"/>
      <c r="BD75" s="135"/>
      <c r="BE75" s="135"/>
      <c r="BF75" s="135"/>
      <c r="BG75" s="135"/>
      <c r="BH75" s="135"/>
      <c r="BI75" s="135"/>
      <c r="BJ75" s="135"/>
      <c r="BK75" s="135"/>
      <c r="BL75" s="135"/>
      <c r="BM75" s="135"/>
      <c r="BN75" s="135"/>
      <c r="BZ75" s="213"/>
      <c r="CA75" s="213"/>
      <c r="CB75" s="213"/>
      <c r="CC75" s="213"/>
      <c r="CD75" s="213"/>
      <c r="CE75" s="213"/>
      <c r="CF75" s="213"/>
      <c r="CG75" s="213"/>
      <c r="CH75" s="213"/>
      <c r="CI75" s="213"/>
      <c r="CJ75" s="213"/>
      <c r="CK75" s="213"/>
      <c r="CL75" s="213"/>
      <c r="CM75" s="213"/>
      <c r="CO75" s="214"/>
      <c r="CP75" s="214"/>
      <c r="CQ75" s="214"/>
      <c r="CR75" s="214"/>
      <c r="CS75" s="214"/>
      <c r="CT75" s="214"/>
      <c r="CU75" s="214"/>
      <c r="CV75" s="214"/>
      <c r="CW75" s="214"/>
      <c r="CX75" s="214"/>
      <c r="CY75" s="214"/>
      <c r="CZ75" s="214"/>
      <c r="DA75" s="214"/>
      <c r="DB75" s="214"/>
      <c r="DC75" s="214"/>
      <c r="DD75" s="214"/>
    </row>
    <row r="76" spans="1:108" ht="15.75" customHeight="1" x14ac:dyDescent="0.25"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  <c r="BA76" s="135"/>
      <c r="BB76" s="135"/>
      <c r="BC76" s="135"/>
      <c r="BD76" s="135"/>
      <c r="BE76" s="135"/>
      <c r="BF76" s="135"/>
      <c r="BG76" s="135"/>
      <c r="BH76" s="135"/>
      <c r="BI76" s="135"/>
      <c r="BJ76" s="135"/>
      <c r="BK76" s="135"/>
      <c r="BL76" s="135"/>
      <c r="BM76" s="135"/>
      <c r="BN76" s="135"/>
      <c r="BZ76" s="213"/>
      <c r="CA76" s="213"/>
      <c r="CB76" s="213"/>
      <c r="CC76" s="213"/>
      <c r="CD76" s="213"/>
      <c r="CE76" s="213"/>
      <c r="CF76" s="213"/>
      <c r="CG76" s="213"/>
      <c r="CH76" s="213"/>
      <c r="CI76" s="213"/>
      <c r="CJ76" s="213"/>
      <c r="CK76" s="213"/>
      <c r="CL76" s="213"/>
      <c r="CM76" s="213"/>
      <c r="CO76" s="214"/>
      <c r="CP76" s="214"/>
      <c r="CQ76" s="214"/>
      <c r="CR76" s="214"/>
      <c r="CS76" s="214"/>
      <c r="CT76" s="214"/>
      <c r="CU76" s="214"/>
      <c r="CV76" s="214"/>
      <c r="CW76" s="214"/>
      <c r="CX76" s="214"/>
      <c r="CY76" s="214"/>
      <c r="CZ76" s="214"/>
      <c r="DA76" s="214"/>
      <c r="DB76" s="214"/>
      <c r="DC76" s="214"/>
      <c r="DD76" s="214"/>
    </row>
    <row r="77" spans="1:108" ht="15.75" x14ac:dyDescent="0.25"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5"/>
      <c r="BA77" s="135"/>
      <c r="BB77" s="135"/>
      <c r="BC77" s="135"/>
      <c r="BD77" s="135"/>
      <c r="BE77" s="135"/>
      <c r="BF77" s="135"/>
      <c r="BG77" s="135"/>
      <c r="BH77" s="135"/>
      <c r="BI77" s="135"/>
      <c r="BJ77" s="135"/>
      <c r="BK77" s="135"/>
      <c r="BL77" s="135"/>
      <c r="BM77" s="135"/>
      <c r="BN77" s="135"/>
      <c r="BZ77" s="213"/>
      <c r="CA77" s="213"/>
      <c r="CB77" s="213"/>
      <c r="CC77" s="213"/>
      <c r="CD77" s="213"/>
      <c r="CE77" s="213"/>
      <c r="CF77" s="213"/>
      <c r="CG77" s="213"/>
      <c r="CH77" s="213"/>
      <c r="CI77" s="213"/>
      <c r="CJ77" s="213"/>
      <c r="CK77" s="213"/>
      <c r="CL77" s="213"/>
      <c r="CM77" s="213"/>
      <c r="CO77" s="214"/>
      <c r="CP77" s="214"/>
      <c r="CQ77" s="214"/>
      <c r="CR77" s="214"/>
      <c r="CS77" s="214"/>
      <c r="CT77" s="214"/>
      <c r="CU77" s="214"/>
      <c r="CV77" s="214"/>
      <c r="CW77" s="214"/>
      <c r="CX77" s="214"/>
      <c r="CY77" s="214"/>
      <c r="CZ77" s="214"/>
      <c r="DA77" s="214"/>
      <c r="DB77" s="214"/>
      <c r="DC77" s="214"/>
      <c r="DD77" s="214"/>
    </row>
    <row r="78" spans="1:108" ht="15" customHeight="1" x14ac:dyDescent="0.25"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5"/>
      <c r="BA78" s="135"/>
      <c r="BB78" s="135"/>
      <c r="BC78" s="135"/>
      <c r="BD78" s="135"/>
      <c r="BE78" s="135"/>
      <c r="BF78" s="135"/>
      <c r="BG78" s="135"/>
      <c r="BH78" s="135"/>
      <c r="BI78" s="135"/>
      <c r="BJ78" s="135"/>
      <c r="BK78" s="135"/>
      <c r="BL78" s="135"/>
      <c r="BM78" s="135"/>
      <c r="BN78" s="135"/>
      <c r="CO78" s="214"/>
      <c r="CP78" s="214"/>
      <c r="CQ78" s="214"/>
      <c r="CR78" s="214"/>
      <c r="CS78" s="214"/>
      <c r="CT78" s="214"/>
      <c r="CU78" s="214"/>
      <c r="CV78" s="214"/>
      <c r="CW78" s="214"/>
      <c r="CX78" s="214"/>
      <c r="CY78" s="214"/>
      <c r="CZ78" s="214"/>
      <c r="DA78" s="214"/>
      <c r="DB78" s="214"/>
      <c r="DC78" s="214"/>
      <c r="DD78" s="214"/>
    </row>
    <row r="79" spans="1:108" ht="15" customHeight="1" x14ac:dyDescent="0.25"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5"/>
      <c r="BA79" s="135"/>
      <c r="BB79" s="135"/>
      <c r="BC79" s="135"/>
      <c r="BD79" s="135"/>
      <c r="BE79" s="135"/>
      <c r="BF79" s="135"/>
      <c r="BG79" s="135"/>
      <c r="BH79" s="135"/>
      <c r="BI79" s="135"/>
      <c r="BJ79" s="135"/>
      <c r="BK79" s="135"/>
      <c r="BL79" s="135"/>
      <c r="BM79" s="135"/>
      <c r="BN79" s="135"/>
      <c r="CO79" s="214"/>
      <c r="CP79" s="214"/>
      <c r="CQ79" s="214"/>
      <c r="CR79" s="214"/>
      <c r="CS79" s="214"/>
      <c r="CT79" s="214"/>
      <c r="CU79" s="214"/>
      <c r="CV79" s="214"/>
      <c r="CW79" s="214"/>
      <c r="CX79" s="214"/>
      <c r="CY79" s="214"/>
      <c r="CZ79" s="214"/>
      <c r="DA79" s="214"/>
      <c r="DB79" s="214"/>
      <c r="DC79" s="214"/>
      <c r="DD79" s="214"/>
    </row>
    <row r="80" spans="1:108" ht="15" customHeight="1" x14ac:dyDescent="0.25">
      <c r="AP80" s="135"/>
      <c r="AQ80" s="135"/>
      <c r="AR80" s="135"/>
      <c r="AS80" s="135"/>
      <c r="AT80" s="135"/>
      <c r="AU80" s="135"/>
      <c r="AV80" s="135"/>
      <c r="AW80" s="135"/>
      <c r="AX80" s="135"/>
      <c r="AY80" s="135"/>
      <c r="AZ80" s="135"/>
      <c r="BA80" s="135"/>
      <c r="BB80" s="135"/>
      <c r="BC80" s="135"/>
      <c r="BD80" s="135"/>
      <c r="BE80" s="135"/>
      <c r="BF80" s="135"/>
      <c r="BG80" s="135"/>
      <c r="BH80" s="135"/>
      <c r="BI80" s="135"/>
      <c r="BJ80" s="135"/>
      <c r="BK80" s="135"/>
      <c r="BL80" s="135"/>
      <c r="BM80" s="135"/>
      <c r="BN80" s="135"/>
      <c r="CO80" s="214"/>
      <c r="CP80" s="214"/>
      <c r="CQ80" s="214"/>
      <c r="CR80" s="214"/>
      <c r="CS80" s="214"/>
      <c r="CT80" s="214"/>
      <c r="CU80" s="214"/>
      <c r="CV80" s="214"/>
      <c r="CW80" s="214"/>
      <c r="CX80" s="214"/>
      <c r="CY80" s="214"/>
      <c r="CZ80" s="214"/>
      <c r="DA80" s="214"/>
      <c r="DB80" s="214"/>
      <c r="DC80" s="214"/>
      <c r="DD80" s="214"/>
    </row>
    <row r="81" spans="42:108" ht="15" customHeight="1" x14ac:dyDescent="0.25">
      <c r="AP81" s="135"/>
      <c r="AQ81" s="135"/>
      <c r="AR81" s="135"/>
      <c r="AS81" s="135"/>
      <c r="AT81" s="135"/>
      <c r="AU81" s="135"/>
      <c r="AV81" s="135"/>
      <c r="AW81" s="135"/>
      <c r="AX81" s="135"/>
      <c r="AY81" s="135"/>
      <c r="AZ81" s="135"/>
      <c r="BA81" s="135"/>
      <c r="BB81" s="135"/>
      <c r="BC81" s="135"/>
      <c r="BD81" s="135"/>
      <c r="BE81" s="135"/>
      <c r="BF81" s="135"/>
      <c r="BG81" s="135"/>
      <c r="BH81" s="135"/>
      <c r="BI81" s="135"/>
      <c r="BJ81" s="135"/>
      <c r="BK81" s="135"/>
      <c r="BL81" s="135"/>
      <c r="BM81" s="135"/>
      <c r="BN81" s="135"/>
      <c r="CO81" s="214"/>
      <c r="CP81" s="214"/>
      <c r="CQ81" s="214"/>
      <c r="CR81" s="214"/>
      <c r="CS81" s="214"/>
      <c r="CT81" s="214"/>
      <c r="CU81" s="214"/>
      <c r="CV81" s="214"/>
      <c r="CW81" s="214"/>
      <c r="CX81" s="214"/>
      <c r="CY81" s="214"/>
      <c r="CZ81" s="214"/>
      <c r="DA81" s="214"/>
      <c r="DB81" s="214"/>
      <c r="DC81" s="214"/>
      <c r="DD81" s="214"/>
    </row>
    <row r="82" spans="42:108" ht="15" customHeight="1" x14ac:dyDescent="0.25">
      <c r="AP82" s="135"/>
      <c r="AQ82" s="135"/>
      <c r="AR82" s="135"/>
      <c r="AS82" s="135"/>
      <c r="AT82" s="135"/>
      <c r="AU82" s="135"/>
      <c r="AV82" s="135"/>
      <c r="AW82" s="135"/>
      <c r="AX82" s="135"/>
      <c r="AY82" s="135"/>
      <c r="AZ82" s="135"/>
      <c r="BA82" s="135"/>
      <c r="BB82" s="135"/>
      <c r="BC82" s="135"/>
      <c r="BD82" s="135"/>
      <c r="BE82" s="135"/>
      <c r="BF82" s="135"/>
      <c r="BG82" s="135"/>
      <c r="BH82" s="135"/>
      <c r="BI82" s="135"/>
      <c r="BJ82" s="135"/>
      <c r="BK82" s="135"/>
      <c r="BL82" s="135"/>
      <c r="BM82" s="135"/>
      <c r="BN82" s="135"/>
      <c r="CO82" s="214"/>
      <c r="CP82" s="214"/>
      <c r="CQ82" s="214"/>
      <c r="CR82" s="214"/>
      <c r="CS82" s="214"/>
      <c r="CT82" s="214"/>
      <c r="CU82" s="214"/>
      <c r="CV82" s="214"/>
      <c r="CW82" s="214"/>
      <c r="CX82" s="214"/>
      <c r="CY82" s="214"/>
      <c r="CZ82" s="214"/>
      <c r="DA82" s="214"/>
      <c r="DB82" s="214"/>
      <c r="DC82" s="214"/>
      <c r="DD82" s="214"/>
    </row>
    <row r="83" spans="42:108" ht="15" customHeight="1" x14ac:dyDescent="0.25">
      <c r="AP83" s="135"/>
      <c r="AQ83" s="135"/>
      <c r="AR83" s="135"/>
      <c r="AS83" s="135"/>
      <c r="AT83" s="135"/>
      <c r="AU83" s="135"/>
      <c r="AV83" s="135"/>
      <c r="AW83" s="135"/>
      <c r="AX83" s="135"/>
      <c r="AY83" s="135"/>
      <c r="AZ83" s="135"/>
      <c r="BA83" s="135"/>
      <c r="BB83" s="135"/>
      <c r="BC83" s="135"/>
      <c r="BD83" s="135"/>
      <c r="BE83" s="135"/>
      <c r="BF83" s="135"/>
      <c r="BG83" s="135"/>
      <c r="BH83" s="135"/>
      <c r="BI83" s="135"/>
      <c r="BJ83" s="135"/>
      <c r="BK83" s="135"/>
      <c r="BL83" s="135"/>
      <c r="BM83" s="135"/>
      <c r="BN83" s="135"/>
      <c r="CO83" s="214"/>
      <c r="CP83" s="214"/>
      <c r="CQ83" s="214"/>
      <c r="CR83" s="214"/>
      <c r="CS83" s="214"/>
      <c r="CT83" s="214"/>
      <c r="CU83" s="214"/>
      <c r="CV83" s="214"/>
      <c r="CW83" s="214"/>
      <c r="CX83" s="214"/>
      <c r="CY83" s="214"/>
      <c r="CZ83" s="214"/>
      <c r="DA83" s="214"/>
      <c r="DB83" s="214"/>
      <c r="DC83" s="214"/>
      <c r="DD83" s="214"/>
    </row>
    <row r="84" spans="42:108" ht="15" customHeight="1" x14ac:dyDescent="0.25">
      <c r="CO84" s="214"/>
      <c r="CP84" s="214"/>
      <c r="CQ84" s="214"/>
      <c r="CR84" s="214"/>
      <c r="CS84" s="214"/>
      <c r="CT84" s="214"/>
      <c r="CU84" s="214"/>
      <c r="CV84" s="214"/>
      <c r="CW84" s="214"/>
      <c r="CX84" s="214"/>
      <c r="CY84" s="214"/>
      <c r="CZ84" s="214"/>
      <c r="DA84" s="214"/>
      <c r="DB84" s="214"/>
      <c r="DC84" s="214"/>
      <c r="DD84" s="214"/>
    </row>
    <row r="85" spans="42:108" ht="15" customHeight="1" x14ac:dyDescent="0.25">
      <c r="CO85" s="214"/>
      <c r="CP85" s="214"/>
      <c r="CQ85" s="214"/>
      <c r="CR85" s="214"/>
      <c r="CS85" s="214"/>
      <c r="CT85" s="214"/>
      <c r="CU85" s="214"/>
      <c r="CV85" s="214"/>
      <c r="CW85" s="214"/>
      <c r="CX85" s="214"/>
      <c r="CY85" s="214"/>
      <c r="CZ85" s="214"/>
      <c r="DA85" s="214"/>
      <c r="DB85" s="214"/>
      <c r="DC85" s="214"/>
      <c r="DD85" s="214"/>
    </row>
  </sheetData>
  <mergeCells count="82">
    <mergeCell ref="CS8:CW8"/>
    <mergeCell ref="CV9:CV10"/>
    <mergeCell ref="CI8:CM8"/>
    <mergeCell ref="CU9:CU10"/>
    <mergeCell ref="CT9:CT10"/>
    <mergeCell ref="CM9:CM10"/>
    <mergeCell ref="CN9:CN10"/>
    <mergeCell ref="CR9:CR10"/>
    <mergeCell ref="CO9:CO10"/>
    <mergeCell ref="CQ9:CQ10"/>
    <mergeCell ref="BH2:BN2"/>
    <mergeCell ref="BP2:BU2"/>
    <mergeCell ref="CS15:CW15"/>
    <mergeCell ref="CS16:CS17"/>
    <mergeCell ref="CT16:CT17"/>
    <mergeCell ref="CU16:CU17"/>
    <mergeCell ref="CV16:CV17"/>
    <mergeCell ref="CW16:CW17"/>
    <mergeCell ref="CJ5:CL5"/>
    <mergeCell ref="CJ6:CL6"/>
    <mergeCell ref="CI9:CI10"/>
    <mergeCell ref="CJ9:CJ10"/>
    <mergeCell ref="CK9:CK10"/>
    <mergeCell ref="CL9:CL10"/>
    <mergeCell ref="CW9:CW10"/>
    <mergeCell ref="CS9:CS10"/>
    <mergeCell ref="CI2:CP2"/>
    <mergeCell ref="CJ3:CL3"/>
    <mergeCell ref="CJ4:CL4"/>
    <mergeCell ref="BW4:BW8"/>
    <mergeCell ref="BW9:BW13"/>
    <mergeCell ref="CC2:CG2"/>
    <mergeCell ref="BW2:CA2"/>
    <mergeCell ref="CE4:CE8"/>
    <mergeCell ref="CF4:CF8"/>
    <mergeCell ref="CG4:CG8"/>
    <mergeCell ref="CP9:CP10"/>
    <mergeCell ref="CN8:CR8"/>
    <mergeCell ref="CE9:CE13"/>
    <mergeCell ref="CF9:CF13"/>
    <mergeCell ref="CG9:CG13"/>
    <mergeCell ref="CC4:CC8"/>
    <mergeCell ref="B2:N2"/>
    <mergeCell ref="AP2:BF2"/>
    <mergeCell ref="P9:R9"/>
    <mergeCell ref="P10:R10"/>
    <mergeCell ref="P11:R11"/>
    <mergeCell ref="P2:S2"/>
    <mergeCell ref="P7:S7"/>
    <mergeCell ref="P8:R8"/>
    <mergeCell ref="U2:AN2"/>
    <mergeCell ref="B4:B8"/>
    <mergeCell ref="B9:B13"/>
    <mergeCell ref="BP3:BQ3"/>
    <mergeCell ref="U26:Z26"/>
    <mergeCell ref="AP4:AP8"/>
    <mergeCell ref="AP9:AP13"/>
    <mergeCell ref="AP14:AP18"/>
    <mergeCell ref="BH4:BH9"/>
    <mergeCell ref="BH10:BH15"/>
    <mergeCell ref="BH16:BH21"/>
    <mergeCell ref="BP5:BP6"/>
    <mergeCell ref="BP7:BP8"/>
    <mergeCell ref="BP9:BP10"/>
    <mergeCell ref="BP11:BP12"/>
    <mergeCell ref="BP13:BP14"/>
    <mergeCell ref="U38:U42"/>
    <mergeCell ref="U28:U32"/>
    <mergeCell ref="U33:U37"/>
    <mergeCell ref="U4:U8"/>
    <mergeCell ref="U9:U13"/>
    <mergeCell ref="U14:U18"/>
    <mergeCell ref="CC9:CC13"/>
    <mergeCell ref="CC14:CC18"/>
    <mergeCell ref="BW14:BW18"/>
    <mergeCell ref="B14:B18"/>
    <mergeCell ref="P12:R12"/>
    <mergeCell ref="CE14:CE18"/>
    <mergeCell ref="CF14:CF18"/>
    <mergeCell ref="CG14:CG18"/>
    <mergeCell ref="BW19:BW23"/>
    <mergeCell ref="BW24:BW28"/>
  </mergeCells>
  <phoneticPr fontId="37" type="noConversion"/>
  <conditionalFormatting sqref="V33:W37">
    <cfRule type="cellIs" dxfId="4" priority="94" operator="equal">
      <formula>$AH$16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E583-41E2-4646-9E86-40077290938D}">
  <dimension ref="B1:AP52"/>
  <sheetViews>
    <sheetView topLeftCell="A16" zoomScale="80" zoomScaleNormal="80" workbookViewId="0">
      <selection activeCell="N24" sqref="N24"/>
    </sheetView>
  </sheetViews>
  <sheetFormatPr defaultRowHeight="15" x14ac:dyDescent="0.25"/>
  <cols>
    <col min="1" max="1" width="9.140625" style="1"/>
    <col min="2" max="2" width="10.5703125" style="1" bestFit="1" customWidth="1"/>
    <col min="3" max="3" width="8.140625" style="1" bestFit="1" customWidth="1"/>
    <col min="4" max="4" width="8.42578125" style="1" bestFit="1" customWidth="1"/>
    <col min="5" max="5" width="11.42578125" style="1" bestFit="1" customWidth="1"/>
    <col min="6" max="6" width="12.140625" style="1" bestFit="1" customWidth="1"/>
    <col min="7" max="7" width="10" style="1" bestFit="1" customWidth="1"/>
    <col min="8" max="8" width="12.28515625" style="1" bestFit="1" customWidth="1"/>
    <col min="9" max="9" width="13.5703125" style="1" bestFit="1" customWidth="1"/>
    <col min="10" max="10" width="11.7109375" style="1" bestFit="1" customWidth="1"/>
    <col min="11" max="11" width="9.85546875" style="1" customWidth="1"/>
    <col min="12" max="12" width="10.85546875" style="1" bestFit="1" customWidth="1"/>
    <col min="13" max="13" width="10.7109375" style="1" bestFit="1" customWidth="1"/>
    <col min="14" max="14" width="11.7109375" style="1" bestFit="1" customWidth="1"/>
    <col min="15" max="15" width="12.85546875" style="1" bestFit="1" customWidth="1"/>
    <col min="16" max="16" width="13.140625" style="1" bestFit="1" customWidth="1"/>
    <col min="17" max="17" width="11.42578125" style="1" bestFit="1" customWidth="1"/>
    <col min="18" max="18" width="13.7109375" style="1" bestFit="1" customWidth="1"/>
    <col min="19" max="20" width="9.140625" style="1"/>
    <col min="21" max="21" width="14.85546875" style="1" bestFit="1" customWidth="1"/>
    <col min="22" max="22" width="10.7109375" style="1" bestFit="1" customWidth="1"/>
    <col min="23" max="24" width="9.140625" style="1"/>
    <col min="25" max="25" width="9.28515625" style="1" bestFit="1" customWidth="1"/>
    <col min="26" max="27" width="7.85546875" style="1" bestFit="1" customWidth="1"/>
    <col min="28" max="28" width="10.140625" style="1" bestFit="1" customWidth="1"/>
    <col min="29" max="29" width="9.28515625" style="1" bestFit="1" customWidth="1"/>
    <col min="30" max="31" width="7.85546875" style="1" bestFit="1" customWidth="1"/>
    <col min="32" max="32" width="10.140625" style="1" bestFit="1" customWidth="1"/>
    <col min="33" max="33" width="9.28515625" style="1" bestFit="1" customWidth="1"/>
    <col min="34" max="35" width="7.85546875" style="1" bestFit="1" customWidth="1"/>
    <col min="36" max="36" width="10.140625" style="1" bestFit="1" customWidth="1"/>
    <col min="37" max="16384" width="9.140625" style="1"/>
  </cols>
  <sheetData>
    <row r="1" spans="2:22" ht="15.75" thickBot="1" x14ac:dyDescent="0.3"/>
    <row r="2" spans="2:22" ht="15" customHeight="1" x14ac:dyDescent="0.25">
      <c r="B2" s="760" t="s">
        <v>286</v>
      </c>
      <c r="C2" s="761"/>
      <c r="D2" s="761"/>
      <c r="E2" s="761"/>
      <c r="F2" s="761"/>
      <c r="G2" s="761"/>
      <c r="H2" s="761"/>
      <c r="I2" s="761"/>
      <c r="J2" s="761"/>
      <c r="K2" s="761"/>
      <c r="L2" s="761"/>
      <c r="M2" s="761"/>
      <c r="N2" s="761"/>
      <c r="O2" s="761"/>
      <c r="P2" s="761"/>
      <c r="Q2" s="761"/>
      <c r="R2" s="761"/>
      <c r="S2" s="762"/>
    </row>
    <row r="3" spans="2:22" ht="15.75" customHeight="1" thickBot="1" x14ac:dyDescent="0.3">
      <c r="B3" s="763"/>
      <c r="C3" s="764"/>
      <c r="D3" s="764"/>
      <c r="E3" s="764"/>
      <c r="F3" s="764"/>
      <c r="G3" s="764"/>
      <c r="H3" s="764"/>
      <c r="I3" s="764"/>
      <c r="J3" s="764"/>
      <c r="K3" s="764"/>
      <c r="L3" s="764"/>
      <c r="M3" s="764"/>
      <c r="N3" s="764"/>
      <c r="O3" s="764"/>
      <c r="P3" s="764"/>
      <c r="Q3" s="764"/>
      <c r="R3" s="764"/>
      <c r="S3" s="765"/>
    </row>
    <row r="4" spans="2:22" ht="16.5" thickBot="1" x14ac:dyDescent="0.3">
      <c r="B4" s="5"/>
      <c r="C4" s="777" t="s">
        <v>235</v>
      </c>
      <c r="D4" s="778"/>
      <c r="E4" s="778"/>
      <c r="F4" s="778"/>
      <c r="G4" s="778"/>
      <c r="H4" s="778"/>
      <c r="I4" s="778"/>
      <c r="J4" s="779"/>
      <c r="K4" s="216"/>
      <c r="L4" s="216"/>
      <c r="M4" s="777" t="s">
        <v>239</v>
      </c>
      <c r="N4" s="778"/>
      <c r="O4" s="778"/>
      <c r="P4" s="778"/>
      <c r="Q4" s="778"/>
      <c r="R4" s="779"/>
      <c r="S4" s="7"/>
      <c r="U4" s="776" t="s">
        <v>299</v>
      </c>
      <c r="V4" s="776"/>
    </row>
    <row r="5" spans="2:22" x14ac:dyDescent="0.25">
      <c r="B5" s="5"/>
      <c r="C5" s="154" t="s">
        <v>5</v>
      </c>
      <c r="D5" s="203" t="s">
        <v>69</v>
      </c>
      <c r="E5" s="156" t="s">
        <v>216</v>
      </c>
      <c r="F5" s="156" t="s">
        <v>215</v>
      </c>
      <c r="G5" s="156" t="s">
        <v>214</v>
      </c>
      <c r="H5" s="156" t="s">
        <v>217</v>
      </c>
      <c r="I5" s="156" t="s">
        <v>218</v>
      </c>
      <c r="J5" s="217" t="s">
        <v>219</v>
      </c>
      <c r="K5" s="218"/>
      <c r="L5" s="218"/>
      <c r="M5" s="154" t="s">
        <v>5</v>
      </c>
      <c r="N5" s="156" t="s">
        <v>193</v>
      </c>
      <c r="O5" s="219" t="s">
        <v>194</v>
      </c>
      <c r="P5" s="155" t="s">
        <v>220</v>
      </c>
      <c r="Q5" s="156" t="s">
        <v>70</v>
      </c>
      <c r="R5" s="217" t="s">
        <v>181</v>
      </c>
      <c r="S5" s="7"/>
      <c r="U5" s="220" t="s">
        <v>323</v>
      </c>
      <c r="V5" s="221" t="s">
        <v>243</v>
      </c>
    </row>
    <row r="6" spans="2:22" x14ac:dyDescent="0.25">
      <c r="B6" s="5"/>
      <c r="C6" s="222">
        <v>3</v>
      </c>
      <c r="D6" s="92">
        <f>'Structural Information'!AC6</f>
        <v>3</v>
      </c>
      <c r="E6" s="55">
        <f>G32*H32</f>
        <v>407.19999999999993</v>
      </c>
      <c r="F6" s="92">
        <f>G32*H32*I32</f>
        <v>3.9081427199999998</v>
      </c>
      <c r="G6" s="223">
        <f>F6/E6</f>
        <v>9.5976000000000013E-3</v>
      </c>
      <c r="H6" s="55">
        <f>G19*H19</f>
        <v>1740.9600000000005</v>
      </c>
      <c r="I6" s="92">
        <f>'System Capacities'!G19*'System Capacities'!H19*'System Capacities'!I19</f>
        <v>3.6981798564021169</v>
      </c>
      <c r="J6" s="69">
        <f>I6/H6</f>
        <v>2.1242187393174547E-3</v>
      </c>
      <c r="K6" s="224"/>
      <c r="L6" s="225"/>
      <c r="M6" s="222">
        <v>3</v>
      </c>
      <c r="N6" s="55">
        <f>'System Capacities'!G32</f>
        <v>135.73333333333332</v>
      </c>
      <c r="O6" s="226">
        <f>'System Capacities'!G19</f>
        <v>580.32000000000016</v>
      </c>
      <c r="P6" s="195">
        <f>_xlfn.IFS((($N$19+$N$32)=2),(C$46),(($N$19+$N$32)=3),(C$47),(($N$19+$N$32)=4),(C$48),(($N$19+$N$32)=5),(C$49),(($N$19+$N$32)=6),(C$50),(($N$19+$N$32)=7),(C$52),(($N$19+$N$32)=8),(C$51))</f>
        <v>610.36160313168807</v>
      </c>
      <c r="Q6" s="227">
        <f>_xlfn.IFS((($N$19+$N$32)=2),(D$46),(($N$19+$N$32)=3),(D$47),(($N$19+$N$32)=4),(D$48),(($N$19+$N$32)=5),(D$50),(($N$19+$N$32)=6),(D$49),(($N$19+$N$32)=7),(D$52),(($N$19+$N$32)=8),(D$51))</f>
        <v>2.1242187393174547E-3</v>
      </c>
      <c r="R6" s="228">
        <f>_xlfn.IFS((($N$19+$N$32)=2),(E$46),(($N$19+$N$32)=3),(E$47),(($N$19+$N$32)=4),(E$48),(($N$19+$N$32)=5),(E$50),(($N$19+$N$32)=6),(E$49),(($N$19+$N$32)=7),(E$52),(($N$19+$N$32)=8),(E$51))</f>
        <v>95778.209628230499</v>
      </c>
      <c r="S6" s="7"/>
      <c r="U6" s="92">
        <f>'Post-yield Mechanism'!O226</f>
        <v>92956.720893729143</v>
      </c>
      <c r="V6" s="229">
        <f>((U6-R6)/U6)</f>
        <v>-3.0352713686264434E-2</v>
      </c>
    </row>
    <row r="7" spans="2:22" x14ac:dyDescent="0.25">
      <c r="B7" s="5"/>
      <c r="C7" s="230">
        <v>2</v>
      </c>
      <c r="D7" s="92">
        <f>'Structural Information'!AC7</f>
        <v>3</v>
      </c>
      <c r="E7" s="55">
        <f>G33*H33</f>
        <v>445.9</v>
      </c>
      <c r="F7" s="92">
        <f>G33*H33*I33</f>
        <v>4.0913820609851088</v>
      </c>
      <c r="G7" s="223">
        <f>F7/E7</f>
        <v>9.175559679266896E-3</v>
      </c>
      <c r="H7" s="55">
        <f>G20*H20</f>
        <v>2176.2000000000003</v>
      </c>
      <c r="I7" s="92">
        <f>'System Capacities'!G20*'System Capacities'!H20*'System Capacities'!I20</f>
        <v>10.71149749664769</v>
      </c>
      <c r="J7" s="69">
        <f>I7/H7</f>
        <v>4.9221107879090561E-3</v>
      </c>
      <c r="K7" s="224"/>
      <c r="L7" s="225"/>
      <c r="M7" s="230">
        <v>2</v>
      </c>
      <c r="N7" s="55">
        <f>'System Capacities'!G33</f>
        <v>148.63333333333333</v>
      </c>
      <c r="O7" s="226">
        <f>'System Capacities'!G20</f>
        <v>725.40000000000009</v>
      </c>
      <c r="P7" s="195">
        <f>_xlfn.IFS((($N$20+$N$33)=2),(G$46),(($N$20+$N$33)=3),(G$47),(($N$20+$N$33)=4),(G$48),(($N$20+$N$33)=5),(G$50),(($N$20+$N$33)=6),(G$49),(($N$20+$N$33)=7),(G$51),(($N$20+$N$33)=8),(G$52))</f>
        <v>805.13243693199274</v>
      </c>
      <c r="Q7" s="227">
        <f>_xlfn.IFS((($N$20+$N$33)=2),(H$46),(($N$20+$N$33)=3),(H$47),(($N$20+$N$33)=4),(H$48),(($N$20+$N$33)=5),(H$50),(($N$20+$N$33)=6),(H$49),(($N$20+$N$33)=7),(H$51),(($N$20+$N$33)=8),(H$52))</f>
        <v>4.9221107879090561E-3</v>
      </c>
      <c r="R7" s="228">
        <f>_xlfn.IFS((($N$20+$N$33)=2),(I$46),(($N$20+$N$33)=3),(I$47),(($N$20+$N$33)=4),(I$48),(($N$20+$N$33)=5),(I$50),(($N$20+$N$33)=6),(I$49),(($N$20+$N$33)=7),(I$51),(($N$20+$N$33)=8),(I$52))</f>
        <v>21552.570988118125</v>
      </c>
      <c r="S7" s="7"/>
      <c r="U7" s="92">
        <f>'Post-yield Mechanism'!O227</f>
        <v>96528.17352755928</v>
      </c>
      <c r="V7" s="229">
        <f>((U7-R7)/U7)</f>
        <v>0.77672248214698936</v>
      </c>
    </row>
    <row r="8" spans="2:22" ht="15.75" thickBot="1" x14ac:dyDescent="0.3">
      <c r="B8" s="5"/>
      <c r="C8" s="231">
        <v>1</v>
      </c>
      <c r="D8" s="15">
        <f>'Structural Information'!AC8</f>
        <v>2.75</v>
      </c>
      <c r="E8" s="62">
        <f>G34*H34</f>
        <v>518.70000000000005</v>
      </c>
      <c r="F8" s="15">
        <f>G34*H34*I34</f>
        <v>4.2625658667703643</v>
      </c>
      <c r="G8" s="232">
        <f>F8/E8</f>
        <v>8.2177865177759084E-3</v>
      </c>
      <c r="H8" s="62">
        <f>G21*H21</f>
        <v>199.48499999999999</v>
      </c>
      <c r="I8" s="15">
        <f>'System Capacities'!G21*'System Capacities'!H21*'System Capacities'!I21</f>
        <v>2.2756999900769062</v>
      </c>
      <c r="J8" s="126">
        <f>I8/H8</f>
        <v>1.1407875229099463E-2</v>
      </c>
      <c r="K8" s="224"/>
      <c r="L8" s="225"/>
      <c r="M8" s="231">
        <v>1</v>
      </c>
      <c r="N8" s="62">
        <f>'System Capacities'!G34</f>
        <v>188.61818181818182</v>
      </c>
      <c r="O8" s="233">
        <f>'System Capacities'!G21</f>
        <v>72.539999999999992</v>
      </c>
      <c r="P8" s="123">
        <f>_xlfn.IFS((($N$21+$N$34)=2),(K$46),(($N$21+$N$34)=3),(K$47),(($N$21+$N$34)=4),(K$48),(($N$21+$N$34)=5),(K$50),(($N$21+$N$34)=6),(K$49),(($N$21+$N$34)=7),(K$51),(($N$21+$N$34)=8),(K$52))</f>
        <v>576.5447968697116</v>
      </c>
      <c r="Q8" s="124">
        <f>_xlfn.IFS((($N$21+$N$34)=2),(L$46),(($N$21+$N$34)=3),(L$47),(($N$21+$N$34)=4),(L$48),(($N$21+$N$34)=5),(L$50),(($N$21+$N$34)=6),(L$49),(($N$21+$N$34)=7),(L$51),(($N$21+$N$34)=8),(L$52))</f>
        <v>8.2177865177759084E-3</v>
      </c>
      <c r="R8" s="234">
        <f>_xlfn.IFS((($N$21+$N$34)=2),(M$46),(($N$21+$N$34)=3),(M$47),(($N$21+$N$34)=4),(M$48),(($N$21+$N$34)=5),(M$50),(($N$21+$N$34)=6),(M$49),(($N$21+$N$34)=7),(M$51),(($N$21+$N$34)=8),(M$52))</f>
        <v>-27604.398778543313</v>
      </c>
      <c r="S8" s="7"/>
      <c r="U8" s="92">
        <f>'Post-yield Mechanism'!O228</f>
        <v>119072.10010921907</v>
      </c>
      <c r="V8" s="229">
        <f>((U8-R8)/U8)</f>
        <v>1.2318292761547258</v>
      </c>
    </row>
    <row r="9" spans="2:22" x14ac:dyDescent="0.25">
      <c r="B9" s="5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7"/>
      <c r="U9" s="92"/>
      <c r="V9" s="229"/>
    </row>
    <row r="10" spans="2:22" x14ac:dyDescent="0.25">
      <c r="B10" s="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7"/>
      <c r="U10" s="92"/>
      <c r="V10" s="229"/>
    </row>
    <row r="11" spans="2:22" x14ac:dyDescent="0.25">
      <c r="B11" s="5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7"/>
      <c r="U11" s="92"/>
      <c r="V11" s="229"/>
    </row>
    <row r="12" spans="2:22" x14ac:dyDescent="0.25">
      <c r="B12" s="5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7"/>
    </row>
    <row r="13" spans="2:22" ht="15.75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2"/>
    </row>
    <row r="14" spans="2:22" ht="15.75" thickBot="1" x14ac:dyDescent="0.3"/>
    <row r="15" spans="2:22" x14ac:dyDescent="0.25">
      <c r="B15" s="760" t="s">
        <v>283</v>
      </c>
      <c r="C15" s="761"/>
      <c r="D15" s="761"/>
      <c r="E15" s="761"/>
      <c r="F15" s="761"/>
      <c r="G15" s="761"/>
      <c r="H15" s="761"/>
      <c r="I15" s="761"/>
      <c r="J15" s="761"/>
      <c r="K15" s="761"/>
      <c r="L15" s="761"/>
      <c r="M15" s="761"/>
      <c r="N15" s="761"/>
      <c r="O15" s="761"/>
      <c r="P15" s="761"/>
      <c r="Q15" s="761"/>
      <c r="R15" s="761"/>
      <c r="S15" s="762"/>
    </row>
    <row r="16" spans="2:22" ht="15.75" thickBot="1" x14ac:dyDescent="0.3">
      <c r="B16" s="763"/>
      <c r="C16" s="764"/>
      <c r="D16" s="764"/>
      <c r="E16" s="764"/>
      <c r="F16" s="764"/>
      <c r="G16" s="764"/>
      <c r="H16" s="764"/>
      <c r="I16" s="764"/>
      <c r="J16" s="764"/>
      <c r="K16" s="764"/>
      <c r="L16" s="764"/>
      <c r="M16" s="764"/>
      <c r="N16" s="764"/>
      <c r="O16" s="764"/>
      <c r="P16" s="764"/>
      <c r="Q16" s="764"/>
      <c r="R16" s="764"/>
      <c r="S16" s="765"/>
    </row>
    <row r="17" spans="2:42" ht="16.5" thickBot="1" x14ac:dyDescent="0.3">
      <c r="B17" s="5"/>
      <c r="C17" s="769" t="s">
        <v>422</v>
      </c>
      <c r="D17" s="770"/>
      <c r="E17" s="770"/>
      <c r="F17" s="770"/>
      <c r="G17" s="770"/>
      <c r="H17" s="770"/>
      <c r="I17" s="770"/>
      <c r="J17" s="770"/>
      <c r="K17" s="770"/>
      <c r="L17" s="770"/>
      <c r="M17" s="770"/>
      <c r="N17" s="771"/>
      <c r="O17" s="235"/>
      <c r="P17" s="772" t="s">
        <v>284</v>
      </c>
      <c r="Q17" s="773"/>
      <c r="R17" s="773"/>
      <c r="S17" s="7"/>
      <c r="U17" s="776" t="s">
        <v>299</v>
      </c>
      <c r="V17" s="776"/>
    </row>
    <row r="18" spans="2:42" ht="16.5" customHeight="1" x14ac:dyDescent="0.25">
      <c r="B18" s="5"/>
      <c r="C18" s="154" t="s">
        <v>5</v>
      </c>
      <c r="D18" s="576" t="s">
        <v>172</v>
      </c>
      <c r="E18" s="576"/>
      <c r="F18" s="576"/>
      <c r="G18" s="236" t="s">
        <v>68</v>
      </c>
      <c r="H18" s="156" t="s">
        <v>69</v>
      </c>
      <c r="I18" s="237" t="s">
        <v>70</v>
      </c>
      <c r="J18" s="238" t="s">
        <v>71</v>
      </c>
      <c r="K18" s="780" t="s">
        <v>201</v>
      </c>
      <c r="L18" s="781"/>
      <c r="M18" s="782"/>
      <c r="N18" s="239" t="s">
        <v>200</v>
      </c>
      <c r="O18" s="235"/>
      <c r="P18" s="773"/>
      <c r="Q18" s="773"/>
      <c r="R18" s="773"/>
      <c r="S18" s="7"/>
      <c r="U18" s="220" t="s">
        <v>323</v>
      </c>
      <c r="V18" s="221" t="s">
        <v>243</v>
      </c>
      <c r="AK18" s="240"/>
      <c r="AL18" s="240"/>
      <c r="AM18" s="240"/>
      <c r="AN18" s="240"/>
      <c r="AO18" s="240"/>
      <c r="AP18" s="240"/>
    </row>
    <row r="19" spans="2:42" ht="15" customHeight="1" x14ac:dyDescent="0.25">
      <c r="B19" s="5"/>
      <c r="C19" s="91">
        <v>3</v>
      </c>
      <c r="D19" s="766" t="s">
        <v>182</v>
      </c>
      <c r="E19" s="767"/>
      <c r="F19" s="768"/>
      <c r="G19" s="92">
        <f>_xlfn.IFS(N19=1,'Infill Capacities'!CJ11,N19=2,'Infill Capacities'!CK11,N19=3,'Infill Capacities'!CL11,N19=4,'Infill Capacities'!CM11)</f>
        <v>580.32000000000016</v>
      </c>
      <c r="H19" s="92">
        <f>'Structural Information'!$AC$6</f>
        <v>3</v>
      </c>
      <c r="I19" s="227">
        <f>_xlfn.IFS(N19=1,'Infill Capacities'!CT11,N19=2,'Infill Capacities'!CU11,N19=3,'Infill Capacities'!CV11,N19=4,'Infill Capacities'!CW11)</f>
        <v>2.1242187393174547E-3</v>
      </c>
      <c r="J19" s="92">
        <f>_xlfn.IFS((N19=1),('Infill Capacities'!CO11),(N19=2),('Infill Capacities'!CP11),(N19=3),('Infill Capacities'!CQ11),(N19=4),'Infill Capacities'!CR11)</f>
        <v>91064.068129892956</v>
      </c>
      <c r="K19" s="783"/>
      <c r="L19" s="784"/>
      <c r="M19" s="785"/>
      <c r="N19" s="241">
        <v>1</v>
      </c>
      <c r="O19" s="235"/>
      <c r="P19" s="773"/>
      <c r="Q19" s="773"/>
      <c r="R19" s="773"/>
      <c r="S19" s="7"/>
      <c r="U19" s="92">
        <f>'Post-yield Mechanism'!Q226</f>
        <v>86901.361057821647</v>
      </c>
      <c r="V19" s="229">
        <f>((U19-J19)/U19)</f>
        <v>-4.7901517552775316E-2</v>
      </c>
    </row>
    <row r="20" spans="2:42" x14ac:dyDescent="0.25">
      <c r="B20" s="5"/>
      <c r="C20" s="91">
        <v>2</v>
      </c>
      <c r="D20" s="766" t="s">
        <v>183</v>
      </c>
      <c r="E20" s="767"/>
      <c r="F20" s="768"/>
      <c r="G20" s="92">
        <f>_xlfn.IFS(N20=1,'Infill Capacities'!CJ12,N20=2,'Infill Capacities'!CK12,N20=3,'Infill Capacities'!CL12,N20=4,'Infill Capacities'!CM12)</f>
        <v>725.40000000000009</v>
      </c>
      <c r="H20" s="92">
        <f>'Structural Information'!$AC$7</f>
        <v>3</v>
      </c>
      <c r="I20" s="227">
        <f>_xlfn.IFS(N20=1,'Infill Capacities'!CT12,N20=2,'Infill Capacities'!CU12,N20=3,'Infill Capacities'!CV12,N20=4,'Infill Capacities'!CW12)</f>
        <v>4.9221107879090561E-3</v>
      </c>
      <c r="J20" s="92">
        <f>_xlfn.IFS((N20=1),('Infill Capacities'!CO12),(N20=2),('Infill Capacities'!CP12),(N20=3),('Infill Capacities'!CQ12),(N20=4),'Infill Capacities'!CR12)</f>
        <v>16152.960917857767</v>
      </c>
      <c r="K20" s="783"/>
      <c r="L20" s="784"/>
      <c r="M20" s="785"/>
      <c r="N20" s="241">
        <v>2</v>
      </c>
      <c r="O20" s="235"/>
      <c r="P20" s="773"/>
      <c r="Q20" s="773"/>
      <c r="R20" s="773"/>
      <c r="S20" s="7"/>
      <c r="U20" s="92">
        <f>'Post-yield Mechanism'!Q227</f>
        <v>89864.64531274834</v>
      </c>
      <c r="V20" s="229">
        <f>((U20-J20)/U20)</f>
        <v>0.82025232657802205</v>
      </c>
    </row>
    <row r="21" spans="2:42" ht="15.75" thickBot="1" x14ac:dyDescent="0.3">
      <c r="B21" s="5"/>
      <c r="C21" s="104">
        <v>1</v>
      </c>
      <c r="D21" s="774" t="s">
        <v>183</v>
      </c>
      <c r="E21" s="748"/>
      <c r="F21" s="775"/>
      <c r="G21" s="15">
        <f>_xlfn.IFS(N21=1,'Infill Capacities'!CJ13,N21=2,'Infill Capacities'!CK13,N21=3,'Infill Capacities'!CL13,N21=4,'Infill Capacities'!CM13)</f>
        <v>72.539999999999992</v>
      </c>
      <c r="H21" s="15">
        <f>'Structural Information'!$AC$8</f>
        <v>2.75</v>
      </c>
      <c r="I21" s="124">
        <f>_xlfn.IFS(N21=1,'Infill Capacities'!CT13,N21=2,'Infill Capacities'!CU13,N21=3,'Infill Capacities'!CV13,N21=4,'Infill Capacities'!CW13)</f>
        <v>1.1407875229099463E-2</v>
      </c>
      <c r="J21" s="15">
        <f>_xlfn.IFS((N21=1),('Infill Capacities'!CO13),(N21=2),('Infill Capacities'!CP13),(N21=3),('Infill Capacities'!CQ13),(N21=4),'Infill Capacities'!CR13)</f>
        <v>-35950.737491979387</v>
      </c>
      <c r="K21" s="786"/>
      <c r="L21" s="787"/>
      <c r="M21" s="788"/>
      <c r="N21" s="242">
        <v>3</v>
      </c>
      <c r="O21" s="235"/>
      <c r="P21" s="773"/>
      <c r="Q21" s="773"/>
      <c r="R21" s="773"/>
      <c r="S21" s="7"/>
      <c r="U21" s="92">
        <f>'Post-yield Mechanism'!Q228</f>
        <v>107767.1313340097</v>
      </c>
      <c r="V21" s="229">
        <f>((U21-J21)/U21)</f>
        <v>1.3335964968813627</v>
      </c>
    </row>
    <row r="22" spans="2:42" x14ac:dyDescent="0.25">
      <c r="B22" s="5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773"/>
      <c r="Q22" s="773"/>
      <c r="R22" s="773"/>
      <c r="S22" s="7"/>
      <c r="U22" s="92"/>
      <c r="V22" s="229"/>
    </row>
    <row r="23" spans="2:42" x14ac:dyDescent="0.25">
      <c r="B23" s="5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773"/>
      <c r="Q23" s="773"/>
      <c r="R23" s="773"/>
      <c r="S23" s="7"/>
      <c r="U23" s="92"/>
      <c r="V23" s="229"/>
      <c r="Y23" s="243"/>
      <c r="Z23" s="244"/>
      <c r="AA23" s="245"/>
      <c r="AB23" s="244"/>
      <c r="AC23" s="243"/>
      <c r="AD23" s="244"/>
      <c r="AE23" s="245"/>
      <c r="AF23" s="244"/>
      <c r="AG23" s="243"/>
      <c r="AH23" s="244"/>
      <c r="AI23" s="245"/>
      <c r="AJ23" s="244"/>
    </row>
    <row r="24" spans="2:42" x14ac:dyDescent="0.25">
      <c r="B24" s="5"/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773"/>
      <c r="Q24" s="773"/>
      <c r="R24" s="773"/>
      <c r="S24" s="7"/>
      <c r="U24" s="92"/>
      <c r="V24" s="229"/>
    </row>
    <row r="25" spans="2:42" x14ac:dyDescent="0.25">
      <c r="B25" s="5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7"/>
    </row>
    <row r="26" spans="2:42" ht="15.75" thickBot="1" x14ac:dyDescent="0.3"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2"/>
    </row>
    <row r="27" spans="2:42" ht="15.75" thickBot="1" x14ac:dyDescent="0.3">
      <c r="U27" s="207"/>
    </row>
    <row r="28" spans="2:42" x14ac:dyDescent="0.25">
      <c r="B28" s="760" t="s">
        <v>285</v>
      </c>
      <c r="C28" s="761"/>
      <c r="D28" s="761"/>
      <c r="E28" s="761"/>
      <c r="F28" s="761"/>
      <c r="G28" s="761"/>
      <c r="H28" s="761"/>
      <c r="I28" s="761"/>
      <c r="J28" s="761"/>
      <c r="K28" s="761"/>
      <c r="L28" s="761"/>
      <c r="M28" s="761"/>
      <c r="N28" s="761"/>
      <c r="O28" s="761"/>
      <c r="P28" s="761"/>
      <c r="Q28" s="761"/>
      <c r="R28" s="761"/>
      <c r="S28" s="762"/>
      <c r="AD28" s="92"/>
      <c r="AE28" s="94"/>
    </row>
    <row r="29" spans="2:42" ht="15.75" thickBot="1" x14ac:dyDescent="0.3">
      <c r="B29" s="763"/>
      <c r="C29" s="764"/>
      <c r="D29" s="764"/>
      <c r="E29" s="764"/>
      <c r="F29" s="764"/>
      <c r="G29" s="764"/>
      <c r="H29" s="764"/>
      <c r="I29" s="764"/>
      <c r="J29" s="764"/>
      <c r="K29" s="764"/>
      <c r="L29" s="764"/>
      <c r="M29" s="764"/>
      <c r="N29" s="764"/>
      <c r="O29" s="764"/>
      <c r="P29" s="764"/>
      <c r="Q29" s="764"/>
      <c r="R29" s="764"/>
      <c r="S29" s="765"/>
      <c r="X29" s="207"/>
      <c r="AD29" s="92"/>
      <c r="AE29" s="94"/>
    </row>
    <row r="30" spans="2:42" ht="16.5" thickBot="1" x14ac:dyDescent="0.3">
      <c r="B30" s="5"/>
      <c r="C30" s="789" t="s">
        <v>180</v>
      </c>
      <c r="D30" s="790"/>
      <c r="E30" s="790"/>
      <c r="F30" s="790"/>
      <c r="G30" s="790"/>
      <c r="H30" s="790"/>
      <c r="I30" s="790"/>
      <c r="J30" s="790"/>
      <c r="K30" s="790"/>
      <c r="L30" s="790"/>
      <c r="M30" s="790"/>
      <c r="N30" s="791"/>
      <c r="O30" s="235"/>
      <c r="P30" s="772" t="s">
        <v>284</v>
      </c>
      <c r="Q30" s="773"/>
      <c r="R30" s="773"/>
      <c r="S30" s="7"/>
      <c r="U30" s="776" t="s">
        <v>299</v>
      </c>
      <c r="V30" s="776"/>
      <c r="AD30" s="244"/>
      <c r="AE30" s="245"/>
    </row>
    <row r="31" spans="2:42" ht="15.75" customHeight="1" x14ac:dyDescent="0.25">
      <c r="B31" s="5"/>
      <c r="C31" s="154" t="s">
        <v>5</v>
      </c>
      <c r="D31" s="576" t="s">
        <v>67</v>
      </c>
      <c r="E31" s="576"/>
      <c r="F31" s="576"/>
      <c r="G31" s="155" t="s">
        <v>68</v>
      </c>
      <c r="H31" s="156" t="s">
        <v>69</v>
      </c>
      <c r="I31" s="156" t="s">
        <v>70</v>
      </c>
      <c r="J31" s="246" t="s">
        <v>71</v>
      </c>
      <c r="K31" s="780" t="s">
        <v>201</v>
      </c>
      <c r="L31" s="781"/>
      <c r="M31" s="782"/>
      <c r="N31" s="239" t="s">
        <v>200</v>
      </c>
      <c r="O31" s="235"/>
      <c r="P31" s="773"/>
      <c r="Q31" s="773"/>
      <c r="R31" s="773"/>
      <c r="S31" s="7"/>
      <c r="U31" s="220" t="s">
        <v>323</v>
      </c>
      <c r="V31" s="221" t="s">
        <v>243</v>
      </c>
      <c r="AD31" s="244"/>
      <c r="AE31" s="245"/>
    </row>
    <row r="32" spans="2:42" x14ac:dyDescent="0.25">
      <c r="B32" s="5"/>
      <c r="C32" s="91">
        <v>3</v>
      </c>
      <c r="D32" s="766" t="s">
        <v>38</v>
      </c>
      <c r="E32" s="767"/>
      <c r="F32" s="768"/>
      <c r="G32" s="92">
        <f>_xlfn.IFS(N32=1,'Frame Capacities'!BJ11,N32=2,'Frame Capacities'!BK11,N32=3,'Frame Capacities'!BL11,N32=4,'Frame Capacities'!BM11)</f>
        <v>135.73333333333332</v>
      </c>
      <c r="H32" s="92">
        <f>'Structural Information'!$AC$6</f>
        <v>3</v>
      </c>
      <c r="I32" s="227">
        <f>_xlfn.IFS(N32=1,'Frame Capacities'!BT11,N32=2,'Frame Capacities'!BU11,N32=3,'Frame Capacities'!BV11,N32=4,'Frame Capacities'!BW11)</f>
        <v>9.5976000000000013E-3</v>
      </c>
      <c r="J32" s="92">
        <f>_xlfn.IFS((N32=1),('Frame Capacities'!BO11),(N32=2),('Frame Capacities'!BP11),(N32=3),('Frame Capacities'!BQ11),(N32=4),'Frame Capacities'!BR11)</f>
        <v>4714.1414983375462</v>
      </c>
      <c r="K32" s="783"/>
      <c r="L32" s="784"/>
      <c r="M32" s="785"/>
      <c r="N32" s="241">
        <v>1</v>
      </c>
      <c r="O32" s="235"/>
      <c r="P32" s="773"/>
      <c r="Q32" s="773"/>
      <c r="R32" s="773"/>
      <c r="S32" s="7"/>
      <c r="U32" s="92">
        <f>'Post-yield Mechanism'!P226</f>
        <v>6055.3598359075004</v>
      </c>
      <c r="V32" s="229">
        <f>((U32-J32)/U32)</f>
        <v>0.22149275582545946</v>
      </c>
      <c r="AD32" s="92"/>
      <c r="AE32" s="94"/>
    </row>
    <row r="33" spans="2:31" x14ac:dyDescent="0.25">
      <c r="B33" s="5"/>
      <c r="C33" s="91">
        <v>2</v>
      </c>
      <c r="D33" s="766" t="s">
        <v>38</v>
      </c>
      <c r="E33" s="767"/>
      <c r="F33" s="768"/>
      <c r="G33" s="92">
        <f>_xlfn.IFS(N33=1,'Frame Capacities'!BJ12,N33=2,'Frame Capacities'!BK12,N33=3,'Frame Capacities'!BL12,N33=4,'Frame Capacities'!BM12)</f>
        <v>148.63333333333333</v>
      </c>
      <c r="H33" s="92">
        <f>'Structural Information'!$AC$7</f>
        <v>3</v>
      </c>
      <c r="I33" s="227">
        <f>_xlfn.IFS(N33=1,'Frame Capacities'!BT12,N33=2,'Frame Capacities'!BU12,N33=3,'Frame Capacities'!BV12,N33=4,'Frame Capacities'!BW12)</f>
        <v>9.175559679266896E-3</v>
      </c>
      <c r="J33" s="92">
        <f>_xlfn.IFS((N33=1),('Frame Capacities'!BO12),(N33=2),('Frame Capacities'!BP12),(N33=3),('Frame Capacities'!BQ12),(N33=4),'Frame Capacities'!BR12)</f>
        <v>5399.610070260359</v>
      </c>
      <c r="K33" s="783"/>
      <c r="L33" s="784"/>
      <c r="M33" s="785"/>
      <c r="N33" s="241">
        <v>1</v>
      </c>
      <c r="O33" s="235"/>
      <c r="P33" s="773"/>
      <c r="Q33" s="773"/>
      <c r="R33" s="773"/>
      <c r="S33" s="7"/>
      <c r="U33" s="92">
        <f>'Post-yield Mechanism'!P227</f>
        <v>6663.5282148109345</v>
      </c>
      <c r="V33" s="229">
        <f>((U33-J33)/U33)</f>
        <v>0.1896770155097838</v>
      </c>
      <c r="AD33" s="244"/>
      <c r="AE33" s="245"/>
    </row>
    <row r="34" spans="2:31" ht="15.75" thickBot="1" x14ac:dyDescent="0.3">
      <c r="B34" s="5"/>
      <c r="C34" s="104">
        <v>1</v>
      </c>
      <c r="D34" s="774" t="s">
        <v>38</v>
      </c>
      <c r="E34" s="748"/>
      <c r="F34" s="775"/>
      <c r="G34" s="15">
        <f>_xlfn.IFS(N34=1,'Frame Capacities'!BJ13,N34=2,'Frame Capacities'!BK13,N34=3,'Frame Capacities'!BL13,N34=4,'Frame Capacities'!BM13)</f>
        <v>188.61818181818182</v>
      </c>
      <c r="H34" s="15">
        <f>'Structural Information'!$AC$8</f>
        <v>2.75</v>
      </c>
      <c r="I34" s="124">
        <f>_xlfn.IFS(N34=1,'Frame Capacities'!BT13,N34=2,'Frame Capacities'!BU13,N34=3,'Frame Capacities'!BV13,N34=4,'Frame Capacities'!BW13)</f>
        <v>8.2177865177759084E-3</v>
      </c>
      <c r="J34" s="15">
        <f>_xlfn.IFS((N34=1),('Frame Capacities'!BO13),(N34=2),('Frame Capacities'!BP13),(N34=3),('Frame Capacities'!BQ13),(N34=4),'Frame Capacities'!BR13)</f>
        <v>8346.3387134360764</v>
      </c>
      <c r="K34" s="786"/>
      <c r="L34" s="787"/>
      <c r="M34" s="788"/>
      <c r="N34" s="242">
        <v>1</v>
      </c>
      <c r="O34" s="235"/>
      <c r="P34" s="773"/>
      <c r="Q34" s="773"/>
      <c r="R34" s="773"/>
      <c r="S34" s="7"/>
      <c r="U34" s="92">
        <f>'Post-yield Mechanism'!P228</f>
        <v>11304.968775209372</v>
      </c>
      <c r="V34" s="229">
        <f>((U34-J34)/U34)</f>
        <v>0.26171059121023543</v>
      </c>
      <c r="AD34" s="92"/>
      <c r="AE34" s="94"/>
    </row>
    <row r="35" spans="2:31" x14ac:dyDescent="0.25">
      <c r="B35" s="5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773"/>
      <c r="Q35" s="773"/>
      <c r="R35" s="773"/>
      <c r="S35" s="7"/>
      <c r="U35" s="92"/>
      <c r="V35" s="229"/>
    </row>
    <row r="36" spans="2:31" x14ac:dyDescent="0.25">
      <c r="B36" s="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773"/>
      <c r="Q36" s="773"/>
      <c r="R36" s="773"/>
      <c r="S36" s="7"/>
      <c r="U36" s="92"/>
      <c r="V36" s="229"/>
    </row>
    <row r="37" spans="2:31" x14ac:dyDescent="0.25">
      <c r="B37" s="5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773"/>
      <c r="Q37" s="773"/>
      <c r="R37" s="773"/>
      <c r="S37" s="7"/>
      <c r="U37" s="92"/>
      <c r="V37" s="229"/>
    </row>
    <row r="38" spans="2:31" x14ac:dyDescent="0.25">
      <c r="B38" s="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7"/>
    </row>
    <row r="39" spans="2:31" ht="15.75" thickBot="1" x14ac:dyDescent="0.3"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2"/>
    </row>
    <row r="42" spans="2:31" ht="15.75" thickBot="1" x14ac:dyDescent="0.3"/>
    <row r="43" spans="2:31" ht="16.5" thickBot="1" x14ac:dyDescent="0.3">
      <c r="B43" s="757" t="s">
        <v>336</v>
      </c>
      <c r="C43" s="758"/>
      <c r="D43" s="758"/>
      <c r="E43" s="758"/>
      <c r="F43" s="758"/>
      <c r="G43" s="758"/>
      <c r="H43" s="758"/>
      <c r="I43" s="758"/>
      <c r="J43" s="758"/>
      <c r="K43" s="758"/>
      <c r="L43" s="758"/>
      <c r="M43" s="759"/>
    </row>
    <row r="44" spans="2:31" x14ac:dyDescent="0.25">
      <c r="B44" s="579" t="s">
        <v>335</v>
      </c>
      <c r="C44" s="576"/>
      <c r="D44" s="576"/>
      <c r="E44" s="576"/>
      <c r="F44" s="576" t="s">
        <v>334</v>
      </c>
      <c r="G44" s="576"/>
      <c r="H44" s="576"/>
      <c r="I44" s="576"/>
      <c r="J44" s="576" t="s">
        <v>333</v>
      </c>
      <c r="K44" s="576"/>
      <c r="L44" s="576"/>
      <c r="M44" s="578"/>
    </row>
    <row r="45" spans="2:31" x14ac:dyDescent="0.25">
      <c r="B45" s="476" t="s">
        <v>332</v>
      </c>
      <c r="C45" s="475" t="s">
        <v>76</v>
      </c>
      <c r="D45" s="475" t="s">
        <v>102</v>
      </c>
      <c r="E45" s="475" t="s">
        <v>324</v>
      </c>
      <c r="F45" s="475" t="s">
        <v>332</v>
      </c>
      <c r="G45" s="475" t="s">
        <v>76</v>
      </c>
      <c r="H45" s="475" t="s">
        <v>102</v>
      </c>
      <c r="I45" s="475" t="s">
        <v>324</v>
      </c>
      <c r="J45" s="475" t="s">
        <v>332</v>
      </c>
      <c r="K45" s="475" t="s">
        <v>76</v>
      </c>
      <c r="L45" s="475" t="s">
        <v>102</v>
      </c>
      <c r="M45" s="484" t="s">
        <v>324</v>
      </c>
    </row>
    <row r="46" spans="2:31" x14ac:dyDescent="0.25">
      <c r="B46" s="485" t="s">
        <v>325</v>
      </c>
      <c r="C46" s="477">
        <f>E46*D46*$D$6</f>
        <v>610.36160313168807</v>
      </c>
      <c r="D46" s="68">
        <f>'Infill Capacities'!$CT$11</f>
        <v>2.1242187393174547E-3</v>
      </c>
      <c r="E46" s="481">
        <f>'Infill Capacities'!$CO$11+'Frame Capacities'!$BO$11</f>
        <v>95778.209628230499</v>
      </c>
      <c r="F46" s="110" t="s">
        <v>325</v>
      </c>
      <c r="G46" s="477">
        <f>I46*H46*$D$7</f>
        <v>611.55510984892408</v>
      </c>
      <c r="H46" s="68">
        <f>'Infill Capacities'!$CT$12</f>
        <v>1.9282324366938306E-3</v>
      </c>
      <c r="I46" s="481">
        <f>'Infill Capacities'!$CO$12+'Frame Capacities'!$BO$12</f>
        <v>105719.46587129359</v>
      </c>
      <c r="J46" s="110" t="s">
        <v>325</v>
      </c>
      <c r="K46" s="477">
        <f>M46*L46*$D$8</f>
        <v>621.50511816606593</v>
      </c>
      <c r="L46" s="68">
        <f>'Infill Capacities'!$CT$13</f>
        <v>1.7943684195002661E-3</v>
      </c>
      <c r="M46" s="478">
        <f>'Infill Capacities'!$CO$13+'Frame Capacities'!$BO$13</f>
        <v>125950.64575102058</v>
      </c>
    </row>
    <row r="47" spans="2:31" x14ac:dyDescent="0.25">
      <c r="B47" s="485" t="s">
        <v>326</v>
      </c>
      <c r="C47" s="477">
        <f t="shared" ref="C47:C52" si="0">C46+E47*(D47-D46)*$D$6</f>
        <v>798.49637022103616</v>
      </c>
      <c r="D47" s="68">
        <f>'Infill Capacities'!$CU$11</f>
        <v>5.1685883312874471E-3</v>
      </c>
      <c r="E47" s="481">
        <f>'Infill Capacities'!$CP$11+'Frame Capacities'!$BO$11</f>
        <v>20599.203590521476</v>
      </c>
      <c r="F47" s="110" t="s">
        <v>326</v>
      </c>
      <c r="G47" s="477">
        <f t="shared" ref="G47:G52" si="1">G46+I47*(H47-H46)*$D$7</f>
        <v>805.13243693199274</v>
      </c>
      <c r="H47" s="68">
        <f>'Infill Capacities'!$CU$12</f>
        <v>4.9221107879090561E-3</v>
      </c>
      <c r="I47" s="481">
        <f>'Infill Capacities'!$CP$12+'Frame Capacities'!$BO$12</f>
        <v>21552.570988118125</v>
      </c>
      <c r="J47" s="110" t="s">
        <v>326</v>
      </c>
      <c r="K47" s="477">
        <f t="shared" ref="K47:K52" si="2">K46+M47*(L47-L46)*$D$8</f>
        <v>835.67021529376393</v>
      </c>
      <c r="L47" s="68">
        <f>'Infill Capacities'!$CU$13</f>
        <v>4.8042934133828569E-3</v>
      </c>
      <c r="M47" s="478">
        <f>'Infill Capacities'!$CP$13+'Frame Capacities'!$BO$13</f>
        <v>25873.806588411797</v>
      </c>
    </row>
    <row r="48" spans="2:31" x14ac:dyDescent="0.25">
      <c r="B48" s="486" t="s">
        <v>327</v>
      </c>
      <c r="C48" s="248">
        <f t="shared" si="0"/>
        <v>392.79643527588053</v>
      </c>
      <c r="D48" s="249">
        <f>'Frame Capacities'!$BT$11</f>
        <v>9.5976000000000013E-3</v>
      </c>
      <c r="E48" s="483">
        <f>'Infill Capacities'!$CQ$11+'Frame Capacities'!$BO$11</f>
        <v>-30533.518934642019</v>
      </c>
      <c r="F48" s="482" t="s">
        <v>327</v>
      </c>
      <c r="G48" s="248">
        <f t="shared" si="1"/>
        <v>440.63467059317168</v>
      </c>
      <c r="H48" s="249">
        <f>'Frame Capacities'!$BT$12</f>
        <v>9.175559679266896E-3</v>
      </c>
      <c r="I48" s="483">
        <f>'Infill Capacities'!$CQ$12+'Frame Capacities'!$BO$12</f>
        <v>-28564.879595270548</v>
      </c>
      <c r="J48" s="482" t="s">
        <v>327</v>
      </c>
      <c r="K48" s="248">
        <f t="shared" si="2"/>
        <v>576.5447968697116</v>
      </c>
      <c r="L48" s="249">
        <f>'Frame Capacities'!$BT$13</f>
        <v>8.2177865177759084E-3</v>
      </c>
      <c r="M48" s="487">
        <f>'Infill Capacities'!$CQ$13+'Frame Capacities'!$BO$13</f>
        <v>-27604.398778543313</v>
      </c>
    </row>
    <row r="49" spans="2:13" x14ac:dyDescent="0.25">
      <c r="B49" s="485" t="s">
        <v>329</v>
      </c>
      <c r="C49" s="477">
        <f t="shared" si="0"/>
        <v>208.90618240843577</v>
      </c>
      <c r="D49" s="68">
        <f>'Infill Capacities'!$CV$11</f>
        <v>1.1342615127017223E-2</v>
      </c>
      <c r="E49" s="481">
        <f>'Infill Capacities'!$CQ$11+'Frame Capacities'!$BP$11</f>
        <v>-35126.773405449087</v>
      </c>
      <c r="F49" s="110" t="s">
        <v>329</v>
      </c>
      <c r="G49" s="477">
        <f t="shared" si="1"/>
        <v>221.95289582683364</v>
      </c>
      <c r="H49" s="68">
        <f>'Infill Capacities'!$CV$12</f>
        <v>1.1329390924988612E-2</v>
      </c>
      <c r="I49" s="481">
        <f>'Infill Capacities'!$CQ$12+'Frame Capacities'!$BP$12</f>
        <v>-33843.842254079216</v>
      </c>
      <c r="J49" s="110" t="s">
        <v>329</v>
      </c>
      <c r="K49" s="477">
        <f t="shared" si="2"/>
        <v>262.96058400834505</v>
      </c>
      <c r="L49" s="68">
        <f>'Infill Capacities'!$CV$13</f>
        <v>1.1407875229099463E-2</v>
      </c>
      <c r="M49" s="478">
        <f>'Infill Capacities'!$CQ$13+'Frame Capacities'!$BP$13</f>
        <v>-35745.282710764463</v>
      </c>
    </row>
    <row r="50" spans="2:13" x14ac:dyDescent="0.25">
      <c r="B50" s="486" t="s">
        <v>328</v>
      </c>
      <c r="C50" s="248">
        <f t="shared" si="0"/>
        <v>217.83999999999995</v>
      </c>
      <c r="D50" s="249">
        <f>'Frame Capacities'!$BU$11</f>
        <v>3.5976682636347498E-2</v>
      </c>
      <c r="E50" s="483">
        <f>'Infill Capacities'!$CR$11+'Frame Capacities'!$BP$11</f>
        <v>120.88702753047777</v>
      </c>
      <c r="F50" s="482" t="s">
        <v>328</v>
      </c>
      <c r="G50" s="248">
        <f t="shared" si="1"/>
        <v>231.07333333333335</v>
      </c>
      <c r="H50" s="249">
        <f>'Frame Capacities'!$BU$12</f>
        <v>3.6527990703627056E-2</v>
      </c>
      <c r="I50" s="483">
        <f>'Infill Capacities'!$CR$12+'Frame Capacities'!$BP$12</f>
        <v>120.64741145169188</v>
      </c>
      <c r="J50" s="482" t="s">
        <v>328</v>
      </c>
      <c r="K50" s="248">
        <f t="shared" si="2"/>
        <v>274.75818181818175</v>
      </c>
      <c r="L50" s="249">
        <f>'Frame Capacities'!$BU$13</f>
        <v>3.2288555356594396E-2</v>
      </c>
      <c r="M50" s="487">
        <f>'Infill Capacities'!$CR$13+'Frame Capacities'!$BP$13</f>
        <v>205.45478121492695</v>
      </c>
    </row>
    <row r="51" spans="2:13" x14ac:dyDescent="0.25">
      <c r="B51" s="488" t="s">
        <v>331</v>
      </c>
      <c r="C51" s="477">
        <f t="shared" si="0"/>
        <v>193.8019057905077</v>
      </c>
      <c r="D51" s="68">
        <f>'Infill Capacities'!$CW$11</f>
        <v>0.08</v>
      </c>
      <c r="E51" s="481">
        <f>'Infill Capacities'!$CR$11+'Frame Capacities'!$BQ$11</f>
        <v>-182.01031975037765</v>
      </c>
      <c r="F51" s="482" t="s">
        <v>330</v>
      </c>
      <c r="G51" s="248">
        <f t="shared" si="1"/>
        <v>201.94000000000003</v>
      </c>
      <c r="H51" s="249">
        <f>'Frame Capacities'!$BV$12</f>
        <v>7.2242168143680272E-2</v>
      </c>
      <c r="I51" s="483">
        <f>'Infill Capacities'!$CR$12+'Frame Capacities'!$BQ$12</f>
        <v>-271.9119354606824</v>
      </c>
      <c r="J51" s="482" t="s">
        <v>330</v>
      </c>
      <c r="K51" s="248">
        <f t="shared" si="2"/>
        <v>236.4672727272727</v>
      </c>
      <c r="L51" s="249">
        <f>'Frame Capacities'!$BV$13</f>
        <v>5.8001979758699966E-2</v>
      </c>
      <c r="M51" s="487">
        <f>'Infill Capacities'!$CR$13+'Frame Capacities'!$BQ$13</f>
        <v>-541.50574129708559</v>
      </c>
    </row>
    <row r="52" spans="2:13" ht="15.75" thickBot="1" x14ac:dyDescent="0.3">
      <c r="B52" s="489" t="s">
        <v>330</v>
      </c>
      <c r="C52" s="490">
        <f t="shared" si="0"/>
        <v>189.33999999999995</v>
      </c>
      <c r="D52" s="491">
        <f>'Frame Capacities'!$BV$11</f>
        <v>8.8171525286088431E-2</v>
      </c>
      <c r="E52" s="492">
        <f>'Infill Capacities'!$CR$11+'Frame Capacities'!$BQ$11</f>
        <v>-182.01031975037765</v>
      </c>
      <c r="F52" s="125" t="s">
        <v>331</v>
      </c>
      <c r="G52" s="479">
        <f t="shared" si="1"/>
        <v>201.94000000000003</v>
      </c>
      <c r="H52" s="106">
        <f>'Infill Capacities'!$CW$12</f>
        <v>0.08</v>
      </c>
      <c r="I52" s="197">
        <f>'Infill Capacities'!$CR$12+'Frame Capacities'!$BR$12</f>
        <v>0</v>
      </c>
      <c r="J52" s="125" t="s">
        <v>331</v>
      </c>
      <c r="K52" s="479">
        <f t="shared" si="2"/>
        <v>236.4672727272727</v>
      </c>
      <c r="L52" s="106">
        <f>'Infill Capacities'!$CW$13</f>
        <v>0.08</v>
      </c>
      <c r="M52" s="480">
        <f>'Infill Capacities'!$CR$13+'Frame Capacities'!$BR$13</f>
        <v>0</v>
      </c>
    </row>
  </sheetData>
  <mergeCells count="26">
    <mergeCell ref="U30:V30"/>
    <mergeCell ref="U4:V4"/>
    <mergeCell ref="U17:V17"/>
    <mergeCell ref="M4:R4"/>
    <mergeCell ref="B28:S29"/>
    <mergeCell ref="C4:J4"/>
    <mergeCell ref="K18:M21"/>
    <mergeCell ref="C30:N30"/>
    <mergeCell ref="P30:R37"/>
    <mergeCell ref="D32:F32"/>
    <mergeCell ref="D33:F33"/>
    <mergeCell ref="D34:F34"/>
    <mergeCell ref="D31:F31"/>
    <mergeCell ref="K31:M34"/>
    <mergeCell ref="B44:E44"/>
    <mergeCell ref="F44:I44"/>
    <mergeCell ref="J44:M44"/>
    <mergeCell ref="B43:M43"/>
    <mergeCell ref="B2:S3"/>
    <mergeCell ref="B15:S16"/>
    <mergeCell ref="D20:F20"/>
    <mergeCell ref="C17:N17"/>
    <mergeCell ref="P17:R24"/>
    <mergeCell ref="D21:F21"/>
    <mergeCell ref="D18:F18"/>
    <mergeCell ref="D19:F19"/>
  </mergeCells>
  <conditionalFormatting sqref="N19:N21 N32:N34">
    <cfRule type="cellIs" dxfId="3" priority="9" operator="equal">
      <formula>4</formula>
    </cfRule>
    <cfRule type="cellIs" dxfId="2" priority="10" operator="equal">
      <formula>3</formula>
    </cfRule>
    <cfRule type="cellIs" dxfId="1" priority="11" operator="equal">
      <formula>2</formula>
    </cfRule>
    <cfRule type="cellIs" dxfId="0" priority="1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5883-B2F1-455E-A103-A5C25C00F2BB}">
  <dimension ref="A1:AH142"/>
  <sheetViews>
    <sheetView tabSelected="1" topLeftCell="N47" zoomScale="80" zoomScaleNormal="80" workbookViewId="0">
      <selection activeCell="Q69" sqref="Q69"/>
    </sheetView>
  </sheetViews>
  <sheetFormatPr defaultColWidth="10.85546875" defaultRowHeight="15" x14ac:dyDescent="0.25"/>
  <cols>
    <col min="1" max="2" width="10.85546875" style="1"/>
    <col min="3" max="3" width="11.7109375" style="1" bestFit="1" customWidth="1"/>
    <col min="4" max="4" width="12.85546875" style="1" bestFit="1" customWidth="1"/>
    <col min="5" max="5" width="12" style="1" bestFit="1" customWidth="1"/>
    <col min="6" max="6" width="13.5703125" style="1" customWidth="1"/>
    <col min="7" max="7" width="13.7109375" style="1" bestFit="1" customWidth="1"/>
    <col min="8" max="8" width="10.85546875" style="1"/>
    <col min="9" max="9" width="12.85546875" style="1" bestFit="1" customWidth="1"/>
    <col min="10" max="28" width="10.85546875" style="1"/>
    <col min="29" max="29" width="11.7109375" style="1" bestFit="1" customWidth="1"/>
    <col min="30" max="30" width="13.85546875" style="1" bestFit="1" customWidth="1"/>
    <col min="31" max="31" width="11.42578125" style="1" bestFit="1" customWidth="1"/>
    <col min="32" max="16384" width="10.85546875" style="1"/>
  </cols>
  <sheetData>
    <row r="1" spans="1:34" ht="15.75" thickBot="1" x14ac:dyDescent="0.3">
      <c r="A1" s="794" t="s">
        <v>83</v>
      </c>
      <c r="B1" s="795"/>
      <c r="C1" s="795"/>
      <c r="D1" s="795"/>
      <c r="E1" s="795"/>
      <c r="F1" s="795"/>
      <c r="G1" s="795"/>
      <c r="H1" s="795"/>
      <c r="I1" s="795"/>
      <c r="J1" s="795"/>
      <c r="K1" s="795"/>
      <c r="L1" s="795"/>
      <c r="M1" s="795"/>
      <c r="N1" s="796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</row>
    <row r="2" spans="1:34" ht="15.75" thickBot="1" x14ac:dyDescent="0.3">
      <c r="A2" s="797"/>
      <c r="B2" s="798"/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9"/>
      <c r="O2" s="235"/>
      <c r="P2" s="804" t="s">
        <v>248</v>
      </c>
      <c r="Q2" s="806"/>
      <c r="R2" s="251"/>
      <c r="S2" s="804" t="s">
        <v>248</v>
      </c>
      <c r="T2" s="805"/>
      <c r="U2" s="805"/>
      <c r="V2" s="805"/>
      <c r="W2" s="805"/>
      <c r="X2" s="805"/>
      <c r="Y2" s="805"/>
      <c r="Z2" s="805"/>
      <c r="AA2" s="805"/>
      <c r="AB2" s="805"/>
      <c r="AC2" s="805"/>
      <c r="AD2" s="805"/>
      <c r="AE2" s="805"/>
      <c r="AF2" s="806"/>
      <c r="AG2" s="235"/>
      <c r="AH2" s="235"/>
    </row>
    <row r="3" spans="1:34" x14ac:dyDescent="0.25">
      <c r="A3" s="549" t="s">
        <v>0</v>
      </c>
      <c r="B3" s="547" t="s">
        <v>72</v>
      </c>
      <c r="C3" s="547" t="s">
        <v>73</v>
      </c>
      <c r="D3" s="515" t="s">
        <v>74</v>
      </c>
      <c r="E3" s="547" t="s">
        <v>77</v>
      </c>
      <c r="F3" s="547" t="s">
        <v>78</v>
      </c>
      <c r="G3" s="515" t="s">
        <v>187</v>
      </c>
      <c r="H3" s="515" t="s">
        <v>188</v>
      </c>
      <c r="I3" s="515" t="s">
        <v>190</v>
      </c>
      <c r="J3" s="515" t="s">
        <v>189</v>
      </c>
      <c r="K3" s="515" t="s">
        <v>191</v>
      </c>
      <c r="L3" s="518" t="s">
        <v>192</v>
      </c>
      <c r="M3" s="793" t="s">
        <v>350</v>
      </c>
      <c r="N3" s="800" t="s">
        <v>393</v>
      </c>
      <c r="O3" s="235"/>
      <c r="P3" s="576" t="s">
        <v>82</v>
      </c>
      <c r="Q3" s="816" t="s">
        <v>81</v>
      </c>
      <c r="R3" s="235"/>
      <c r="S3" s="816" t="s">
        <v>0</v>
      </c>
      <c r="T3" s="816" t="s">
        <v>72</v>
      </c>
      <c r="U3" s="816" t="s">
        <v>102</v>
      </c>
      <c r="V3" s="576" t="s">
        <v>74</v>
      </c>
      <c r="W3" s="816" t="s">
        <v>77</v>
      </c>
      <c r="X3" s="816" t="s">
        <v>78</v>
      </c>
      <c r="Y3" s="576" t="s">
        <v>75</v>
      </c>
      <c r="Z3" s="576" t="s">
        <v>76</v>
      </c>
      <c r="AA3" s="576" t="s">
        <v>190</v>
      </c>
      <c r="AB3" s="576" t="s">
        <v>189</v>
      </c>
      <c r="AC3" s="576" t="s">
        <v>191</v>
      </c>
      <c r="AD3" s="576" t="s">
        <v>192</v>
      </c>
      <c r="AE3" s="792" t="s">
        <v>350</v>
      </c>
      <c r="AF3" s="792" t="s">
        <v>393</v>
      </c>
      <c r="AG3" s="818" t="s">
        <v>243</v>
      </c>
      <c r="AH3" s="235"/>
    </row>
    <row r="4" spans="1:34" x14ac:dyDescent="0.25">
      <c r="A4" s="549"/>
      <c r="B4" s="547"/>
      <c r="C4" s="547"/>
      <c r="D4" s="515"/>
      <c r="E4" s="547"/>
      <c r="F4" s="547"/>
      <c r="G4" s="515"/>
      <c r="H4" s="515"/>
      <c r="I4" s="515"/>
      <c r="J4" s="515"/>
      <c r="K4" s="515"/>
      <c r="L4" s="518"/>
      <c r="M4" s="793"/>
      <c r="N4" s="800"/>
      <c r="O4" s="235"/>
      <c r="P4" s="515"/>
      <c r="Q4" s="547"/>
      <c r="R4" s="235"/>
      <c r="S4" s="547"/>
      <c r="T4" s="547"/>
      <c r="U4" s="547"/>
      <c r="V4" s="515"/>
      <c r="W4" s="547"/>
      <c r="X4" s="547"/>
      <c r="Y4" s="515"/>
      <c r="Z4" s="515"/>
      <c r="AA4" s="515"/>
      <c r="AB4" s="515"/>
      <c r="AC4" s="515"/>
      <c r="AD4" s="515"/>
      <c r="AE4" s="793"/>
      <c r="AF4" s="793"/>
      <c r="AG4" s="818"/>
      <c r="AH4" s="235"/>
    </row>
    <row r="5" spans="1:34" x14ac:dyDescent="0.25">
      <c r="A5" s="20">
        <v>3</v>
      </c>
      <c r="B5" s="21">
        <f>B6+'Structural Information'!AC6</f>
        <v>8.75</v>
      </c>
      <c r="C5" s="25">
        <f>(D5-D6)/(B5-B6)</f>
        <v>1.3512827417370584E-3</v>
      </c>
      <c r="D5" s="252">
        <f>_xlfn.IFS(($C$18=1),($C$24*B5),($C$18=2),($C$24*(B5-B6)*((4*#REF!-B5)/(4*#REF!-$B$7))),($C$18=3),(C29))</f>
        <v>3.1827906002835998E-2</v>
      </c>
      <c r="E5" s="21">
        <f>'Structural Information'!$AJ$6</f>
        <v>67.278400000000005</v>
      </c>
      <c r="F5" s="25">
        <f>E5*D5</f>
        <v>2.1413305912212017</v>
      </c>
      <c r="G5" s="21">
        <f>((E5*D5)/(F9)*$J$12)</f>
        <v>402.90617500093697</v>
      </c>
      <c r="H5" s="253">
        <f>G5</f>
        <v>402.90617500093697</v>
      </c>
      <c r="I5" s="254">
        <f>_xlfn.IFS((C5&lt;='Frame Capacities'!$BT$11),(C5*'Frame Capacities'!$BN$4*'Frame Capacities'!$BO$11),(AND((C5&gt;'Frame Capacities'!$BT$11),(C5&lt;='Frame Capacities'!$BU$11))),((C5-'Frame Capacities'!$BT$11)*'Frame Capacities'!$BN$4*('Frame Capacities'!$BP$11)+'Frame Capacities'!$BJ$11),(AND((C5&gt;'Frame Capacities'!$BU$11),(C5&lt;='Frame Capacities'!$BV$11))),((C5-'Frame Capacities'!$BU$11)*'Frame Capacities'!$BN$4*('Frame Capacities'!$BQ$11)+'Frame Capacities'!$BK$11),(AND((C5&gt;'Frame Capacities'!$BV$11),(C5&lt;='Frame Capacities'!$BW$11))),((C5-'Frame Capacities'!$BV$11)*'Frame Capacities'!$BN$4*('Frame Capacities'!$BR$11)+'Frame Capacities'!$BL$11))</f>
        <v>19.11041414643001</v>
      </c>
      <c r="J5" s="255">
        <f>_xlfn.IFS((C5&lt;='Infill Capacities'!$CT$11),(C5*'Infill Capacities'!$CO$11*'Infill Capacities'!$CN$4),(AND((C5&gt;'Infill Capacities'!$CT$11),(C5&lt;='Infill Capacities'!$CU$11))),((C5-'Infill Capacities'!$CT$11)*'Infill Capacities'!$CN$4*('Infill Capacities'!$CP$11)+'Infill Capacities'!$CJ$11),(AND((C5&gt;'Infill Capacities'!$CU$11),(C5&lt;='Infill Capacities'!$CV$11))),((C5-'Infill Capacities'!$CU$11)*'Infill Capacities'!$CN$4*('Infill Capacities'!$CQ$11)+'Infill Capacities'!$CK$11),(AND((C5&gt;'Infill Capacities'!$CV$11),(C5&lt;='Infill Capacities'!$CW$11))),((C5-'Infill Capacities'!$CV$11)*'Infill Capacities'!$CN$4*('Infill Capacities'!$CR$11)+'Infill Capacities'!$CM$11))</f>
        <v>369.15991096887609</v>
      </c>
      <c r="K5" s="25">
        <f t="shared" ref="K5:L7" si="0">I5/C13</f>
        <v>0.14079381738528987</v>
      </c>
      <c r="L5" s="256">
        <f t="shared" si="0"/>
        <v>0.63613163594030186</v>
      </c>
      <c r="M5" s="257">
        <f>I5+J5</f>
        <v>388.27032511530609</v>
      </c>
      <c r="N5" s="258">
        <f>H5-M5</f>
        <v>14.635849885630876</v>
      </c>
      <c r="O5" s="235"/>
      <c r="P5" s="25">
        <f>_xlfn.IFS(('System Capacities'!$N$19+'System Capacities'!$N$32=2),(ABS(H5/$G$13)),('System Capacities'!$N$19+'System Capacities'!$N$32=3),((ABS(H5-'System Capacities'!$C$46)/ABS($G$13))+('System Capacities'!$D$46*'System Capacities'!$D$6)),('System Capacities'!$N$19+'System Capacities'!$N$32=4),((ABS(H5-'System Capacities'!$C$47)/ABS($G$13))+('System Capacities'!$D$47*'System Capacities'!$D$6)),('System Capacities'!$N$19+'System Capacities'!$N$32=5),((ABS((H5-N5)-'System Capacities'!$C$48)/ABS($G$13))+('System Capacities'!$D$48*'System Capacities'!$D$6)),('System Capacities'!$N$19+'System Capacities'!$N$32=6),((ABS((H5-N5)-'System Capacities'!$C$49)/ABS($G$13))+('System Capacities'!$D$50*'System Capacities'!$D$6)),('System Capacities'!$N$19+'System Capacities'!$N$32=7),((ABS((H5-N5)-'System Capacities'!$C$50)/ABS($G$13))+('System Capacities'!$D$49*'System Capacities'!$D$6)),('System Capacities'!$N$19+'System Capacities'!$N$32=8),((ABS((H5-N5)-'System Capacities'!$C$52)/ABS($G$13))+('System Capacities'!$D$52*'System Capacities'!$D$6)))</f>
        <v>4.2066580338559695E-3</v>
      </c>
      <c r="Q5" s="259">
        <f>Q6+P5</f>
        <v>3.4520432425552493E-2</v>
      </c>
      <c r="R5" s="235"/>
      <c r="S5" s="10">
        <v>3</v>
      </c>
      <c r="T5" s="21">
        <f>B5</f>
        <v>8.75</v>
      </c>
      <c r="U5" s="25">
        <f>P5/(T5-T6)</f>
        <v>1.4022193446186564E-3</v>
      </c>
      <c r="V5" s="252">
        <f>Q5</f>
        <v>3.4520432425552493E-2</v>
      </c>
      <c r="W5" s="21">
        <f>'Structural Information'!$AJ$6</f>
        <v>67.278400000000005</v>
      </c>
      <c r="X5" s="25">
        <f>W5*V5</f>
        <v>2.3224794608992911</v>
      </c>
      <c r="Y5" s="21">
        <f>((W5*V5)/(X9)*$J$12)</f>
        <v>402.65638562450687</v>
      </c>
      <c r="Z5" s="253">
        <f>Y5</f>
        <v>402.65638562450687</v>
      </c>
      <c r="AA5" s="254">
        <f>_xlfn.IFS((U5&lt;='Frame Capacities'!$BT$11),(U5*'Frame Capacities'!$BN$4*'Frame Capacities'!$BO$11),(AND((U5&gt;'Frame Capacities'!$BT$11),(U5&lt;='Frame Capacities'!$BU$11))),((U5-'Frame Capacities'!$BT$11)*'Frame Capacities'!$BN$4*('Frame Capacities'!$BP$11)+'Frame Capacities'!$BJ$11),(AND((U5&gt;'Frame Capacities'!$BU$11),(U5&lt;='Frame Capacities'!$BV$11))),((U5-'Frame Capacities'!$BU$11)*'Frame Capacities'!$BN$4*('Frame Capacities'!$BQ$11)+'Frame Capacities'!$BK$11),(AND((U5&gt;'Frame Capacities'!$BV$11),(U5&lt;='Frame Capacities'!$BW$11))),((U5-'Frame Capacities'!$BV$11)*'Frame Capacities'!$BN$4*('Frame Capacities'!$BR$11)+'Frame Capacities'!$BL$11))</f>
        <v>19.830781206715457</v>
      </c>
      <c r="AB5" s="255">
        <f>_xlfn.IFS((U5&lt;='Infill Capacities'!$CT$11),(U5*'Infill Capacities'!$CO$11*'Infill Capacities'!$CN$4),(AND((U5&gt;'Infill Capacities'!$CT$11),(U5&lt;='Infill Capacities'!$CU$11))),((U5-'Infill Capacities'!$CT$11)*'Infill Capacities'!$CN$4*('Infill Capacities'!$CP$11)+'Infill Capacities'!$CJ$11),(AND((U5&gt;'Infill Capacities'!$CU$11),(U5&lt;='Infill Capacities'!$CV$11))),((U5-'Infill Capacities'!$CU$11)*'Infill Capacities'!$CN$4*('Infill Capacities'!$CQ$11)+'Infill Capacities'!$CK$11),(AND((U5&gt;'Infill Capacities'!$CV$11),(U5&lt;='Infill Capacities'!$CW$11))),((U5-'Infill Capacities'!$CV$11)*'Infill Capacities'!$CN$4*('Infill Capacities'!$CR$11)+'Infill Capacities'!$CM$11))</f>
        <v>383.07539379422155</v>
      </c>
      <c r="AC5" s="25">
        <f>AA5/$C$13</f>
        <v>0.14610104032452451</v>
      </c>
      <c r="AD5" s="260">
        <f>AB5/$D$13</f>
        <v>0.66011061792497494</v>
      </c>
      <c r="AE5" s="257">
        <f>AA5+AB5</f>
        <v>402.90617500093703</v>
      </c>
      <c r="AF5" s="257">
        <f>Z5-AE5</f>
        <v>-0.24978937643015797</v>
      </c>
      <c r="AG5" s="261">
        <f>(Z5-(AE5))/Z5</f>
        <v>-6.2035369448504545E-4</v>
      </c>
      <c r="AH5" s="235"/>
    </row>
    <row r="6" spans="1:34" x14ac:dyDescent="0.25">
      <c r="A6" s="20">
        <v>2</v>
      </c>
      <c r="B6" s="21">
        <f>B7+'Structural Information'!AC7</f>
        <v>5.75</v>
      </c>
      <c r="C6" s="25">
        <f>(D6-D7)/(B6-B7)</f>
        <v>3.7150165627026451E-3</v>
      </c>
      <c r="D6" s="252">
        <f>_xlfn.IFS(($C$18=1),($C$24*B6),($C$18=2),($C$24*(B6-B7)*((4*#REF!-B6)/(4*#REF!-$B$7))),($C$18=3),(C30))</f>
        <v>2.7774057777624823E-2</v>
      </c>
      <c r="E6" s="21">
        <f>'Structural Information'!$AJ$7</f>
        <v>67.278400000000005</v>
      </c>
      <c r="F6" s="25">
        <f>E6*D6</f>
        <v>1.868594168786154</v>
      </c>
      <c r="G6" s="21">
        <f>((E6*D6)/(F9)*$J$12)</f>
        <v>351.58892898705727</v>
      </c>
      <c r="H6" s="253">
        <f>H5+G6</f>
        <v>754.4951039879943</v>
      </c>
      <c r="I6" s="254">
        <f>_xlfn.IFS((C6&lt;='Frame Capacities'!$BT$12),(C6*'Frame Capacities'!$BN$5*'Frame Capacities'!$BO$12),(AND((C6&gt;'Frame Capacities'!$BT$12),(C6&lt;='Frame Capacities'!$BU$12))),((C6-'Frame Capacities'!$BT$12)*'Frame Capacities'!$BN$5*('Frame Capacities'!$BP$12)+'Frame Capacities'!$BJ$12),(AND((C6&gt;'Frame Capacities'!$BU$12),(C6&lt;='Frame Capacities'!$BV$12))),((C6-'Frame Capacities'!$BU$12)*'Frame Capacities'!$BN$5*('Frame Capacities'!$BQ$12)+'Frame Capacities'!$BK$12),(AND((C6&gt;'Frame Capacities'!$BV$12),(C6&lt;='Frame Capacities'!$BW$12))),((C6-'Frame Capacities'!$BV$12)*'Frame Capacities'!$BN$5*('Frame Capacities'!$BR$12)+'Frame Capacities'!$BL$12))</f>
        <v>60.178922529459683</v>
      </c>
      <c r="J6" s="255">
        <f>_xlfn.IFS((C6&lt;='Infill Capacities'!$CT$12),(C6*'Infill Capacities'!$CO$12*'Infill Capacities'!$CN$5),(AND((C6&gt;'Infill Capacities'!$CT$12),(C6&lt;='Infill Capacities'!$CU$12))),((C6-'Infill Capacities'!$CT$12)*'Infill Capacities'!$CN$5*('Infill Capacities'!$CP$12)+'Infill Capacities'!$CJ$12),(AND((C6&gt;'Infill Capacities'!$CU$12),(C6&lt;='Infill Capacities'!$CV$12))),((C6-'Infill Capacities'!$CU$12)*'Infill Capacities'!$CN$5*('Infill Capacities'!$CQ$12)+'Infill Capacities'!$CK$12),(AND((C6&gt;'Infill Capacities'!$CV$12),(C6&lt;='Infill Capacities'!$CW$12))),((C6-'Infill Capacities'!$CV$12)*'Infill Capacities'!$CN$5*('Infill Capacities'!$CR$12)+'Infill Capacities'!$CM$12))</f>
        <v>666.90556246820722</v>
      </c>
      <c r="K6" s="25">
        <f t="shared" si="0"/>
        <v>0.40488173937739191</v>
      </c>
      <c r="L6" s="256">
        <f t="shared" si="0"/>
        <v>0.91936250684892074</v>
      </c>
      <c r="M6" s="257">
        <f>I6+J6</f>
        <v>727.08448499766689</v>
      </c>
      <c r="N6" s="258">
        <f>H6-M6</f>
        <v>27.410618990327407</v>
      </c>
      <c r="O6" s="235"/>
      <c r="P6" s="25">
        <f>_xlfn.IFS(('System Capacities'!$N$20+'System Capacities'!$N$33=2),(ABS(H6/$G$14)),('System Capacities'!$N$20+'System Capacities'!$N$33=3),((ABS(H6-'System Capacities'!$G$46)/ABS($G$14))+('System Capacities'!$H$46*'System Capacities'!$D$7)),('System Capacities'!$N$20+'System Capacities'!$N$33=4),((ABS(H6-'System Capacities'!$G$47)/ABS($G$14))+('System Capacities'!$H$47*'System Capacities'!$D$7)),('System Capacities'!$N$20+'System Capacities'!$N$33=5),((ABS((H6-N6)-'System Capacities'!$G$48)/ABS($G$14))+('System Capacities'!$H$48*'System Capacities'!$D$7)),('System Capacities'!$N$20+'System Capacities'!$N$33=6),((ABS((H6-N6)-'System Capacities'!$G$50)/ABS($G$14))+('System Capacities'!$H$50*'System Capacities'!$D$7)),('System Capacities'!$N$20+'System Capacities'!$N$33=7),((ABS((H6-N6)-'System Capacities'!$G$49)/ABS($G$14))+('System Capacities'!$H$49*'System Capacities'!$D$7)),('System Capacities'!$N$20+'System Capacities'!$N$33=8),((ABS((H6-N6)-'System Capacities'!$G$51)/ABS($G$14))+('System Capacities'!$H$51*'System Capacities'!$D$7)))</f>
        <v>1.2416852435234434E-2</v>
      </c>
      <c r="Q6" s="259">
        <f>Q7+P6</f>
        <v>3.0313774391696524E-2</v>
      </c>
      <c r="R6" s="235"/>
      <c r="S6" s="10">
        <v>2</v>
      </c>
      <c r="T6" s="21">
        <f>B6</f>
        <v>5.75</v>
      </c>
      <c r="U6" s="25">
        <f>P6/(T6-T7)</f>
        <v>4.1389508117448117E-3</v>
      </c>
      <c r="V6" s="252">
        <f>Q6</f>
        <v>3.0313774391696524E-2</v>
      </c>
      <c r="W6" s="21">
        <f>'Structural Information'!$AJ$7</f>
        <v>67.278400000000005</v>
      </c>
      <c r="X6" s="25">
        <f>W6*V6</f>
        <v>2.0394622390343158</v>
      </c>
      <c r="Y6" s="21">
        <f>((W6*V6)/(X9)*$J$12)</f>
        <v>353.588700185638</v>
      </c>
      <c r="Z6" s="253">
        <f>Z5+Y6</f>
        <v>756.24508581014493</v>
      </c>
      <c r="AA6" s="254">
        <f>_xlfn.IFS((U6&lt;='Frame Capacities'!$BT$12),(U6*'Frame Capacities'!$BN$5*'Frame Capacities'!$BO$12),(AND((U6&gt;'Frame Capacities'!$BT$12),(U6&lt;='Frame Capacities'!$BU$12))),((U6-'Frame Capacities'!$BT$12)*'Frame Capacities'!$BN$5*('Frame Capacities'!$BP$12)+'Frame Capacities'!$BJ$12),(AND((U6&gt;'Frame Capacities'!$BU$12),(U6&lt;='Frame Capacities'!$BV$12))),((U6-'Frame Capacities'!$BU$12)*'Frame Capacities'!$BN$5*('Frame Capacities'!$BQ$12)+'Frame Capacities'!$BK$12),(AND((U6&gt;'Frame Capacities'!$BV$12),(U6&lt;='Frame Capacities'!$BW$12))),((U6-'Frame Capacities'!$BV$12)*'Frame Capacities'!$BN$5*('Frame Capacities'!$BR$12)+'Frame Capacities'!$BL$12))</f>
        <v>67.046161450228709</v>
      </c>
      <c r="AB6" s="255">
        <f>_xlfn.IFS((U6&lt;='Infill Capacities'!$CT$12),(U6*'Infill Capacities'!$CO$12*'Infill Capacities'!$CN$5),(AND((U6&gt;'Infill Capacities'!$CT$12),(U6&lt;='Infill Capacities'!$CU$12))),((U6-'Infill Capacities'!$CT$12)*'Infill Capacities'!$CN$5*('Infill Capacities'!$CP$12)+'Infill Capacities'!$CJ$12),(AND((U6&gt;'Infill Capacities'!$CU$12),(U6&lt;='Infill Capacities'!$CV$12))),((U6-'Infill Capacities'!$CU$12)*'Infill Capacities'!$CN$5*('Infill Capacities'!$CQ$12)+'Infill Capacities'!$CK$12),(AND((U6&gt;'Infill Capacities'!$CV$12),(U6&lt;='Infill Capacities'!$CW$12))),((U6-'Infill Capacities'!$CV$12)*'Infill Capacities'!$CN$5*('Infill Capacities'!$CR$12)+'Infill Capacities'!$CM$12))</f>
        <v>687.44894253776579</v>
      </c>
      <c r="AC6" s="25">
        <f>AA6/$C$14</f>
        <v>0.45108428874340917</v>
      </c>
      <c r="AD6" s="260">
        <f>AB6/$D$14</f>
        <v>0.94768257862939853</v>
      </c>
      <c r="AE6" s="257">
        <f>AA6+AB6</f>
        <v>754.49510398799453</v>
      </c>
      <c r="AF6" s="257">
        <f>Z6-AE6</f>
        <v>1.7499818221504029</v>
      </c>
      <c r="AG6" s="261">
        <f>(Z6-(AE6))/Z6</f>
        <v>2.3140405868233771E-3</v>
      </c>
      <c r="AH6" s="235"/>
    </row>
    <row r="7" spans="1:34" x14ac:dyDescent="0.25">
      <c r="A7" s="20">
        <v>1</v>
      </c>
      <c r="B7" s="21">
        <f>B8+'Structural Information'!AC8</f>
        <v>2.75</v>
      </c>
      <c r="C7" s="25">
        <f>(D7-D8)/(B7-B8)</f>
        <v>6.0469120325515957E-3</v>
      </c>
      <c r="D7" s="252">
        <f>_xlfn.IFS(($C$18=1),($C$24*B7),($C$18=2),($C$24*(B7-B8)*((4*#REF!-B7)/(4*#REF!-$B$7))),($C$18=3),(C31))</f>
        <v>1.6629008089516888E-2</v>
      </c>
      <c r="E7" s="21">
        <f>'Structural Information'!$AJ$8</f>
        <v>67.278400000000005</v>
      </c>
      <c r="F7" s="25">
        <f>E7*D7</f>
        <v>1.118773057849753</v>
      </c>
      <c r="G7" s="21">
        <f>((E7*D7)/(F9)*$J$12)</f>
        <v>210.50489601200579</v>
      </c>
      <c r="H7" s="253">
        <f>H6+G7</f>
        <v>965.00000000000011</v>
      </c>
      <c r="I7" s="254">
        <f>_xlfn.IFS((C7&lt;='Frame Capacities'!$BT$13),(C7*'Frame Capacities'!$BN$6*'Frame Capacities'!$BO$13),(AND((C7&gt;'Frame Capacities'!$BT$13),(C7&lt;='Frame Capacities'!$BU$13))),((C7-'Frame Capacities'!$BT$13)*'Frame Capacities'!$BN$6*('Frame Capacities'!$BP$13)+'Frame Capacities'!$BJ$13),(AND((C7&gt;'Frame Capacities'!$BU$13),(C7&lt;='Frame Capacities'!$BV$13))),((C7-'Frame Capacities'!$BU$13)*'Frame Capacities'!$BN$6*('Frame Capacities'!$BQ$13)+'Frame Capacities'!$BK$13),(AND((C7&gt;'Frame Capacities'!$BV$13),(C7&lt;='Frame Capacities'!$BW$13))),((C7-'Frame Capacities'!$BV$13)*'Frame Capacities'!$BN$6*('Frame Capacities'!$BR$13)+'Frame Capacities'!$BL$13))</f>
        <v>138.79133398357649</v>
      </c>
      <c r="J7" s="255">
        <f>_xlfn.IFS((C7&lt;='Infill Capacities'!$CT$13),(C7*'Infill Capacities'!$CO$13*'Infill Capacities'!$CN$6),(AND((C7&gt;'Infill Capacities'!$CT$13),(C7&lt;='Infill Capacities'!$CU$13))),((C7-'Infill Capacities'!$CT$13)*'Infill Capacities'!$CN$6*('Infill Capacities'!$CP$13)+'Infill Capacities'!$CJ$13),(AND((C7&gt;'Infill Capacities'!$CU$13),(C7&lt;='Infill Capacities'!$CV$13))),((C7-'Infill Capacities'!$CU$13)*'Infill Capacities'!$CN$6*('Infill Capacities'!$CQ$13)+'Infill Capacities'!$CK$13),(AND((C7&gt;'Infill Capacities'!$CV$13),(C7&lt;='Infill Capacities'!$CW$13))),((C7-'Infill Capacities'!$CV$13)*'Infill Capacities'!$CN$6*('Infill Capacities'!$CR$13)+'Infill Capacities'!$CM$13))</f>
        <v>602.54909660395151</v>
      </c>
      <c r="K7" s="25">
        <f t="shared" si="0"/>
        <v>0.73583221217435002</v>
      </c>
      <c r="L7" s="256">
        <f t="shared" si="0"/>
        <v>8.3064391591391171</v>
      </c>
      <c r="M7" s="257">
        <f>I7+J7</f>
        <v>741.34043058752798</v>
      </c>
      <c r="N7" s="258">
        <f>H7-M7</f>
        <v>223.65956941247214</v>
      </c>
      <c r="O7" s="235"/>
      <c r="P7" s="25">
        <f>_xlfn.IFS(('System Capacities'!$N$21+'System Capacities'!$N$34=2),(H7/$G$15),('System Capacities'!$N$21+'System Capacities'!$N$34=3),((ABS(H7-'System Capacities'!$K$46)/ABS($G$15))+('System Capacities'!$L$46*'System Capacities'!$D$8)),('System Capacities'!$N$21+'System Capacities'!$N$34=4),((ABS(H7-'System Capacities'!$K$47)/ABS($G$15))+('System Capacities'!$L$47*'System Capacities'!$D$8)),('System Capacities'!$N$21+'System Capacities'!$N$34=5),((ABS(H7-'System Capacities'!$K$48)/ABS($G$15))+('System Capacities'!$L$48*'System Capacities'!$D$8)),('System Capacities'!$N$21+'System Capacities'!$N$34=6),((ABS(H7-'System Capacities'!$K$50)/ABS($G$15))+('System Capacities'!$L$50*'System Capacities'!$D$8)),('System Capacities'!$N$21+'System Capacities'!$N$34=7),((ABS(H7-'System Capacities'!$K$49)/ABS($G$15))+('System Capacities'!$L$49*'System Capacities'!$D$8)),('System Capacities'!$N$21+'System Capacities'!$N$34=8),((ABS(H7-'System Capacities'!$K$51)/ABS($G$15))+('System Capacities'!$L$51*'System Capacities'!$D$8)))</f>
        <v>1.789692195646209E-2</v>
      </c>
      <c r="Q7" s="259">
        <f>Q8+P7</f>
        <v>1.789692195646209E-2</v>
      </c>
      <c r="R7" s="235"/>
      <c r="S7" s="10">
        <v>1</v>
      </c>
      <c r="T7" s="21">
        <f>B7</f>
        <v>2.75</v>
      </c>
      <c r="U7" s="25">
        <f>P7/(T7-T8)</f>
        <v>6.507971620531669E-3</v>
      </c>
      <c r="V7" s="252">
        <f>Q7</f>
        <v>1.789692195646209E-2</v>
      </c>
      <c r="W7" s="21">
        <f>'Structural Information'!$AJ$8</f>
        <v>67.278400000000005</v>
      </c>
      <c r="X7" s="25">
        <f>W7*V7</f>
        <v>1.2040762741556392</v>
      </c>
      <c r="Y7" s="21">
        <f>((W7*V7)/(X9)*$J$12)</f>
        <v>208.75491418985513</v>
      </c>
      <c r="Z7" s="253">
        <f>Z6+Y7</f>
        <v>965</v>
      </c>
      <c r="AA7" s="254">
        <f>_xlfn.IFS((U7&lt;='Frame Capacities'!$BT$13),(U7*'Frame Capacities'!$BN$6*'Frame Capacities'!$BO$13),(AND((U7&gt;'Frame Capacities'!$BT$13),(U7&lt;='Frame Capacities'!$BU$13))),((U7-'Frame Capacities'!$BT$13)*'Frame Capacities'!$BN$6*('Frame Capacities'!$BP$13)+'Frame Capacities'!$BJ$13),(AND((U7&gt;'Frame Capacities'!$BU$13),(U7&lt;='Frame Capacities'!$BV$13))),((U7-'Frame Capacities'!$BU$13)*'Frame Capacities'!$BN$6*('Frame Capacities'!$BQ$13)+'Frame Capacities'!$BK$13),(AND((U7&gt;'Frame Capacities'!$BV$13),(U7&lt;='Frame Capacities'!$BW$13))),((U7-'Frame Capacities'!$BV$13)*'Frame Capacities'!$BN$6*('Frame Capacities'!$BR$13)+'Frame Capacities'!$BL$13))</f>
        <v>149.37377257656365</v>
      </c>
      <c r="AB7" s="255">
        <f>_xlfn.IFS((U7&lt;='Infill Capacities'!$CT$13),(U7*'Infill Capacities'!$CO$13*'Infill Capacities'!$CN$6),(AND((U7&gt;'Infill Capacities'!$CT$13),(U7&lt;='Infill Capacities'!$CU$13))),((U7-'Infill Capacities'!$CT$13)*'Infill Capacities'!$CN$6*('Infill Capacities'!$CP$13)+'Infill Capacities'!$CJ$13),(AND((U7&gt;'Infill Capacities'!$CU$13),(U7&lt;='Infill Capacities'!$CV$13))),((U7-'Infill Capacities'!$CU$13)*'Infill Capacities'!$CN$6*('Infill Capacities'!$CQ$13)+'Infill Capacities'!$CK$13),(AND((U7&gt;'Infill Capacities'!$CV$13),(U7&lt;='Infill Capacities'!$CW$13))),((U7-'Infill Capacities'!$CV$13)*'Infill Capacities'!$CN$6*('Infill Capacities'!$CR$13)+'Infill Capacities'!$CM$13))</f>
        <v>556.96665801096401</v>
      </c>
      <c r="AC7" s="25">
        <f>AA7/$C$15</f>
        <v>0.7919372943619627</v>
      </c>
      <c r="AD7" s="260">
        <f>AB7/$D$15</f>
        <v>7.6780625587395104</v>
      </c>
      <c r="AE7" s="257">
        <f>AA7+AB7</f>
        <v>706.34043058752763</v>
      </c>
      <c r="AF7" s="257">
        <f>Z7-AE7</f>
        <v>258.65956941247237</v>
      </c>
      <c r="AG7" s="261">
        <f>(Z7-(AE7))/Z7</f>
        <v>0.26804100457251023</v>
      </c>
      <c r="AH7" s="235"/>
    </row>
    <row r="8" spans="1:34" x14ac:dyDescent="0.25">
      <c r="A8" s="20">
        <v>0</v>
      </c>
      <c r="B8" s="21">
        <f>'Structural Information'!AC9</f>
        <v>0</v>
      </c>
      <c r="C8" s="25" t="s">
        <v>66</v>
      </c>
      <c r="D8" s="252">
        <f>_xlfn.IFS(($C$18=1),($C$24*B8),($C$18=2),($C$24*(B8-B9)*((4*#REF!-B8)/(4*#REF!-$B$7))),($C$18=3),(C42))</f>
        <v>0</v>
      </c>
      <c r="E8" s="21" t="s">
        <v>66</v>
      </c>
      <c r="F8" s="25">
        <v>0</v>
      </c>
      <c r="G8" s="21" t="s">
        <v>66</v>
      </c>
      <c r="H8" s="21" t="s">
        <v>66</v>
      </c>
      <c r="I8" s="254" t="s">
        <v>66</v>
      </c>
      <c r="J8" s="254" t="s">
        <v>66</v>
      </c>
      <c r="K8" s="262" t="s">
        <v>66</v>
      </c>
      <c r="L8" s="263" t="s">
        <v>66</v>
      </c>
      <c r="M8" s="264" t="s">
        <v>66</v>
      </c>
      <c r="N8" s="265" t="s">
        <v>66</v>
      </c>
      <c r="O8" s="235"/>
      <c r="P8" s="25">
        <v>0</v>
      </c>
      <c r="Q8" s="259">
        <f>P8</f>
        <v>0</v>
      </c>
      <c r="R8" s="235"/>
      <c r="S8" s="10">
        <v>0</v>
      </c>
      <c r="T8" s="21">
        <f>B8</f>
        <v>0</v>
      </c>
      <c r="U8" s="25" t="s">
        <v>66</v>
      </c>
      <c r="V8" s="252">
        <f>Q8</f>
        <v>0</v>
      </c>
      <c r="W8" s="21" t="str">
        <f>E8</f>
        <v>-</v>
      </c>
      <c r="X8" s="25">
        <v>0</v>
      </c>
      <c r="Y8" s="21" t="s">
        <v>66</v>
      </c>
      <c r="Z8" s="266" t="s">
        <v>66</v>
      </c>
      <c r="AA8" s="254" t="s">
        <v>66</v>
      </c>
      <c r="AB8" s="254" t="s">
        <v>66</v>
      </c>
      <c r="AC8" s="262" t="s">
        <v>66</v>
      </c>
      <c r="AD8" s="254" t="s">
        <v>66</v>
      </c>
      <c r="AE8" s="264" t="s">
        <v>66</v>
      </c>
      <c r="AF8" s="264" t="s">
        <v>66</v>
      </c>
      <c r="AG8" s="235"/>
      <c r="AH8" s="235"/>
    </row>
    <row r="9" spans="1:34" x14ac:dyDescent="0.25">
      <c r="A9" s="5"/>
      <c r="B9" s="6"/>
      <c r="C9" s="6"/>
      <c r="D9" s="6"/>
      <c r="E9" s="151" t="s">
        <v>79</v>
      </c>
      <c r="F9" s="267">
        <f>SUM(F5:F8)</f>
        <v>5.128697817857109</v>
      </c>
      <c r="G9" s="6"/>
      <c r="H9" s="6"/>
      <c r="I9" s="6"/>
      <c r="J9" s="6"/>
      <c r="K9" s="6"/>
      <c r="L9" s="6"/>
      <c r="M9" s="6"/>
      <c r="N9" s="7"/>
      <c r="O9" s="235"/>
      <c r="P9" s="235"/>
      <c r="Q9" s="235"/>
      <c r="R9" s="235"/>
      <c r="S9" s="235"/>
      <c r="T9" s="235"/>
      <c r="U9" s="235"/>
      <c r="V9" s="235"/>
      <c r="W9" s="149" t="s">
        <v>79</v>
      </c>
      <c r="X9" s="268">
        <f>SUM(X5:X8)</f>
        <v>5.5660179740892461</v>
      </c>
      <c r="Y9" s="235"/>
      <c r="Z9" s="235"/>
      <c r="AA9" s="235"/>
      <c r="AB9" s="235"/>
      <c r="AC9" s="235"/>
      <c r="AD9" s="235"/>
      <c r="AE9" s="235"/>
      <c r="AF9" s="235"/>
      <c r="AG9" s="235"/>
      <c r="AH9" s="235"/>
    </row>
    <row r="10" spans="1:34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</row>
    <row r="11" spans="1:34" x14ac:dyDescent="0.25">
      <c r="A11" s="5"/>
      <c r="B11" s="838" t="s">
        <v>84</v>
      </c>
      <c r="C11" s="838"/>
      <c r="D11" s="838"/>
      <c r="E11" s="838"/>
      <c r="F11" s="838"/>
      <c r="G11" s="838"/>
      <c r="H11" s="6"/>
      <c r="I11" s="819" t="s">
        <v>270</v>
      </c>
      <c r="J11" s="819"/>
      <c r="K11" s="6"/>
      <c r="L11" s="6"/>
      <c r="M11" s="6"/>
      <c r="N11" s="7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</row>
    <row r="12" spans="1:34" x14ac:dyDescent="0.25">
      <c r="A12" s="5"/>
      <c r="B12" s="10" t="s">
        <v>5</v>
      </c>
      <c r="C12" s="10" t="s">
        <v>193</v>
      </c>
      <c r="D12" s="10" t="s">
        <v>194</v>
      </c>
      <c r="E12" s="10" t="s">
        <v>68</v>
      </c>
      <c r="F12" s="10" t="s">
        <v>70</v>
      </c>
      <c r="G12" s="10" t="s">
        <v>181</v>
      </c>
      <c r="H12" s="6"/>
      <c r="I12" s="269" t="s">
        <v>271</v>
      </c>
      <c r="J12" s="254">
        <f>Q68</f>
        <v>965</v>
      </c>
      <c r="K12" s="6"/>
      <c r="L12" s="6"/>
      <c r="M12" s="6"/>
      <c r="N12" s="7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</row>
    <row r="13" spans="1:34" x14ac:dyDescent="0.25">
      <c r="A13" s="5"/>
      <c r="B13" s="151">
        <v>3</v>
      </c>
      <c r="C13" s="21">
        <f>'System Capacities'!N6</f>
        <v>135.73333333333332</v>
      </c>
      <c r="D13" s="21">
        <f>'System Capacities'!O6</f>
        <v>580.32000000000016</v>
      </c>
      <c r="E13" s="254">
        <f>'System Capacities'!P6</f>
        <v>610.36160313168807</v>
      </c>
      <c r="F13" s="270">
        <f>'System Capacities'!Q6</f>
        <v>2.1242187393174547E-3</v>
      </c>
      <c r="G13" s="21">
        <f>'System Capacities'!R6</f>
        <v>95778.209628230499</v>
      </c>
      <c r="H13" s="6"/>
      <c r="I13" s="6"/>
      <c r="J13" s="6"/>
      <c r="K13" s="6"/>
      <c r="L13" s="6"/>
      <c r="M13" s="6"/>
      <c r="N13" s="7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</row>
    <row r="14" spans="1:34" ht="15" customHeight="1" thickBot="1" x14ac:dyDescent="0.3">
      <c r="A14" s="5"/>
      <c r="B14" s="151">
        <v>2</v>
      </c>
      <c r="C14" s="21">
        <f>'System Capacities'!N7</f>
        <v>148.63333333333333</v>
      </c>
      <c r="D14" s="21">
        <f>'System Capacities'!O7</f>
        <v>725.40000000000009</v>
      </c>
      <c r="E14" s="254">
        <f>'System Capacities'!P7</f>
        <v>805.13243693199274</v>
      </c>
      <c r="F14" s="270">
        <f>'System Capacities'!Q7</f>
        <v>4.9221107879090561E-3</v>
      </c>
      <c r="G14" s="21">
        <f>'System Capacities'!R7</f>
        <v>21552.570988118125</v>
      </c>
      <c r="H14" s="271"/>
      <c r="I14" s="6"/>
      <c r="J14" s="6"/>
      <c r="K14" s="6"/>
      <c r="L14" s="6"/>
      <c r="M14" s="6"/>
      <c r="N14" s="7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</row>
    <row r="15" spans="1:34" ht="15.75" thickBot="1" x14ac:dyDescent="0.3">
      <c r="A15" s="5"/>
      <c r="B15" s="151">
        <v>1</v>
      </c>
      <c r="C15" s="21">
        <f>'System Capacities'!N8</f>
        <v>188.61818181818182</v>
      </c>
      <c r="D15" s="21">
        <f>'System Capacities'!O8</f>
        <v>72.539999999999992</v>
      </c>
      <c r="E15" s="254">
        <f>'System Capacities'!P8</f>
        <v>576.5447968697116</v>
      </c>
      <c r="F15" s="270">
        <f>'System Capacities'!Q8</f>
        <v>8.2177865177759084E-3</v>
      </c>
      <c r="G15" s="21">
        <f>'System Capacities'!R8</f>
        <v>-27604.398778543313</v>
      </c>
      <c r="H15" s="6"/>
      <c r="I15" s="6"/>
      <c r="J15" s="272"/>
      <c r="K15" s="6"/>
      <c r="L15" s="6"/>
      <c r="M15" s="6"/>
      <c r="N15" s="7"/>
      <c r="O15" s="235"/>
      <c r="P15" s="801" t="s">
        <v>249</v>
      </c>
      <c r="Q15" s="803"/>
      <c r="R15" s="251"/>
      <c r="S15" s="801" t="s">
        <v>249</v>
      </c>
      <c r="T15" s="802"/>
      <c r="U15" s="802"/>
      <c r="V15" s="802"/>
      <c r="W15" s="802"/>
      <c r="X15" s="802"/>
      <c r="Y15" s="802"/>
      <c r="Z15" s="802"/>
      <c r="AA15" s="802"/>
      <c r="AB15" s="802"/>
      <c r="AC15" s="802"/>
      <c r="AD15" s="802"/>
      <c r="AE15" s="802"/>
      <c r="AF15" s="803"/>
      <c r="AG15" s="235"/>
      <c r="AH15" s="235"/>
    </row>
    <row r="16" spans="1:34" ht="15.75" thickBot="1" x14ac:dyDescent="0.3">
      <c r="A16" s="5"/>
      <c r="B16" s="6"/>
      <c r="C16" s="6"/>
      <c r="D16" s="6"/>
      <c r="E16" s="6"/>
      <c r="F16" s="6"/>
      <c r="G16" s="6"/>
      <c r="H16" s="6"/>
      <c r="I16" s="273" t="s">
        <v>265</v>
      </c>
      <c r="J16" s="260">
        <v>1</v>
      </c>
      <c r="K16" s="6"/>
      <c r="L16" s="6"/>
      <c r="M16" s="6"/>
      <c r="N16" s="7"/>
      <c r="O16" s="235"/>
      <c r="P16" s="576" t="s">
        <v>82</v>
      </c>
      <c r="Q16" s="816" t="s">
        <v>81</v>
      </c>
      <c r="R16" s="235"/>
      <c r="S16" s="816" t="s">
        <v>0</v>
      </c>
      <c r="T16" s="816" t="s">
        <v>72</v>
      </c>
      <c r="U16" s="816" t="s">
        <v>102</v>
      </c>
      <c r="V16" s="576" t="s">
        <v>74</v>
      </c>
      <c r="W16" s="816" t="s">
        <v>77</v>
      </c>
      <c r="X16" s="816" t="s">
        <v>78</v>
      </c>
      <c r="Y16" s="576" t="s">
        <v>75</v>
      </c>
      <c r="Z16" s="576" t="s">
        <v>76</v>
      </c>
      <c r="AA16" s="576" t="s">
        <v>190</v>
      </c>
      <c r="AB16" s="576" t="s">
        <v>189</v>
      </c>
      <c r="AC16" s="576" t="s">
        <v>191</v>
      </c>
      <c r="AD16" s="576" t="s">
        <v>192</v>
      </c>
      <c r="AE16" s="822" t="s">
        <v>350</v>
      </c>
      <c r="AF16" s="792" t="s">
        <v>393</v>
      </c>
      <c r="AG16" s="818" t="s">
        <v>243</v>
      </c>
      <c r="AH16" s="235"/>
    </row>
    <row r="17" spans="1:34" ht="15.75" thickBot="1" x14ac:dyDescent="0.3">
      <c r="A17" s="5"/>
      <c r="B17" s="835" t="s">
        <v>310</v>
      </c>
      <c r="C17" s="836"/>
      <c r="D17" s="837"/>
      <c r="E17" s="6"/>
      <c r="F17" s="6"/>
      <c r="G17" s="6"/>
      <c r="H17" s="6"/>
      <c r="I17" s="16"/>
      <c r="J17" s="16"/>
      <c r="K17" s="6"/>
      <c r="L17" s="6"/>
      <c r="M17" s="6"/>
      <c r="N17" s="7"/>
      <c r="O17" s="235"/>
      <c r="P17" s="515"/>
      <c r="Q17" s="547"/>
      <c r="R17" s="235"/>
      <c r="S17" s="547"/>
      <c r="T17" s="547"/>
      <c r="U17" s="547"/>
      <c r="V17" s="515"/>
      <c r="W17" s="547"/>
      <c r="X17" s="547"/>
      <c r="Y17" s="515"/>
      <c r="Z17" s="515"/>
      <c r="AA17" s="515"/>
      <c r="AB17" s="515"/>
      <c r="AC17" s="515"/>
      <c r="AD17" s="515"/>
      <c r="AE17" s="792"/>
      <c r="AF17" s="793"/>
      <c r="AG17" s="818"/>
      <c r="AH17" s="235"/>
    </row>
    <row r="18" spans="1:34" ht="15.75" thickBot="1" x14ac:dyDescent="0.3">
      <c r="A18" s="5"/>
      <c r="B18" s="274" t="s">
        <v>309</v>
      </c>
      <c r="C18" s="275">
        <v>3</v>
      </c>
      <c r="D18" s="276"/>
      <c r="E18" s="6"/>
      <c r="F18" s="6"/>
      <c r="G18" s="6"/>
      <c r="H18" s="6"/>
      <c r="I18" s="16"/>
      <c r="J18" s="16"/>
      <c r="K18" s="6"/>
      <c r="L18" s="16"/>
      <c r="M18" s="16"/>
      <c r="N18" s="7"/>
      <c r="O18" s="235"/>
      <c r="P18" s="25">
        <f>_xlfn.IFS(('System Capacities'!$N$19+'System Capacities'!$N$32=2),(Z5/$G$13),('System Capacities'!$N$19+'System Capacities'!$N$32=3),(ABS((Z5-'System Capacities'!$C$46)/$G$13)+('System Capacities'!$D$46*'System Capacities'!$D$6)),('System Capacities'!$N$19+'System Capacities'!$N$32=4),(ABS((Z5-'System Capacities'!$C$47)/$G$13)+('System Capacities'!$D$47*'System Capacities'!$D$6)),('System Capacities'!$N$19+'System Capacities'!$N$32=5),(ABS(((Z5-AF5)-'System Capacities'!$C$48)/$G$13)+('System Capacities'!$D$48*'System Capacities'!$D$6)),('System Capacities'!$N$19+'System Capacities'!$N$32=6),(ABS(((Z5-AF5)-'System Capacities'!$C$49)/$G$13)+('System Capacities'!$D$50*'System Capacities'!$D$6)),('System Capacities'!$N$19+'System Capacities'!$N$32=7),(ABS(((Z5-AF5)-'System Capacities'!$C$50)/$G$13)+('System Capacities'!$D$49*'System Capacities'!$D$6)),('System Capacities'!$N$19+'System Capacities'!$N$32=8),(ABS(((Z5-AF5)-'System Capacities'!$C$52)/$G$13)+('System Capacities'!$D$52*'System Capacities'!$D$6)))</f>
        <v>4.2040500358844091E-3</v>
      </c>
      <c r="Q18" s="277">
        <f>Q19+P18</f>
        <v>3.4599020393626716E-2</v>
      </c>
      <c r="R18" s="235"/>
      <c r="S18" s="10">
        <v>3</v>
      </c>
      <c r="T18" s="21">
        <f>T5</f>
        <v>8.75</v>
      </c>
      <c r="U18" s="25">
        <f>P18/(T18-T19)</f>
        <v>1.4013500119614698E-3</v>
      </c>
      <c r="V18" s="252">
        <f>Q18</f>
        <v>3.4599020393626716E-2</v>
      </c>
      <c r="W18" s="21">
        <f>'Structural Information'!$AJ$6</f>
        <v>67.278400000000005</v>
      </c>
      <c r="X18" s="21">
        <f>W18*V18</f>
        <v>2.3277667336505758</v>
      </c>
      <c r="Y18" s="21">
        <f>((W18*V18)/(X22)*$J$12)</f>
        <v>402.79511455657365</v>
      </c>
      <c r="Z18" s="253">
        <f>Y18</f>
        <v>402.79511455657365</v>
      </c>
      <c r="AA18" s="254">
        <f>_xlfn.IFS((U18&lt;='Frame Capacities'!$BT$11),(U18*'Frame Capacities'!$BN$4*'Frame Capacities'!$BO$11),(AND((U18&gt;'Frame Capacities'!$BT$11),(U18&lt;='Frame Capacities'!$BU$11))),((U18-'Frame Capacities'!$BT$11)*'Frame Capacities'!$BN$4*('Frame Capacities'!$BP$11)+'Frame Capacities'!$BJ$11),(AND((U18&gt;'Frame Capacities'!$BU$11),(U18&lt;='Frame Capacities'!$BV$11))),((U18-'Frame Capacities'!$BU$11)*'Frame Capacities'!$BN$4*('Frame Capacities'!$BQ$11)+'Frame Capacities'!$BK$11),(AND((U18&gt;'Frame Capacities'!$BV$11),(U18&lt;='Frame Capacities'!$BW$11))),((U18-'Frame Capacities'!$BV$11)*'Frame Capacities'!$BN$4*('Frame Capacities'!$BR$11)+'Frame Capacities'!$BL$11))</f>
        <v>19.818486735250143</v>
      </c>
      <c r="AB18" s="255">
        <f>_xlfn.IFS((U18&lt;='Infill Capacities'!$CT$11),(U18*'Infill Capacities'!$CO$11*'Infill Capacities'!$CN$4),(AND((U18&gt;'Infill Capacities'!$CT$11),(U18&lt;='Infill Capacities'!$CU$11))),((U18-'Infill Capacities'!$CT$11)*'Infill Capacities'!$CN$4*('Infill Capacities'!$CP$11)+'Infill Capacities'!$CJ$11),(AND((U18&gt;'Infill Capacities'!$CU$11),(U18&lt;='Infill Capacities'!$CV$11))),((U18-'Infill Capacities'!$CU$11)*'Infill Capacities'!$CN$4*('Infill Capacities'!$CQ$11)+'Infill Capacities'!$CK$11),(AND((U18&gt;'Infill Capacities'!$CV$11),(U18&lt;='Infill Capacities'!$CW$11))),((U18-'Infill Capacities'!$CV$11)*'Infill Capacities'!$CN$4*('Infill Capacities'!$CR$11)+'Infill Capacities'!$CM$11))</f>
        <v>382.83789888925673</v>
      </c>
      <c r="AC18" s="270">
        <f>AA18/$C$13</f>
        <v>0.14601046219486846</v>
      </c>
      <c r="AD18" s="278">
        <f>AB18/$D$13</f>
        <v>0.65970136974299809</v>
      </c>
      <c r="AE18" s="257">
        <f>AA18+AB18</f>
        <v>402.65638562450687</v>
      </c>
      <c r="AF18" s="257">
        <f>Z18-AE18</f>
        <v>0.13872893206678327</v>
      </c>
      <c r="AG18" s="261">
        <f>(Z18-(AE18))/Z18</f>
        <v>3.4441562733328145E-4</v>
      </c>
      <c r="AH18" s="235"/>
    </row>
    <row r="19" spans="1:34" x14ac:dyDescent="0.25">
      <c r="A19" s="5"/>
      <c r="B19" s="833" t="s">
        <v>307</v>
      </c>
      <c r="C19" s="834"/>
      <c r="D19" s="279">
        <v>1</v>
      </c>
      <c r="E19" s="6"/>
      <c r="F19" s="6"/>
      <c r="G19" s="6"/>
      <c r="H19" s="6"/>
      <c r="I19" s="16"/>
      <c r="J19" s="16"/>
      <c r="K19" s="6"/>
      <c r="L19" s="16"/>
      <c r="M19" s="16"/>
      <c r="N19" s="7"/>
      <c r="O19" s="235"/>
      <c r="P19" s="25">
        <f>_xlfn.IFS(('System Capacities'!$N$20+'System Capacities'!$N$33=2),(ABS(Z6/$G$14)),('System Capacities'!$N$20+'System Capacities'!$N$33=3),(ABS((Z6-'System Capacities'!$G$46)/$G$14)+('System Capacities'!$H$46*'System Capacities'!$D$7)),('System Capacities'!$N$20+'System Capacities'!$N$33=4),(ABS((Z6-'System Capacities'!$G$47)/$G$14)+('System Capacities'!$H$47*'System Capacities'!$D$7)),('System Capacities'!$N$20+'System Capacities'!$N$33=5),(ABS(((Z6-AF6)-'System Capacities'!$G$48)/$G$14)+('System Capacities'!$H$48*'System Capacities'!$D$7)),('System Capacities'!$N$20+'System Capacities'!$N$33=6),(ABS(((Z6-AF6)-'System Capacities'!$G$50)/$G$14)+('System Capacities'!$H$50*'System Capacities'!$D$7)),('System Capacities'!$N$20+'System Capacities'!$N$33=7),(ABS(((Z6-AF6)-'System Capacities'!$G$49)/$G$14)+('System Capacities'!$H$49*'System Capacities'!$D$7)),('System Capacities'!$N$20+'System Capacities'!$N$33=8),(ABS(((Z6-AF6)-'System Capacities'!$G$51)/$G$14)+('System Capacities'!$H$51*'System Capacities'!$D$7)))</f>
        <v>1.2498048401280219E-2</v>
      </c>
      <c r="Q19" s="277">
        <f>Q20+P19</f>
        <v>3.0394970357742305E-2</v>
      </c>
      <c r="R19" s="235"/>
      <c r="S19" s="10">
        <v>2</v>
      </c>
      <c r="T19" s="21">
        <f>T6</f>
        <v>5.75</v>
      </c>
      <c r="U19" s="25">
        <f>P19/(T19-T20)</f>
        <v>4.1660161337600731E-3</v>
      </c>
      <c r="V19" s="252">
        <f>Q19</f>
        <v>3.0394970357742305E-2</v>
      </c>
      <c r="W19" s="21">
        <f>'Structural Information'!$AJ$7</f>
        <v>67.278400000000005</v>
      </c>
      <c r="X19" s="21">
        <f>W19*V19</f>
        <v>2.0449249737163302</v>
      </c>
      <c r="Y19" s="21">
        <f>((W19*V19)/(X22)*$J$12)</f>
        <v>353.85237581598335</v>
      </c>
      <c r="Z19" s="253">
        <f>Z18+Y19</f>
        <v>756.64749037255706</v>
      </c>
      <c r="AA19" s="254">
        <f>_xlfn.IFS((U19&lt;='Frame Capacities'!$BT$12),(U19*'Frame Capacities'!$BN$5*'Frame Capacities'!$BO$12),(AND((U19&gt;'Frame Capacities'!$BT$12),(U19&lt;='Frame Capacities'!$BU$12))),((U19-'Frame Capacities'!$BT$12)*'Frame Capacities'!$BN$5*('Frame Capacities'!$BP$12)+'Frame Capacities'!$BJ$12),(AND((U19&gt;'Frame Capacities'!$BU$12),(U19&lt;='Frame Capacities'!$BV$12))),((U19-'Frame Capacities'!$BU$12)*'Frame Capacities'!$BN$5*('Frame Capacities'!$BQ$12)+'Frame Capacities'!$BK$12),(AND((U19&gt;'Frame Capacities'!$BV$12),(U19&lt;='Frame Capacities'!$BW$12))),((U19-'Frame Capacities'!$BV$12)*'Frame Capacities'!$BN$5*('Frame Capacities'!$BR$12)+'Frame Capacities'!$BL$12))</f>
        <v>67.484588006154041</v>
      </c>
      <c r="AB19" s="255">
        <f>_xlfn.IFS((U19&lt;='Infill Capacities'!$CT$12),(U19*'Infill Capacities'!$CO$12*'Infill Capacities'!$CN$5),(AND((U19&gt;'Infill Capacities'!$CT$12),(U19&lt;='Infill Capacities'!$CU$12))),((U19-'Infill Capacities'!$CT$12)*'Infill Capacities'!$CN$5*('Infill Capacities'!$CP$12)+'Infill Capacities'!$CJ$12),(AND((U19&gt;'Infill Capacities'!$CU$12),(U19&lt;='Infill Capacities'!$CV$12))),((U19-'Infill Capacities'!$CU$12)*'Infill Capacities'!$CN$5*('Infill Capacities'!$CQ$12)+'Infill Capacities'!$CK$12),(AND((U19&gt;'Infill Capacities'!$CV$12),(U19&lt;='Infill Capacities'!$CW$12))),((U19-'Infill Capacities'!$CV$12)*'Infill Capacities'!$CN$5*('Infill Capacities'!$CR$12)+'Infill Capacities'!$CM$12))</f>
        <v>688.76049780399103</v>
      </c>
      <c r="AC19" s="270">
        <f>AA19/$C$14</f>
        <v>0.45403400766643226</v>
      </c>
      <c r="AD19" s="278">
        <f>AB19/$D$14</f>
        <v>0.94949062283428587</v>
      </c>
      <c r="AE19" s="257">
        <f>AA19+AB19</f>
        <v>756.24508581014504</v>
      </c>
      <c r="AF19" s="257">
        <f>Z19-AE19</f>
        <v>0.40240456241201628</v>
      </c>
      <c r="AG19" s="261">
        <f>(Z19-(AE19))/Z19</f>
        <v>5.3182567514217338E-4</v>
      </c>
      <c r="AH19" s="235"/>
    </row>
    <row r="20" spans="1:34" x14ac:dyDescent="0.25">
      <c r="A20" s="5"/>
      <c r="B20" s="833" t="s">
        <v>308</v>
      </c>
      <c r="C20" s="834"/>
      <c r="D20" s="280">
        <v>2</v>
      </c>
      <c r="E20" s="6"/>
      <c r="F20" s="6"/>
      <c r="G20" s="6"/>
      <c r="H20" s="6"/>
      <c r="I20" s="6"/>
      <c r="J20" s="272"/>
      <c r="K20" s="6"/>
      <c r="L20" s="16"/>
      <c r="M20" s="16"/>
      <c r="N20" s="7"/>
      <c r="O20" s="235"/>
      <c r="P20" s="25">
        <f>_xlfn.IFS(('System Capacities'!$N$21+'System Capacities'!$N$34=2),(ABS(Z7/$G$15)),('System Capacities'!$N$21+'System Capacities'!$N$34=3),(ABS((Z7-'System Capacities'!$K$46)/$G$15)+('System Capacities'!$L$46*'System Capacities'!$D$8)),('System Capacities'!$N$21+'System Capacities'!$N$34=4),(ABS((Z7-'System Capacities'!$K$47)/$G$15)+('System Capacities'!$L$47*'System Capacities'!$D$8)),('System Capacities'!$N$21+'System Capacities'!$N$34=5),(ABS((Z7-'System Capacities'!$K$48)/$G$15)+('System Capacities'!$L$48*'System Capacities'!$D$8)),('System Capacities'!$N$21+'System Capacities'!$N$34=6),(ABS((Z7-'System Capacities'!$K$50)/$G$15)+('System Capacities'!$L$50*'System Capacities'!$D$8)),('System Capacities'!$N$21+'System Capacities'!$N$34=7),(ABS((Z7-'System Capacities'!$K$49)/$G$15)+('System Capacities'!$L$49*'System Capacities'!$D$8)),('System Capacities'!$N$21+'System Capacities'!$N$34=8),(ABS((Z7-'System Capacities'!$K$51)/$G$15)+('System Capacities'!$L$51*'System Capacities'!$D$8)))</f>
        <v>1.7896921956462086E-2</v>
      </c>
      <c r="Q20" s="277">
        <f>Q21+P20</f>
        <v>1.7896921956462086E-2</v>
      </c>
      <c r="R20" s="235"/>
      <c r="S20" s="10">
        <v>1</v>
      </c>
      <c r="T20" s="21">
        <f>T7</f>
        <v>2.75</v>
      </c>
      <c r="U20" s="25">
        <f>P20/(T20-T21)</f>
        <v>6.5079716205316681E-3</v>
      </c>
      <c r="V20" s="252">
        <f>Q20</f>
        <v>1.7896921956462086E-2</v>
      </c>
      <c r="W20" s="21">
        <f>'Structural Information'!$AJ$8</f>
        <v>67.278400000000005</v>
      </c>
      <c r="X20" s="21">
        <f>W20*V20</f>
        <v>1.204076274155639</v>
      </c>
      <c r="Y20" s="21">
        <f>((W20*V20)/(X22)*$J$12)</f>
        <v>208.35250962744291</v>
      </c>
      <c r="Z20" s="253">
        <f>Z19+Y20</f>
        <v>965</v>
      </c>
      <c r="AA20" s="254">
        <f>_xlfn.IFS((U20&lt;='Frame Capacities'!$BT$13),(U20*'Frame Capacities'!$BN$6*'Frame Capacities'!$BO$13),(AND((U20&gt;'Frame Capacities'!$BT$13),(U20&lt;='Frame Capacities'!$BU$13))),((U20-'Frame Capacities'!$BT$13)*'Frame Capacities'!$BN$6*('Frame Capacities'!$BP$13)+'Frame Capacities'!$BJ$13),(AND((U20&gt;'Frame Capacities'!$BU$13),(U20&lt;='Frame Capacities'!$BV$13))),((U20-'Frame Capacities'!$BU$13)*'Frame Capacities'!$BN$6*('Frame Capacities'!$BQ$13)+'Frame Capacities'!$BK$13),(AND((U20&gt;'Frame Capacities'!$BV$13),(U20&lt;='Frame Capacities'!$BW$13))),((U20-'Frame Capacities'!$BV$13)*'Frame Capacities'!$BN$6*('Frame Capacities'!$BR$13)+'Frame Capacities'!$BL$13))</f>
        <v>149.37377257656362</v>
      </c>
      <c r="AB20" s="255">
        <f>_xlfn.IFS((U20&lt;='Infill Capacities'!$CT$13),(U20*'Infill Capacities'!$CO$13*'Infill Capacities'!$CN$6),(AND((U20&gt;'Infill Capacities'!$CT$13),(U20&lt;='Infill Capacities'!$CU$13))),((U20-'Infill Capacities'!$CT$13)*'Infill Capacities'!$CN$6*('Infill Capacities'!$CP$13)+'Infill Capacities'!$CJ$13),(AND((U20&gt;'Infill Capacities'!$CU$13),(U20&lt;='Infill Capacities'!$CV$13))),((U20-'Infill Capacities'!$CU$13)*'Infill Capacities'!$CN$6*('Infill Capacities'!$CQ$13)+'Infill Capacities'!$CK$13),(AND((U20&gt;'Infill Capacities'!$CV$13),(U20&lt;='Infill Capacities'!$CW$13))),((U20-'Infill Capacities'!$CV$13)*'Infill Capacities'!$CN$6*('Infill Capacities'!$CR$13)+'Infill Capacities'!$CM$13))</f>
        <v>556.96665801096412</v>
      </c>
      <c r="AC20" s="270">
        <f>AA20/$C$15</f>
        <v>0.79193729436196247</v>
      </c>
      <c r="AD20" s="278">
        <f>AB20/$D$15</f>
        <v>7.6780625587395122</v>
      </c>
      <c r="AE20" s="257">
        <f>AA20+AB20</f>
        <v>706.34043058752775</v>
      </c>
      <c r="AF20" s="257">
        <f>Z20-AE20</f>
        <v>258.65956941247225</v>
      </c>
      <c r="AG20" s="261">
        <f>(Z20-(AE20))/Z20</f>
        <v>0.26804100457251012</v>
      </c>
      <c r="AH20" s="235"/>
    </row>
    <row r="21" spans="1:34" ht="15.75" thickBot="1" x14ac:dyDescent="0.3">
      <c r="A21" s="5"/>
      <c r="B21" s="831" t="s">
        <v>320</v>
      </c>
      <c r="C21" s="832"/>
      <c r="D21" s="281">
        <v>3</v>
      </c>
      <c r="E21" s="6"/>
      <c r="F21" s="6"/>
      <c r="G21" s="6"/>
      <c r="H21" s="6"/>
      <c r="I21" s="6"/>
      <c r="J21" s="272"/>
      <c r="K21" s="6"/>
      <c r="L21" s="6"/>
      <c r="M21" s="6"/>
      <c r="N21" s="7"/>
      <c r="O21" s="235"/>
      <c r="P21" s="25">
        <v>0</v>
      </c>
      <c r="Q21" s="277">
        <f>P21</f>
        <v>0</v>
      </c>
      <c r="R21" s="235"/>
      <c r="S21" s="10">
        <v>0</v>
      </c>
      <c r="T21" s="21">
        <f>T8</f>
        <v>0</v>
      </c>
      <c r="U21" s="282" t="s">
        <v>66</v>
      </c>
      <c r="V21" s="252">
        <f>Q21</f>
        <v>0</v>
      </c>
      <c r="W21" s="21" t="str">
        <f>E8</f>
        <v>-</v>
      </c>
      <c r="X21" s="21">
        <v>0</v>
      </c>
      <c r="Y21" s="21" t="s">
        <v>66</v>
      </c>
      <c r="Z21" s="266" t="s">
        <v>66</v>
      </c>
      <c r="AA21" s="254" t="s">
        <v>66</v>
      </c>
      <c r="AB21" s="254" t="s">
        <v>66</v>
      </c>
      <c r="AC21" s="262" t="s">
        <v>66</v>
      </c>
      <c r="AD21" s="254" t="s">
        <v>66</v>
      </c>
      <c r="AE21" s="264" t="s">
        <v>66</v>
      </c>
      <c r="AF21" s="264" t="s">
        <v>66</v>
      </c>
      <c r="AG21" s="235"/>
      <c r="AH21" s="235"/>
    </row>
    <row r="22" spans="1:34" ht="15.75" thickBot="1" x14ac:dyDescent="0.3">
      <c r="A22" s="5"/>
      <c r="B22" s="6"/>
      <c r="C22" s="6"/>
      <c r="D22" s="6"/>
      <c r="E22" s="16"/>
      <c r="F22" s="16"/>
      <c r="G22" s="16"/>
      <c r="H22" s="6"/>
      <c r="I22" s="6"/>
      <c r="J22" s="6"/>
      <c r="K22" s="6"/>
      <c r="L22" s="6"/>
      <c r="M22" s="6"/>
      <c r="N22" s="7"/>
      <c r="O22" s="235"/>
      <c r="P22" s="235"/>
      <c r="Q22" s="235"/>
      <c r="R22" s="235"/>
      <c r="S22" s="235"/>
      <c r="T22" s="235"/>
      <c r="U22" s="235"/>
      <c r="V22" s="235"/>
      <c r="W22" s="151" t="s">
        <v>79</v>
      </c>
      <c r="X22" s="283">
        <f>SUM(X18:X21)</f>
        <v>5.5767679815225453</v>
      </c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</row>
    <row r="23" spans="1:34" x14ac:dyDescent="0.25">
      <c r="A23" s="5"/>
      <c r="B23" s="829" t="s">
        <v>321</v>
      </c>
      <c r="C23" s="830"/>
      <c r="D23" s="6"/>
      <c r="E23" s="16"/>
      <c r="F23" s="16"/>
      <c r="G23" s="16"/>
      <c r="H23" s="6"/>
      <c r="I23" s="6"/>
      <c r="J23" s="6"/>
      <c r="K23" s="6"/>
      <c r="L23" s="6"/>
      <c r="M23" s="6"/>
      <c r="N23" s="7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</row>
    <row r="24" spans="1:34" ht="15.75" thickBot="1" x14ac:dyDescent="0.3">
      <c r="A24" s="5"/>
      <c r="B24" s="284" t="s">
        <v>319</v>
      </c>
      <c r="C24" s="285">
        <f>0.0015</f>
        <v>1.5E-3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7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</row>
    <row r="25" spans="1:34" ht="15.75" thickBot="1" x14ac:dyDescent="0.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7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</row>
    <row r="26" spans="1:34" ht="16.5" thickBot="1" x14ac:dyDescent="0.3">
      <c r="A26" s="5"/>
      <c r="B26" s="827" t="s">
        <v>322</v>
      </c>
      <c r="C26" s="828"/>
      <c r="D26" s="6"/>
      <c r="E26" s="6"/>
      <c r="F26" s="6"/>
      <c r="G26" s="6"/>
      <c r="H26" s="6"/>
      <c r="I26" s="6"/>
      <c r="J26" s="6"/>
      <c r="K26" s="6"/>
      <c r="L26" s="6"/>
      <c r="M26" s="6"/>
      <c r="N26" s="7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</row>
    <row r="27" spans="1:34" ht="15.75" thickBot="1" x14ac:dyDescent="0.3">
      <c r="A27" s="5"/>
      <c r="B27" s="823" t="s">
        <v>0</v>
      </c>
      <c r="C27" s="825" t="s">
        <v>74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7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</row>
    <row r="28" spans="1:34" ht="15.75" thickBot="1" x14ac:dyDescent="0.3">
      <c r="A28" s="5"/>
      <c r="B28" s="824"/>
      <c r="C28" s="826"/>
      <c r="D28" s="6"/>
      <c r="E28" s="6"/>
      <c r="F28" s="6"/>
      <c r="G28" s="6"/>
      <c r="H28" s="6"/>
      <c r="I28" s="6"/>
      <c r="J28" s="6"/>
      <c r="K28" s="6"/>
      <c r="L28" s="6"/>
      <c r="M28" s="6"/>
      <c r="N28" s="7"/>
      <c r="O28" s="235"/>
      <c r="P28" s="807" t="s">
        <v>250</v>
      </c>
      <c r="Q28" s="809"/>
      <c r="R28" s="251"/>
      <c r="S28" s="807" t="s">
        <v>250</v>
      </c>
      <c r="T28" s="808"/>
      <c r="U28" s="808"/>
      <c r="V28" s="808"/>
      <c r="W28" s="808"/>
      <c r="X28" s="808"/>
      <c r="Y28" s="808"/>
      <c r="Z28" s="808"/>
      <c r="AA28" s="808"/>
      <c r="AB28" s="808"/>
      <c r="AC28" s="808"/>
      <c r="AD28" s="808"/>
      <c r="AE28" s="808"/>
      <c r="AF28" s="809"/>
      <c r="AG28" s="235"/>
      <c r="AH28" s="235"/>
    </row>
    <row r="29" spans="1:34" x14ac:dyDescent="0.25">
      <c r="A29" s="5"/>
      <c r="B29" s="20">
        <v>3</v>
      </c>
      <c r="C29" s="286">
        <v>3.1827906002835998E-2</v>
      </c>
      <c r="D29" s="287"/>
      <c r="E29" s="6"/>
      <c r="F29" s="6"/>
      <c r="G29" s="6"/>
      <c r="H29" s="6"/>
      <c r="I29" s="6"/>
      <c r="J29" s="6"/>
      <c r="K29" s="6"/>
      <c r="L29" s="6"/>
      <c r="M29" s="6"/>
      <c r="N29" s="7"/>
      <c r="O29" s="235"/>
      <c r="P29" s="576" t="s">
        <v>82</v>
      </c>
      <c r="Q29" s="816" t="s">
        <v>81</v>
      </c>
      <c r="R29" s="235"/>
      <c r="S29" s="816" t="s">
        <v>0</v>
      </c>
      <c r="T29" s="816" t="s">
        <v>72</v>
      </c>
      <c r="U29" s="816" t="s">
        <v>102</v>
      </c>
      <c r="V29" s="576" t="s">
        <v>74</v>
      </c>
      <c r="W29" s="816" t="s">
        <v>77</v>
      </c>
      <c r="X29" s="816" t="s">
        <v>78</v>
      </c>
      <c r="Y29" s="576" t="s">
        <v>75</v>
      </c>
      <c r="Z29" s="576" t="s">
        <v>76</v>
      </c>
      <c r="AA29" s="817" t="s">
        <v>190</v>
      </c>
      <c r="AB29" s="817" t="s">
        <v>189</v>
      </c>
      <c r="AC29" s="817" t="s">
        <v>191</v>
      </c>
      <c r="AD29" s="817" t="s">
        <v>192</v>
      </c>
      <c r="AE29" s="822" t="s">
        <v>350</v>
      </c>
      <c r="AF29" s="792" t="s">
        <v>393</v>
      </c>
      <c r="AG29" s="818" t="s">
        <v>243</v>
      </c>
      <c r="AH29" s="235"/>
    </row>
    <row r="30" spans="1:34" x14ac:dyDescent="0.25">
      <c r="A30" s="5"/>
      <c r="B30" s="20">
        <v>2</v>
      </c>
      <c r="C30" s="286">
        <v>2.7774057777624823E-2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7"/>
      <c r="O30" s="235"/>
      <c r="P30" s="515"/>
      <c r="Q30" s="547"/>
      <c r="R30" s="235"/>
      <c r="S30" s="547"/>
      <c r="T30" s="547"/>
      <c r="U30" s="547"/>
      <c r="V30" s="515"/>
      <c r="W30" s="547"/>
      <c r="X30" s="547"/>
      <c r="Y30" s="515"/>
      <c r="Z30" s="515"/>
      <c r="AA30" s="576"/>
      <c r="AB30" s="576"/>
      <c r="AC30" s="576"/>
      <c r="AD30" s="576"/>
      <c r="AE30" s="792"/>
      <c r="AF30" s="793"/>
      <c r="AG30" s="818"/>
      <c r="AH30" s="235"/>
    </row>
    <row r="31" spans="1:34" ht="15.75" thickBot="1" x14ac:dyDescent="0.3">
      <c r="A31" s="5"/>
      <c r="B31" s="33">
        <v>1</v>
      </c>
      <c r="C31" s="288">
        <v>1.6629008089516888E-2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7"/>
      <c r="O31" s="235"/>
      <c r="P31" s="25">
        <f>_xlfn.IFS(('System Capacities'!$N$19+'System Capacities'!$N$32=2),(Z18/$G$13),('System Capacities'!$N$19+'System Capacities'!$N$32=3),(ABS((Z18-'System Capacities'!$C$46)/$G$13)+('System Capacities'!$D$46*'System Capacities'!$D$6)),('System Capacities'!$N$19+'System Capacities'!$N$32=4),(ABS((Z18-'System Capacities'!$C$47)/$G$13)+('System Capacities'!$D$47*'System Capacities'!$D$6)),('System Capacities'!$N$19+'System Capacities'!$N$32=5),(ABS(((Z18-AF18)-'System Capacities'!$C$48)/$G$13)+('System Capacities'!$D$48*'System Capacities'!$D$6)),('System Capacities'!$N$19+'System Capacities'!$N$32=6),(ABS(((Z18-AF18)-'System Capacities'!$C$49)/$G$13)+('System Capacities'!$D$50*'System Capacities'!$D$6)),('System Capacities'!$N$19+'System Capacities'!$N$32=7),(ABS(((Z18-AF18)-'System Capacities'!$C$50)/$G$13)+('System Capacities'!$D$49*'System Capacities'!$D$6)),('System Capacities'!$N$19+'System Capacities'!$N$32=8),(ABS(((Z18-AF18)-'System Capacities'!$C$52)/$G$13)+('System Capacities'!$D$52*'System Capacities'!$D$6)))</f>
        <v>4.2054984752800213E-3</v>
      </c>
      <c r="Q31" s="277">
        <f>Q32+P31</f>
        <v>3.4619139671069166E-2</v>
      </c>
      <c r="R31" s="235"/>
      <c r="S31" s="10">
        <v>3</v>
      </c>
      <c r="T31" s="21">
        <f>T5</f>
        <v>8.75</v>
      </c>
      <c r="U31" s="25">
        <f>P31/(T31-T32)</f>
        <v>1.4018328250933404E-3</v>
      </c>
      <c r="V31" s="252">
        <f>Q31</f>
        <v>3.4619139671069166E-2</v>
      </c>
      <c r="W31" s="21">
        <f>'Structural Information'!$AJ$6</f>
        <v>67.278400000000005</v>
      </c>
      <c r="X31" s="21">
        <f>W31*V31</f>
        <v>2.32912032644606</v>
      </c>
      <c r="Y31" s="21">
        <f>((W31*V31)/(X35)*$J$12)</f>
        <v>402.84082355577107</v>
      </c>
      <c r="Z31" s="253">
        <f>Y31</f>
        <v>402.84082355577107</v>
      </c>
      <c r="AA31" s="254">
        <f>_xlfn.IFS((U31&lt;='Frame Capacities'!$BT$11),(U31*'Frame Capacities'!$BN$4*'Frame Capacities'!$BO$11),(AND((U31&gt;'Frame Capacities'!$BT$11),(U31&lt;='Frame Capacities'!$BU$11))),((U31-'Frame Capacities'!$BT$11)*'Frame Capacities'!$BN$4*('Frame Capacities'!$BP$11)+'Frame Capacities'!$BJ$11),(AND((U31&gt;'Frame Capacities'!$BU$11),(U31&lt;='Frame Capacities'!$BV$11))),((U31-'Frame Capacities'!$BU$11)*'Frame Capacities'!$BN$4*('Frame Capacities'!$BQ$11)+'Frame Capacities'!$BK$11),(AND((U31&gt;'Frame Capacities'!$BV$11),(U31&lt;='Frame Capacities'!$BW$11))),((U31-'Frame Capacities'!$BV$11)*'Frame Capacities'!$BN$4*('Frame Capacities'!$BR$11)+'Frame Capacities'!$BL$11))</f>
        <v>19.825314883512824</v>
      </c>
      <c r="AB31" s="255">
        <f>_xlfn.IFS((U31&lt;='Infill Capacities'!$CT$11),(U31*'Infill Capacities'!$CO$11*'Infill Capacities'!$CN$4),(AND((U31&gt;'Infill Capacities'!$CT$11),(U31&lt;='Infill Capacities'!$CU$11))),((U31-'Infill Capacities'!$CT$11)*'Infill Capacities'!$CN$4*('Infill Capacities'!$CP$11)+'Infill Capacities'!$CJ$11),(AND((U31&gt;'Infill Capacities'!$CU$11),(U31&lt;='Infill Capacities'!$CV$11))),((U31-'Infill Capacities'!$CU$11)*'Infill Capacities'!$CN$4*('Infill Capacities'!$CQ$11)+'Infill Capacities'!$CK$11),(AND((U31&gt;'Infill Capacities'!$CV$11),(U31&lt;='Infill Capacities'!$CW$11))),((U31-'Infill Capacities'!$CV$11)*'Infill Capacities'!$CN$4*('Infill Capacities'!$CR$11)+'Infill Capacities'!$CM$11))</f>
        <v>382.96979967306078</v>
      </c>
      <c r="AC31" s="25">
        <f>AA31/$C$13</f>
        <v>0.14606076780584107</v>
      </c>
      <c r="AD31" s="260">
        <f>AB31/$D$13</f>
        <v>0.65992865948625012</v>
      </c>
      <c r="AE31" s="257">
        <f>AA31+AB31</f>
        <v>402.79511455657359</v>
      </c>
      <c r="AF31" s="257">
        <f>Z31-AE31</f>
        <v>4.5708999197472622E-2</v>
      </c>
      <c r="AG31" s="261">
        <f>(Z31-(AE31))/Z31</f>
        <v>1.1346665115519124E-4</v>
      </c>
      <c r="AH31" s="235"/>
    </row>
    <row r="32" spans="1:34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/>
      <c r="O32" s="235"/>
      <c r="P32" s="25">
        <f>_xlfn.IFS(('System Capacities'!$N$20+'System Capacities'!$N$33=2),(ABS(Z19/$G$14)),('System Capacities'!$N$20+'System Capacities'!$N$33=3),(ABS((Z19-'System Capacities'!$G$46)/$G$14)+('System Capacities'!$H$46*'System Capacities'!$D$7)),('System Capacities'!$N$20+'System Capacities'!$N$33=4),(ABS((Z19-'System Capacities'!$G$47)/$G$14)+('System Capacities'!$H$47*'System Capacities'!$D$7)),('System Capacities'!$N$20+'System Capacities'!$N$33=5),(ABS(((Z19-AF19)-'System Capacities'!$G$48)/$G$14)+('System Capacities'!$H$48*'System Capacities'!$D$7)),('System Capacities'!$N$20+'System Capacities'!$N$33=6),(ABS(((Z19-AF19)-'System Capacities'!$G$50)/$G$14)+('System Capacities'!$H$50*'System Capacities'!$D$7)),('System Capacities'!$N$20+'System Capacities'!$N$33=7),(ABS(((Z19-AF19)-'System Capacities'!$G$49)/$G$14)+('System Capacities'!$H$49*'System Capacities'!$D$7)),('System Capacities'!$N$20+'System Capacities'!$N$33=8),(ABS(((Z19-AF19)-'System Capacities'!$G$51)/$G$14)+('System Capacities'!$H$51*'System Capacities'!$D$7)))</f>
        <v>1.2516719239327057E-2</v>
      </c>
      <c r="Q32" s="277">
        <f>Q33+P32</f>
        <v>3.0413641195789144E-2</v>
      </c>
      <c r="R32" s="235"/>
      <c r="S32" s="10">
        <v>2</v>
      </c>
      <c r="T32" s="21">
        <f>T6</f>
        <v>5.75</v>
      </c>
      <c r="U32" s="25">
        <f>P32/(T32-T33)</f>
        <v>4.1722397464423527E-3</v>
      </c>
      <c r="V32" s="252">
        <f>Q32</f>
        <v>3.0413641195789144E-2</v>
      </c>
      <c r="W32" s="21">
        <f>'Structural Information'!$AJ$7</f>
        <v>67.278400000000005</v>
      </c>
      <c r="X32" s="21">
        <f>W32*V32</f>
        <v>2.0461811178267806</v>
      </c>
      <c r="Y32" s="21">
        <f>((W32*V32)/(X35)*$J$12)</f>
        <v>353.90412306751131</v>
      </c>
      <c r="Z32" s="253">
        <f>Z31+Y32</f>
        <v>756.74494662328243</v>
      </c>
      <c r="AA32" s="254">
        <f>_xlfn.IFS((U32&lt;='Frame Capacities'!$BT$12),(U32*'Frame Capacities'!$BN$5*'Frame Capacities'!$BO$12),(AND((U32&gt;'Frame Capacities'!$BT$12),(U32&lt;='Frame Capacities'!$BU$12))),((U32-'Frame Capacities'!$BT$12)*'Frame Capacities'!$BN$5*('Frame Capacities'!$BP$12)+'Frame Capacities'!$BJ$12),(AND((U32&gt;'Frame Capacities'!$BU$12),(U32&lt;='Frame Capacities'!$BV$12))),((U32-'Frame Capacities'!$BU$12)*'Frame Capacities'!$BN$5*('Frame Capacities'!$BQ$12)+'Frame Capacities'!$BK$12),(AND((U32&gt;'Frame Capacities'!$BV$12),(U32&lt;='Frame Capacities'!$BW$12))),((U32-'Frame Capacities'!$BV$12)*'Frame Capacities'!$BN$5*('Frame Capacities'!$BR$12)+'Frame Capacities'!$BL$12))</f>
        <v>67.585403251291964</v>
      </c>
      <c r="AB32" s="255">
        <f>_xlfn.IFS((U32&lt;='Infill Capacities'!$CT$12),(U32*'Infill Capacities'!$CO$12*'Infill Capacities'!$CN$5),(AND((U32&gt;'Infill Capacities'!$CT$12),(U32&lt;='Infill Capacities'!$CU$12))),((U32-'Infill Capacities'!$CT$12)*'Infill Capacities'!$CN$5*('Infill Capacities'!$CP$12)+'Infill Capacities'!$CJ$12),(AND((U32&gt;'Infill Capacities'!$CU$12),(U32&lt;='Infill Capacities'!$CV$12))),((U32-'Infill Capacities'!$CU$12)*'Infill Capacities'!$CN$5*('Infill Capacities'!$CQ$12)+'Infill Capacities'!$CK$12),(AND((U32&gt;'Infill Capacities'!$CV$12),(U32&lt;='Infill Capacities'!$CW$12))),((U32-'Infill Capacities'!$CV$12)*'Infill Capacities'!$CN$5*('Infill Capacities'!$CR$12)+'Infill Capacities'!$CM$12))</f>
        <v>689.06208712126522</v>
      </c>
      <c r="AC32" s="25">
        <f>AA32/$C$14</f>
        <v>0.45471228919909373</v>
      </c>
      <c r="AD32" s="260">
        <f>AB32/$D$14</f>
        <v>0.94990637871693562</v>
      </c>
      <c r="AE32" s="257">
        <f>AA32+AB32</f>
        <v>756.64749037255717</v>
      </c>
      <c r="AF32" s="257">
        <f>Z32-AE32</f>
        <v>9.7456250725258542E-2</v>
      </c>
      <c r="AG32" s="261">
        <f>(Z32-(AE32))/Z32</f>
        <v>1.2878348399962761E-4</v>
      </c>
      <c r="AH32" s="235"/>
    </row>
    <row r="33" spans="1:34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7"/>
      <c r="O33" s="235"/>
      <c r="P33" s="25">
        <f>_xlfn.IFS(('System Capacities'!$N$21+'System Capacities'!$N$34=2),(ABS(Z20/$G$15)),('System Capacities'!$N$21+'System Capacities'!$N$34=3),(ABS((Z20-'System Capacities'!$K$46)/$G$15)+('System Capacities'!$L$46*'System Capacities'!$D$8)),('System Capacities'!$N$21+'System Capacities'!$N$34=4),(ABS((Z20-'System Capacities'!$K$47)/$G$15)+('System Capacities'!$L$47*'System Capacities'!$D$8)),('System Capacities'!$N$21+'System Capacities'!$N$34=5),(ABS((Z20-'System Capacities'!$K$48)/$G$15)+('System Capacities'!$L$48*'System Capacities'!$D$8)),('System Capacities'!$N$21+'System Capacities'!$N$34=6),(ABS((Z20-'System Capacities'!$K$50)/$G$15)+('System Capacities'!$L$50*'System Capacities'!$D$8)),('System Capacities'!$N$21+'System Capacities'!$N$34=7),(ABS((Z20-'System Capacities'!$K$49)/$G$15)+('System Capacities'!$L$49*'System Capacities'!$D$8)),('System Capacities'!$N$21+'System Capacities'!$N$34=8),(ABS((Z20-'System Capacities'!$K$51)/$G$15)+('System Capacities'!$L$51*'System Capacities'!$D$8)))</f>
        <v>1.7896921956462086E-2</v>
      </c>
      <c r="Q33" s="277">
        <f>Q34+P33</f>
        <v>1.7896921956462086E-2</v>
      </c>
      <c r="R33" s="235"/>
      <c r="S33" s="10">
        <v>1</v>
      </c>
      <c r="T33" s="21">
        <f>T7</f>
        <v>2.75</v>
      </c>
      <c r="U33" s="25">
        <f>P33/(T33-T34)</f>
        <v>6.5079716205316681E-3</v>
      </c>
      <c r="V33" s="252">
        <f>Q33</f>
        <v>1.7896921956462086E-2</v>
      </c>
      <c r="W33" s="21">
        <f>'Structural Information'!$AJ$8</f>
        <v>67.278400000000005</v>
      </c>
      <c r="X33" s="21">
        <f>W33*V33</f>
        <v>1.204076274155639</v>
      </c>
      <c r="Y33" s="21">
        <f>((W33*V33)/(X35)*$J$12)</f>
        <v>208.25505337671754</v>
      </c>
      <c r="Z33" s="253">
        <f>Z32+Y33</f>
        <v>965</v>
      </c>
      <c r="AA33" s="254">
        <f>_xlfn.IFS((U33&lt;='Frame Capacities'!$BT$13),(U33*'Frame Capacities'!$BN$6*'Frame Capacities'!$BO$13),(AND((U33&gt;'Frame Capacities'!$BT$13),(U33&lt;='Frame Capacities'!$BU$13))),((U33-'Frame Capacities'!$BT$13)*'Frame Capacities'!$BN$6*('Frame Capacities'!$BP$13)+'Frame Capacities'!$BJ$13),(AND((U33&gt;'Frame Capacities'!$BU$13),(U33&lt;='Frame Capacities'!$BV$13))),((U33-'Frame Capacities'!$BU$13)*'Frame Capacities'!$BN$6*('Frame Capacities'!$BQ$13)+'Frame Capacities'!$BK$13),(AND((U33&gt;'Frame Capacities'!$BV$13),(U33&lt;='Frame Capacities'!$BW$13))),((U33-'Frame Capacities'!$BV$13)*'Frame Capacities'!$BN$6*('Frame Capacities'!$BR$13)+'Frame Capacities'!$BL$13))</f>
        <v>149.37377257656362</v>
      </c>
      <c r="AB33" s="255">
        <f>_xlfn.IFS((U33&lt;='Infill Capacities'!$CT$13),(U33*'Infill Capacities'!$CO$13*'Infill Capacities'!$CN$6),(AND((U33&gt;'Infill Capacities'!$CT$13),(U33&lt;='Infill Capacities'!$CU$13))),((U33-'Infill Capacities'!$CT$13)*'Infill Capacities'!$CN$6*('Infill Capacities'!$CP$13)+'Infill Capacities'!$CJ$13),(AND((U33&gt;'Infill Capacities'!$CU$13),(U33&lt;='Infill Capacities'!$CV$13))),((U33-'Infill Capacities'!$CU$13)*'Infill Capacities'!$CN$6*('Infill Capacities'!$CQ$13)+'Infill Capacities'!$CK$13),(AND((U33&gt;'Infill Capacities'!$CV$13),(U33&lt;='Infill Capacities'!$CW$13))),((U33-'Infill Capacities'!$CV$13)*'Infill Capacities'!$CN$6*('Infill Capacities'!$CR$13)+'Infill Capacities'!$CM$13))</f>
        <v>556.96665801096412</v>
      </c>
      <c r="AC33" s="25">
        <f>AA33/$C$15</f>
        <v>0.79193729436196247</v>
      </c>
      <c r="AD33" s="260">
        <f>AB33/$D$15</f>
        <v>7.6780625587395122</v>
      </c>
      <c r="AE33" s="257">
        <f>AA33+AB33</f>
        <v>706.34043058752775</v>
      </c>
      <c r="AF33" s="257">
        <f>Z33-AE33</f>
        <v>258.65956941247225</v>
      </c>
      <c r="AG33" s="261">
        <f>(Z33-(AE33))/Z33</f>
        <v>0.26804100457251012</v>
      </c>
      <c r="AH33" s="235"/>
    </row>
    <row r="34" spans="1:34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7"/>
      <c r="O34" s="235"/>
      <c r="P34" s="25">
        <v>0</v>
      </c>
      <c r="Q34" s="277">
        <f>P34</f>
        <v>0</v>
      </c>
      <c r="R34" s="235"/>
      <c r="S34" s="10">
        <v>0</v>
      </c>
      <c r="T34" s="21">
        <f>T8</f>
        <v>0</v>
      </c>
      <c r="U34" s="282" t="s">
        <v>66</v>
      </c>
      <c r="V34" s="252">
        <f>Q34</f>
        <v>0</v>
      </c>
      <c r="W34" s="21" t="str">
        <f>E8</f>
        <v>-</v>
      </c>
      <c r="X34" s="21">
        <v>0</v>
      </c>
      <c r="Y34" s="21" t="s">
        <v>66</v>
      </c>
      <c r="Z34" s="266" t="s">
        <v>66</v>
      </c>
      <c r="AA34" s="254" t="s">
        <v>66</v>
      </c>
      <c r="AB34" s="254" t="s">
        <v>66</v>
      </c>
      <c r="AC34" s="262" t="s">
        <v>66</v>
      </c>
      <c r="AD34" s="254" t="s">
        <v>66</v>
      </c>
      <c r="AE34" s="264" t="s">
        <v>66</v>
      </c>
      <c r="AF34" s="264" t="s">
        <v>66</v>
      </c>
      <c r="AH34" s="235"/>
    </row>
    <row r="35" spans="1:34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7"/>
      <c r="O35" s="235"/>
      <c r="P35" s="235"/>
      <c r="Q35" s="235"/>
      <c r="R35" s="235"/>
      <c r="S35" s="235"/>
      <c r="T35" s="235"/>
      <c r="U35" s="235"/>
      <c r="V35" s="235"/>
      <c r="W35" s="379" t="s">
        <v>79</v>
      </c>
      <c r="X35" s="380">
        <f>SUM(X31:X34)</f>
        <v>5.5793777184284803</v>
      </c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</row>
    <row r="36" spans="1:34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</row>
    <row r="37" spans="1:34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7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</row>
    <row r="38" spans="1:34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7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</row>
    <row r="39" spans="1:34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7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</row>
    <row r="40" spans="1:34" ht="15.75" thickBot="1" x14ac:dyDescent="0.3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7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</row>
    <row r="41" spans="1:34" ht="15.75" thickBot="1" x14ac:dyDescent="0.3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7"/>
      <c r="O41" s="235"/>
      <c r="P41" s="810" t="s">
        <v>251</v>
      </c>
      <c r="Q41" s="812"/>
      <c r="R41" s="251"/>
      <c r="S41" s="810" t="s">
        <v>251</v>
      </c>
      <c r="T41" s="811"/>
      <c r="U41" s="811"/>
      <c r="V41" s="811"/>
      <c r="W41" s="811"/>
      <c r="X41" s="811"/>
      <c r="Y41" s="811"/>
      <c r="Z41" s="811"/>
      <c r="AA41" s="811"/>
      <c r="AB41" s="811"/>
      <c r="AC41" s="811"/>
      <c r="AD41" s="811"/>
      <c r="AE41" s="811"/>
      <c r="AF41" s="812"/>
      <c r="AG41" s="235"/>
      <c r="AH41" s="235"/>
    </row>
    <row r="42" spans="1:34" x14ac:dyDescent="0.25">
      <c r="A42" s="5"/>
      <c r="B42" s="8"/>
      <c r="C42" s="289"/>
      <c r="D42" s="6"/>
      <c r="E42" s="6"/>
      <c r="F42" s="6"/>
      <c r="G42" s="6"/>
      <c r="H42" s="6"/>
      <c r="I42" s="6"/>
      <c r="J42" s="6"/>
      <c r="K42" s="6"/>
      <c r="L42" s="6"/>
      <c r="M42" s="6"/>
      <c r="N42" s="7"/>
      <c r="O42" s="235"/>
      <c r="P42" s="576" t="s">
        <v>82</v>
      </c>
      <c r="Q42" s="816" t="s">
        <v>81</v>
      </c>
      <c r="R42" s="235"/>
      <c r="S42" s="816" t="s">
        <v>0</v>
      </c>
      <c r="T42" s="816" t="s">
        <v>72</v>
      </c>
      <c r="U42" s="816" t="s">
        <v>102</v>
      </c>
      <c r="V42" s="576" t="s">
        <v>74</v>
      </c>
      <c r="W42" s="816" t="s">
        <v>77</v>
      </c>
      <c r="X42" s="816" t="s">
        <v>78</v>
      </c>
      <c r="Y42" s="576" t="s">
        <v>75</v>
      </c>
      <c r="Z42" s="576" t="s">
        <v>76</v>
      </c>
      <c r="AA42" s="817" t="s">
        <v>190</v>
      </c>
      <c r="AB42" s="817" t="s">
        <v>189</v>
      </c>
      <c r="AC42" s="817" t="s">
        <v>191</v>
      </c>
      <c r="AD42" s="817" t="s">
        <v>192</v>
      </c>
      <c r="AE42" s="822" t="s">
        <v>350</v>
      </c>
      <c r="AF42" s="792" t="s">
        <v>393</v>
      </c>
      <c r="AG42" s="818" t="s">
        <v>243</v>
      </c>
      <c r="AH42" s="235"/>
    </row>
    <row r="43" spans="1:34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7"/>
      <c r="O43" s="235"/>
      <c r="P43" s="515"/>
      <c r="Q43" s="547"/>
      <c r="R43" s="235"/>
      <c r="S43" s="547"/>
      <c r="T43" s="547"/>
      <c r="U43" s="547"/>
      <c r="V43" s="515"/>
      <c r="W43" s="547"/>
      <c r="X43" s="547"/>
      <c r="Y43" s="515"/>
      <c r="Z43" s="515"/>
      <c r="AA43" s="576"/>
      <c r="AB43" s="576"/>
      <c r="AC43" s="576"/>
      <c r="AD43" s="576"/>
      <c r="AE43" s="792"/>
      <c r="AF43" s="793"/>
      <c r="AG43" s="818"/>
      <c r="AH43" s="235"/>
    </row>
    <row r="44" spans="1:34" ht="15.75" thickBot="1" x14ac:dyDescent="0.3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2"/>
      <c r="O44" s="235"/>
      <c r="P44" s="25">
        <f>_xlfn.IFS(('System Capacities'!$N$19+'System Capacities'!$N$32=2),(Z31/$G$13),('System Capacities'!$N$19+'System Capacities'!$N$32=3),(ABS((Z31-'System Capacities'!$C$46)/$G$13)+('System Capacities'!$D$46*'System Capacities'!$D$6)),('System Capacities'!$N$19+'System Capacities'!$N$32=4),(ABS((Z31-'System Capacities'!$C$47)/$G$13)+('System Capacities'!$D$47*'System Capacities'!$D$6)),('System Capacities'!$N$19+'System Capacities'!$N$32=5),(ABS(((Z31-AF31)-'System Capacities'!$C$48)/$G$13)+('System Capacities'!$D$48*'System Capacities'!$D$6)),('System Capacities'!$N$19+'System Capacities'!$N$32=6),(ABS(((Z31-AF31)-'System Capacities'!$C$49)/$G$13)+('System Capacities'!$D$50*'System Capacities'!$D$6)),('System Capacities'!$N$19+'System Capacities'!$N$32=7),(ABS(((Z31-AF31)-'System Capacities'!$C$50)/$G$13)+('System Capacities'!$D$49*'System Capacities'!$D$6)),('System Capacities'!$N$19+'System Capacities'!$N$32=8),(ABS(((Z31-AF31)-'System Capacities'!$C$52)/$G$13)+('System Capacities'!$D$52*'System Capacities'!$D$6)))</f>
        <v>4.2059757132590445E-3</v>
      </c>
      <c r="Q44" s="277">
        <f>Q45+P44</f>
        <v>3.4624138701403219E-2</v>
      </c>
      <c r="R44" s="235"/>
      <c r="S44" s="10">
        <v>3</v>
      </c>
      <c r="T44" s="21">
        <f>T5</f>
        <v>8.75</v>
      </c>
      <c r="U44" s="25">
        <f>P44/(T44-T45)</f>
        <v>1.4019919044196815E-3</v>
      </c>
      <c r="V44" s="252">
        <f>Q44</f>
        <v>3.4624138701403219E-2</v>
      </c>
      <c r="W44" s="21">
        <f>'Structural Information'!$AJ$6</f>
        <v>67.278400000000005</v>
      </c>
      <c r="X44" s="21">
        <f>W44*V44</f>
        <v>2.3294566532084864</v>
      </c>
      <c r="Y44" s="21">
        <f>((W44*V44)/(X48)*$J$12)</f>
        <v>402.85274419085664</v>
      </c>
      <c r="Z44" s="253">
        <f>Y44</f>
        <v>402.85274419085664</v>
      </c>
      <c r="AA44" s="254">
        <f>_xlfn.IFS((U44&lt;='Frame Capacities'!$BT$11),(U44*'Frame Capacities'!$BN$4*'Frame Capacities'!$BO$11),(AND((U44&gt;'Frame Capacities'!$BT$11),(U44&lt;='Frame Capacities'!$BU$11))),((U44-'Frame Capacities'!$BT$11)*'Frame Capacities'!$BN$4*('Frame Capacities'!$BP$11)+'Frame Capacities'!$BJ$11),(AND((U44&gt;'Frame Capacities'!$BU$11),(U44&lt;='Frame Capacities'!$BV$11))),((U44-'Frame Capacities'!$BU$11)*'Frame Capacities'!$BN$4*('Frame Capacities'!$BQ$11)+'Frame Capacities'!$BK$11),(AND((U44&gt;'Frame Capacities'!$BV$11),(U44&lt;='Frame Capacities'!$BW$11))),((U44-'Frame Capacities'!$BV$11)*'Frame Capacities'!$BN$4*('Frame Capacities'!$BR$11)+'Frame Capacities'!$BL$11))</f>
        <v>19.827564650874322</v>
      </c>
      <c r="AB44" s="255">
        <f>_xlfn.IFS((U44&lt;='Infill Capacities'!$CT$11),(U44*'Infill Capacities'!$CO$11*'Infill Capacities'!$CN$4),(AND((U44&gt;'Infill Capacities'!$CT$11),(U44&lt;='Infill Capacities'!$CU$11))),((U44-'Infill Capacities'!$CT$11)*'Infill Capacities'!$CN$4*('Infill Capacities'!$CP$11)+'Infill Capacities'!$CJ$11),(AND((U44&gt;'Infill Capacities'!$CU$11),(U44&lt;='Infill Capacities'!$CV$11))),((U44-'Infill Capacities'!$CU$11)*'Infill Capacities'!$CN$4*('Infill Capacities'!$CQ$11)+'Infill Capacities'!$CK$11),(AND((U44&gt;'Infill Capacities'!$CV$11),(U44&lt;='Infill Capacities'!$CW$11))),((U44-'Infill Capacities'!$CV$11)*'Infill Capacities'!$CN$4*('Infill Capacities'!$CR$11)+'Infill Capacities'!$CM$11))</f>
        <v>383.0132589048967</v>
      </c>
      <c r="AC44" s="25">
        <f>AA44/$C$13</f>
        <v>0.14607734271272832</v>
      </c>
      <c r="AD44" s="260">
        <f>AB44/$D$13</f>
        <v>0.6600035478785784</v>
      </c>
      <c r="AE44" s="257">
        <f>AA44+AB44</f>
        <v>402.84082355577101</v>
      </c>
      <c r="AF44" s="257">
        <f>Z44-AE44</f>
        <v>1.1920635085630238E-2</v>
      </c>
      <c r="AG44" s="261">
        <f>(Z44-(AE44))/Z44</f>
        <v>2.9590552025587506E-5</v>
      </c>
      <c r="AH44" s="235"/>
    </row>
    <row r="45" spans="1:34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235"/>
      <c r="P45" s="25">
        <f>_xlfn.IFS(('System Capacities'!$N$20+'System Capacities'!$N$33=2),(ABS(Z32/$G$14)),('System Capacities'!$N$20+'System Capacities'!$N$33=3),(ABS((Z32-'System Capacities'!$G$46)/$G$14)+('System Capacities'!$H$46*'System Capacities'!$D$7)),('System Capacities'!$N$20+'System Capacities'!$N$33=4),(ABS((Z32-'System Capacities'!$G$47)/$G$14)+('System Capacities'!$H$47*'System Capacities'!$D$7)),('System Capacities'!$N$20+'System Capacities'!$N$33=5),(ABS(((Z32-AF32)-'System Capacities'!$G$48)/$G$14)+('System Capacities'!$H$48*'System Capacities'!$D$7)),('System Capacities'!$N$20+'System Capacities'!$N$33=6),(ABS(((Z32-AF32)-'System Capacities'!$G$50)/$G$14)+('System Capacities'!$H$50*'System Capacities'!$D$7)),('System Capacities'!$N$20+'System Capacities'!$N$33=7),(ABS(((Z32-AF32)-'System Capacities'!$G$49)/$G$14)+('System Capacities'!$H$49*'System Capacities'!$D$7)),('System Capacities'!$N$20+'System Capacities'!$N$33=8),(ABS(((Z32-AF32)-'System Capacities'!$G$51)/$G$14)+('System Capacities'!$H$51*'System Capacities'!$D$7)))</f>
        <v>1.252124103168209E-2</v>
      </c>
      <c r="Q45" s="277">
        <f>Q46+P45</f>
        <v>3.0418162988144176E-2</v>
      </c>
      <c r="R45" s="235"/>
      <c r="S45" s="10">
        <v>2</v>
      </c>
      <c r="T45" s="21">
        <f>T6</f>
        <v>5.75</v>
      </c>
      <c r="U45" s="25">
        <f>P45/(T45-T46)</f>
        <v>4.1737470105606966E-3</v>
      </c>
      <c r="V45" s="252">
        <f>Q45</f>
        <v>3.0418162988144176E-2</v>
      </c>
      <c r="W45" s="21">
        <f>'Structural Information'!$AJ$7</f>
        <v>67.278400000000005</v>
      </c>
      <c r="X45" s="21">
        <f>W45*V45</f>
        <v>2.0464853367815592</v>
      </c>
      <c r="Y45" s="21">
        <f>((W45*V45)/(X48)*$J$12)</f>
        <v>353.91610860552635</v>
      </c>
      <c r="Z45" s="253">
        <f>Z44+Y45</f>
        <v>756.76885279638304</v>
      </c>
      <c r="AA45" s="254">
        <f>_xlfn.IFS((U45&lt;='Frame Capacities'!$BT$12),(U45*'Frame Capacities'!$BN$5*'Frame Capacities'!$BO$12),(AND((U45&gt;'Frame Capacities'!$BT$12),(U45&lt;='Frame Capacities'!$BU$12))),((U45-'Frame Capacities'!$BT$12)*'Frame Capacities'!$BN$5*('Frame Capacities'!$BP$12)+'Frame Capacities'!$BJ$12),(AND((U45&gt;'Frame Capacities'!$BU$12),(U45&lt;='Frame Capacities'!$BV$12))),((U45-'Frame Capacities'!$BU$12)*'Frame Capacities'!$BN$5*('Frame Capacities'!$BQ$12)+'Frame Capacities'!$BK$12),(AND((U45&gt;'Frame Capacities'!$BV$12),(U45&lt;='Frame Capacities'!$BW$12))),((U45-'Frame Capacities'!$BV$12)*'Frame Capacities'!$BN$5*('Frame Capacities'!$BR$12)+'Frame Capacities'!$BL$12))</f>
        <v>67.609819166827819</v>
      </c>
      <c r="AB45" s="255">
        <f>_xlfn.IFS((U45&lt;='Infill Capacities'!$CT$12),(U45*'Infill Capacities'!$CO$12*'Infill Capacities'!$CN$5),(AND((U45&gt;'Infill Capacities'!$CT$12),(U45&lt;='Infill Capacities'!$CU$12))),((U45-'Infill Capacities'!$CT$12)*'Infill Capacities'!$CN$5*('Infill Capacities'!$CP$12)+'Infill Capacities'!$CJ$12),(AND((U45&gt;'Infill Capacities'!$CU$12),(U45&lt;='Infill Capacities'!$CV$12))),((U45-'Infill Capacities'!$CU$12)*'Infill Capacities'!$CN$5*('Infill Capacities'!$CQ$12)+'Infill Capacities'!$CK$12),(AND((U45&gt;'Infill Capacities'!$CV$12),(U45&lt;='Infill Capacities'!$CW$12))),((U45-'Infill Capacities'!$CV$12)*'Infill Capacities'!$CN$5*('Infill Capacities'!$CR$12)+'Infill Capacities'!$CM$12))</f>
        <v>689.13512745645471</v>
      </c>
      <c r="AC45" s="25">
        <f>AA45/$C$14</f>
        <v>0.45487655864652043</v>
      </c>
      <c r="AD45" s="260">
        <f>AB45/$D$14</f>
        <v>0.95000706845389393</v>
      </c>
      <c r="AE45" s="257">
        <f>AA45+AB45</f>
        <v>756.74494662328254</v>
      </c>
      <c r="AF45" s="257">
        <f>Z45-AE45</f>
        <v>2.3906173100499473E-2</v>
      </c>
      <c r="AG45" s="261">
        <f>(Z45-(AE45))/Z45</f>
        <v>3.158979523557597E-5</v>
      </c>
      <c r="AH45" s="235"/>
    </row>
    <row r="46" spans="1:34" x14ac:dyDescent="0.25">
      <c r="A46" s="6"/>
      <c r="B46" s="6"/>
      <c r="C46" s="6"/>
      <c r="D46" s="6"/>
      <c r="E46" s="839" t="s">
        <v>353</v>
      </c>
      <c r="F46" s="840"/>
      <c r="G46" s="840"/>
      <c r="H46" s="840"/>
      <c r="I46" s="841"/>
      <c r="J46" s="6"/>
      <c r="K46" s="6"/>
      <c r="L46" s="6"/>
      <c r="M46" s="6"/>
      <c r="N46" s="6"/>
      <c r="O46" s="235"/>
      <c r="P46" s="25">
        <f>_xlfn.IFS(('System Capacities'!$N$21+'System Capacities'!$N$34=2),(ABS(Z33/$G$15)),('System Capacities'!$N$21+'System Capacities'!$N$34=3),(ABS((Z33-'System Capacities'!$K$46)/$G$15)+('System Capacities'!$L$46*'System Capacities'!$D$8)),('System Capacities'!$N$21+'System Capacities'!$N$34=4),(ABS((Z33-'System Capacities'!$K$47)/$G$15)+('System Capacities'!$L$47*'System Capacities'!$D$8)),('System Capacities'!$N$21+'System Capacities'!$N$34=5),(ABS((Z33-'System Capacities'!$K$48)/$G$15)+('System Capacities'!$L$48*'System Capacities'!$D$8)),('System Capacities'!$N$21+'System Capacities'!$N$34=6),(ABS((Z33-'System Capacities'!$K$50)/$G$15)+('System Capacities'!$L$50*'System Capacities'!$D$8)),('System Capacities'!$N$21+'System Capacities'!$N$34=7),(ABS((Z33-'System Capacities'!$K$49)/$G$15)+('System Capacities'!$L$49*'System Capacities'!$D$8)),('System Capacities'!$N$21+'System Capacities'!$N$34=8),(ABS((Z33-'System Capacities'!$K$51)/$G$15)+('System Capacities'!$L$51*'System Capacities'!$D$8)))</f>
        <v>1.7896921956462086E-2</v>
      </c>
      <c r="Q46" s="277">
        <f>Q47+P46</f>
        <v>1.7896921956462086E-2</v>
      </c>
      <c r="R46" s="235"/>
      <c r="S46" s="10">
        <v>1</v>
      </c>
      <c r="T46" s="21">
        <f>T7</f>
        <v>2.75</v>
      </c>
      <c r="U46" s="25">
        <f>P46/(T46-T47)</f>
        <v>6.5079716205316681E-3</v>
      </c>
      <c r="V46" s="252">
        <f>Q46</f>
        <v>1.7896921956462086E-2</v>
      </c>
      <c r="W46" s="21">
        <f>'Structural Information'!$AJ$8</f>
        <v>67.278400000000005</v>
      </c>
      <c r="X46" s="21">
        <f>W46*V46</f>
        <v>1.204076274155639</v>
      </c>
      <c r="Y46" s="21">
        <f>((W46*V46)/(X48)*$J$12)</f>
        <v>208.23114720361701</v>
      </c>
      <c r="Z46" s="253">
        <f>Z45+Y46</f>
        <v>965</v>
      </c>
      <c r="AA46" s="254">
        <f>_xlfn.IFS((U46&lt;='Frame Capacities'!$BT$13),(U46*'Frame Capacities'!$BN$6*'Frame Capacities'!$BO$13),(AND((U46&gt;'Frame Capacities'!$BT$13),(U46&lt;='Frame Capacities'!$BU$13))),((U46-'Frame Capacities'!$BT$13)*'Frame Capacities'!$BN$6*('Frame Capacities'!$BP$13)+'Frame Capacities'!$BJ$13),(AND((U46&gt;'Frame Capacities'!$BU$13),(U46&lt;='Frame Capacities'!$BV$13))),((U46-'Frame Capacities'!$BU$13)*'Frame Capacities'!$BN$6*('Frame Capacities'!$BQ$13)+'Frame Capacities'!$BK$13),(AND((U46&gt;'Frame Capacities'!$BV$13),(U46&lt;='Frame Capacities'!$BW$13))),((U46-'Frame Capacities'!$BV$13)*'Frame Capacities'!$BN$6*('Frame Capacities'!$BR$13)+'Frame Capacities'!$BL$13))</f>
        <v>149.37377257656362</v>
      </c>
      <c r="AB46" s="255">
        <f>_xlfn.IFS((U46&lt;='Infill Capacities'!$CT$13),(U46*'Infill Capacities'!$CO$13*'Infill Capacities'!$CN$6),(AND((U46&gt;'Infill Capacities'!$CT$13),(U46&lt;='Infill Capacities'!$CU$13))),((U46-'Infill Capacities'!$CT$13)*'Infill Capacities'!$CN$6*('Infill Capacities'!$CP$13)+'Infill Capacities'!$CJ$13),(AND((U46&gt;'Infill Capacities'!$CU$13),(U46&lt;='Infill Capacities'!$CV$13))),((U46-'Infill Capacities'!$CU$13)*'Infill Capacities'!$CN$6*('Infill Capacities'!$CQ$13)+'Infill Capacities'!$CK$13),(AND((U46&gt;'Infill Capacities'!$CV$13),(U46&lt;='Infill Capacities'!$CW$13))),((U46-'Infill Capacities'!$CV$13)*'Infill Capacities'!$CN$6*('Infill Capacities'!$CR$13)+'Infill Capacities'!$CM$13))</f>
        <v>556.96665801096412</v>
      </c>
      <c r="AC46" s="25">
        <f>AA46/$C$15</f>
        <v>0.79193729436196247</v>
      </c>
      <c r="AD46" s="260">
        <f>AB46/$D$15</f>
        <v>7.6780625587395122</v>
      </c>
      <c r="AE46" s="257">
        <f>AA46+AB46</f>
        <v>706.34043058752775</v>
      </c>
      <c r="AF46" s="257">
        <f>Z46-AE46</f>
        <v>258.65956941247225</v>
      </c>
      <c r="AG46" s="261">
        <f>(Z46-(AE46))/Z46</f>
        <v>0.26804100457251012</v>
      </c>
      <c r="AH46" s="235"/>
    </row>
    <row r="47" spans="1:34" x14ac:dyDescent="0.25">
      <c r="A47" s="6"/>
      <c r="B47" s="6"/>
      <c r="C47" s="6"/>
      <c r="D47" s="6"/>
      <c r="E47" s="290" t="s">
        <v>5</v>
      </c>
      <c r="F47" s="290" t="s">
        <v>2</v>
      </c>
      <c r="G47" s="370" t="s">
        <v>354</v>
      </c>
      <c r="H47" s="370" t="s">
        <v>355</v>
      </c>
      <c r="I47" s="290" t="s">
        <v>352</v>
      </c>
      <c r="J47" s="6"/>
      <c r="K47" s="6"/>
      <c r="L47" s="6"/>
      <c r="M47" s="6"/>
      <c r="N47" s="6"/>
      <c r="O47" s="235"/>
      <c r="P47" s="25">
        <v>0</v>
      </c>
      <c r="Q47" s="277">
        <f>P47</f>
        <v>0</v>
      </c>
      <c r="R47" s="235"/>
      <c r="S47" s="10">
        <v>0</v>
      </c>
      <c r="T47" s="21">
        <f>T8</f>
        <v>0</v>
      </c>
      <c r="U47" s="282" t="s">
        <v>66</v>
      </c>
      <c r="V47" s="252">
        <f>Q47</f>
        <v>0</v>
      </c>
      <c r="W47" s="21" t="str">
        <f>E8</f>
        <v>-</v>
      </c>
      <c r="X47" s="21">
        <v>0</v>
      </c>
      <c r="Y47" s="21" t="s">
        <v>66</v>
      </c>
      <c r="Z47" s="266" t="s">
        <v>66</v>
      </c>
      <c r="AA47" s="254" t="s">
        <v>66</v>
      </c>
      <c r="AB47" s="254" t="s">
        <v>66</v>
      </c>
      <c r="AC47" s="262" t="s">
        <v>66</v>
      </c>
      <c r="AD47" s="254" t="s">
        <v>66</v>
      </c>
      <c r="AE47" s="264" t="s">
        <v>66</v>
      </c>
      <c r="AF47" s="264" t="s">
        <v>66</v>
      </c>
      <c r="AH47" s="235"/>
    </row>
    <row r="48" spans="1:34" x14ac:dyDescent="0.25">
      <c r="A48" s="6"/>
      <c r="B48" s="6"/>
      <c r="C48" s="6"/>
      <c r="D48" s="6"/>
      <c r="E48" s="291">
        <v>3</v>
      </c>
      <c r="F48" s="9">
        <v>8.75</v>
      </c>
      <c r="G48" s="292">
        <f>Y57</f>
        <v>402.85571803434647</v>
      </c>
      <c r="H48" s="292">
        <f>G48/$Z$59</f>
        <v>0.41746706532056627</v>
      </c>
      <c r="I48" s="293">
        <f>H48/MAX($H$48:$H$51)</f>
        <v>1</v>
      </c>
      <c r="J48" s="6"/>
      <c r="K48" s="6"/>
      <c r="L48" s="6"/>
      <c r="M48" s="6"/>
      <c r="N48" s="6"/>
      <c r="O48" s="235"/>
      <c r="P48" s="235"/>
      <c r="Q48" s="235"/>
      <c r="R48" s="235"/>
      <c r="S48" s="235"/>
      <c r="T48" s="235"/>
      <c r="U48" s="235"/>
      <c r="V48" s="294"/>
      <c r="W48" s="379" t="s">
        <v>79</v>
      </c>
      <c r="X48" s="380">
        <f>SUM(X44:X47)</f>
        <v>5.5800182641456848</v>
      </c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</row>
    <row r="49" spans="1:34" x14ac:dyDescent="0.25">
      <c r="A49" s="6"/>
      <c r="B49" s="6"/>
      <c r="C49" s="6"/>
      <c r="D49" s="6"/>
      <c r="E49" s="291">
        <v>2</v>
      </c>
      <c r="F49" s="9">
        <v>5.75</v>
      </c>
      <c r="G49" s="292">
        <f>Y58</f>
        <v>353.91901670764872</v>
      </c>
      <c r="H49" s="292">
        <f>G49/$Z$59</f>
        <v>0.36675545772813339</v>
      </c>
      <c r="I49" s="293">
        <f t="shared" ref="I49:I51" si="1">H49/MAX($H$48:$H$51)</f>
        <v>0.87852548906225159</v>
      </c>
      <c r="J49" s="6"/>
      <c r="K49" s="6"/>
      <c r="L49" s="6"/>
      <c r="M49" s="6"/>
      <c r="N49" s="6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</row>
    <row r="50" spans="1:34" x14ac:dyDescent="0.25">
      <c r="A50" s="6"/>
      <c r="B50" s="6"/>
      <c r="C50" s="6"/>
      <c r="D50" s="6"/>
      <c r="E50" s="291">
        <v>1</v>
      </c>
      <c r="F50" s="9">
        <v>2.75</v>
      </c>
      <c r="G50" s="292">
        <f>Y59</f>
        <v>208.22526525800481</v>
      </c>
      <c r="H50" s="292">
        <f>G50/$Z$59</f>
        <v>0.21577747695130031</v>
      </c>
      <c r="I50" s="293">
        <f t="shared" si="1"/>
        <v>0.51687305389134885</v>
      </c>
      <c r="J50" s="6"/>
      <c r="K50" s="6"/>
      <c r="L50" s="6"/>
      <c r="M50" s="6"/>
      <c r="N50" s="6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</row>
    <row r="51" spans="1:34" x14ac:dyDescent="0.25">
      <c r="A51" s="235"/>
      <c r="B51" s="235"/>
      <c r="C51" s="235"/>
      <c r="D51" s="235"/>
      <c r="E51" s="295">
        <v>0</v>
      </c>
      <c r="F51" s="296">
        <v>0</v>
      </c>
      <c r="G51" s="297">
        <v>0</v>
      </c>
      <c r="H51" s="297">
        <f>G51/$Z$59</f>
        <v>0</v>
      </c>
      <c r="I51" s="298">
        <f t="shared" si="1"/>
        <v>0</v>
      </c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</row>
    <row r="52" spans="1:34" x14ac:dyDescent="0.25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</row>
    <row r="53" spans="1:34" ht="15.75" thickBot="1" x14ac:dyDescent="0.3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5"/>
      <c r="AF53" s="235"/>
      <c r="AG53" s="235"/>
      <c r="AH53" s="235"/>
    </row>
    <row r="54" spans="1:34" ht="15.75" customHeight="1" thickBot="1" x14ac:dyDescent="0.3">
      <c r="A54" s="235"/>
      <c r="B54" s="235"/>
      <c r="C54" s="299"/>
      <c r="D54" s="299"/>
      <c r="E54" s="235"/>
      <c r="F54" s="235"/>
      <c r="G54" s="235"/>
      <c r="H54" s="235"/>
      <c r="I54" s="235"/>
      <c r="J54" s="299"/>
      <c r="K54" s="299"/>
      <c r="L54" s="299"/>
      <c r="M54" s="299"/>
      <c r="N54" s="299"/>
      <c r="O54" s="235"/>
      <c r="P54" s="813" t="s">
        <v>252</v>
      </c>
      <c r="Q54" s="815"/>
      <c r="R54" s="251"/>
      <c r="S54" s="813" t="s">
        <v>252</v>
      </c>
      <c r="T54" s="814"/>
      <c r="U54" s="814"/>
      <c r="V54" s="814"/>
      <c r="W54" s="814"/>
      <c r="X54" s="814"/>
      <c r="Y54" s="814"/>
      <c r="Z54" s="814"/>
      <c r="AA54" s="814"/>
      <c r="AB54" s="814"/>
      <c r="AC54" s="814"/>
      <c r="AD54" s="814"/>
      <c r="AE54" s="814"/>
      <c r="AF54" s="815"/>
      <c r="AG54" s="235"/>
      <c r="AH54" s="235"/>
    </row>
    <row r="55" spans="1:34" ht="15" customHeight="1" x14ac:dyDescent="0.25">
      <c r="A55" s="235"/>
      <c r="B55" s="235"/>
      <c r="C55" s="235"/>
      <c r="D55" s="299"/>
      <c r="E55" s="235"/>
      <c r="F55" s="235"/>
      <c r="G55" s="235"/>
      <c r="H55" s="235"/>
      <c r="I55" s="235"/>
      <c r="J55" s="299"/>
      <c r="K55" s="299"/>
      <c r="L55" s="299"/>
      <c r="M55" s="299"/>
      <c r="N55" s="299"/>
      <c r="O55" s="235"/>
      <c r="P55" s="576" t="s">
        <v>82</v>
      </c>
      <c r="Q55" s="816" t="s">
        <v>81</v>
      </c>
      <c r="R55" s="235"/>
      <c r="S55" s="816" t="s">
        <v>0</v>
      </c>
      <c r="T55" s="816" t="s">
        <v>72</v>
      </c>
      <c r="U55" s="816" t="s">
        <v>102</v>
      </c>
      <c r="V55" s="820" t="s">
        <v>74</v>
      </c>
      <c r="W55" s="816" t="s">
        <v>77</v>
      </c>
      <c r="X55" s="816" t="s">
        <v>78</v>
      </c>
      <c r="Y55" s="576" t="s">
        <v>75</v>
      </c>
      <c r="Z55" s="576" t="s">
        <v>76</v>
      </c>
      <c r="AA55" s="817" t="s">
        <v>190</v>
      </c>
      <c r="AB55" s="817" t="s">
        <v>189</v>
      </c>
      <c r="AC55" s="817" t="s">
        <v>191</v>
      </c>
      <c r="AD55" s="817" t="s">
        <v>192</v>
      </c>
      <c r="AE55" s="822" t="s">
        <v>350</v>
      </c>
      <c r="AF55" s="792" t="s">
        <v>393</v>
      </c>
      <c r="AG55" s="818" t="s">
        <v>243</v>
      </c>
      <c r="AH55" s="235"/>
    </row>
    <row r="56" spans="1:34" ht="15" customHeight="1" x14ac:dyDescent="0.25">
      <c r="A56" s="235"/>
      <c r="B56" s="235"/>
      <c r="C56" s="235"/>
      <c r="D56" s="300"/>
      <c r="E56" s="235"/>
      <c r="F56" s="235"/>
      <c r="G56" s="235"/>
      <c r="H56" s="235"/>
      <c r="I56" s="235"/>
      <c r="J56" s="300"/>
      <c r="K56" s="300"/>
      <c r="L56" s="301"/>
      <c r="M56" s="301"/>
      <c r="N56" s="301"/>
      <c r="O56" s="235"/>
      <c r="P56" s="515"/>
      <c r="Q56" s="547"/>
      <c r="R56" s="235"/>
      <c r="S56" s="547"/>
      <c r="T56" s="547"/>
      <c r="U56" s="547"/>
      <c r="V56" s="821"/>
      <c r="W56" s="547"/>
      <c r="X56" s="547"/>
      <c r="Y56" s="515"/>
      <c r="Z56" s="515"/>
      <c r="AA56" s="576"/>
      <c r="AB56" s="576"/>
      <c r="AC56" s="576"/>
      <c r="AD56" s="576"/>
      <c r="AE56" s="792"/>
      <c r="AF56" s="793"/>
      <c r="AG56" s="818"/>
      <c r="AH56" s="235"/>
    </row>
    <row r="57" spans="1:34" ht="15" customHeight="1" x14ac:dyDescent="0.25">
      <c r="A57" s="235"/>
      <c r="B57" s="235"/>
      <c r="C57" s="235"/>
      <c r="D57" s="302"/>
      <c r="E57" s="235"/>
      <c r="F57" s="235"/>
      <c r="G57" s="235"/>
      <c r="H57" s="235"/>
      <c r="I57" s="235"/>
      <c r="J57" s="302"/>
      <c r="K57" s="303"/>
      <c r="L57" s="301"/>
      <c r="M57" s="301"/>
      <c r="N57" s="301"/>
      <c r="O57" s="235"/>
      <c r="P57" s="25">
        <f>_xlfn.IFS(('System Capacities'!$N$19+'System Capacities'!$N$32=2),(Z44/$G$13),('System Capacities'!$N$19+'System Capacities'!$N$32=3),(ABS((Z44-'System Capacities'!$C$46)/$G$13)+('System Capacities'!$D$46*'System Capacities'!$D$6)),('System Capacities'!$N$19+'System Capacities'!$N$32=4),(ABS((Z44-'System Capacities'!$C$47)/$G$13)+('System Capacities'!$D$47*'System Capacities'!$D$6)),('System Capacities'!$N$19+'System Capacities'!$N$32=5),(ABS(((Z44-AF44)-'System Capacities'!$C$48)/$G$13)+('System Capacities'!$D$48*'System Capacities'!$D$6)),('System Capacities'!$N$19+'System Capacities'!$N$32=6),(ABS(((Z44-AF44)-'System Capacities'!$C$49)/$G$13)+('System Capacities'!$D$50*'System Capacities'!$D$6)),('System Capacities'!$N$19+'System Capacities'!$N$32=7),(ABS(((Z44-AF44)-'System Capacities'!$C$50)/$G$13)+('System Capacities'!$D$49*'System Capacities'!$D$6)),('System Capacities'!$N$19+'System Capacities'!$N$32=8),(ABS(((Z44-AF44)-'System Capacities'!$C$52)/$G$13)+('System Capacities'!$D$52*'System Capacities'!$D$6)))</f>
        <v>4.2061001740850701E-3</v>
      </c>
      <c r="Q57" s="277">
        <f>Q58+P57</f>
        <v>3.4625372365076262E-2</v>
      </c>
      <c r="R57" s="235"/>
      <c r="S57" s="10">
        <v>3</v>
      </c>
      <c r="T57" s="21">
        <f>T5</f>
        <v>8.75</v>
      </c>
      <c r="U57" s="25">
        <f>P57/(T57-T58)</f>
        <v>1.40203339136169E-3</v>
      </c>
      <c r="V57" s="304">
        <f>Q57</f>
        <v>3.4625372365076262E-2</v>
      </c>
      <c r="W57" s="21">
        <f>'Structural Information'!$AJ$6</f>
        <v>67.278400000000005</v>
      </c>
      <c r="X57" s="21">
        <f>W57*V57</f>
        <v>2.329539652126547</v>
      </c>
      <c r="Y57" s="21">
        <f>((W57*V57)/(X61)*$J$12)</f>
        <v>402.85571803434647</v>
      </c>
      <c r="Z57" s="253">
        <f>Y57</f>
        <v>402.85571803434647</v>
      </c>
      <c r="AA57" s="254">
        <f>_xlfn.IFS((U57&lt;='Frame Capacities'!$BT$11),(U57*'Frame Capacities'!$BN$4*'Frame Capacities'!$BO$11),(AND((U57&gt;'Frame Capacities'!$BT$11),(U57&lt;='Frame Capacities'!$BU$11))),((U57-'Frame Capacities'!$BT$11)*'Frame Capacities'!$BN$4*('Frame Capacities'!$BP$11)+'Frame Capacities'!$BJ$11),(AND((U57&gt;'Frame Capacities'!$BU$11),(U57&lt;='Frame Capacities'!$BV$11))),((U57-'Frame Capacities'!$BU$11)*'Frame Capacities'!$BN$4*('Frame Capacities'!$BQ$11)+'Frame Capacities'!$BK$11),(AND((U57&gt;'Frame Capacities'!$BV$11),(U57&lt;='Frame Capacities'!$BW$11))),((U57-'Frame Capacities'!$BV$11)*'Frame Capacities'!$BN$4*('Frame Capacities'!$BR$11)+'Frame Capacities'!$BL$11))</f>
        <v>19.828151376819207</v>
      </c>
      <c r="AB57" s="255">
        <f>_xlfn.IFS((U57&lt;='Infill Capacities'!$CT$11),(U57*'Infill Capacities'!$CO$11*'Infill Capacities'!$CN$4),(AND((U57&gt;'Infill Capacities'!$CT$11),(U57&lt;='Infill Capacities'!$CU$11))),((U57-'Infill Capacities'!$CT$11)*'Infill Capacities'!$CN$4*('Infill Capacities'!$CP$11)+'Infill Capacities'!$CJ$11),(AND((U57&gt;'Infill Capacities'!$CU$11),(U57&lt;='Infill Capacities'!$CV$11))),((U57-'Infill Capacities'!$CU$11)*'Infill Capacities'!$CN$4*('Infill Capacities'!$CQ$11)+'Infill Capacities'!$CK$11),(AND((U57&gt;'Infill Capacities'!$CV$11),(U57&lt;='Infill Capacities'!$CW$11))),((U57-'Infill Capacities'!$CV$11)*'Infill Capacities'!$CN$4*('Infill Capacities'!$CR$11)+'Infill Capacities'!$CM$11))</f>
        <v>383.02459281403742</v>
      </c>
      <c r="AC57" s="305">
        <f>AA57/$C$13</f>
        <v>0.14608166534984682</v>
      </c>
      <c r="AD57" s="306">
        <f>AB57/$D$13</f>
        <v>0.66002307832581564</v>
      </c>
      <c r="AE57" s="257">
        <f>AA57+AB57</f>
        <v>402.85274419085664</v>
      </c>
      <c r="AF57" s="257">
        <f>Z57-AE57</f>
        <v>2.9738434898263222E-3</v>
      </c>
      <c r="AG57" s="261">
        <f>(Z57-(AE57))/Z57</f>
        <v>7.3819071114010596E-6</v>
      </c>
      <c r="AH57" s="235"/>
    </row>
    <row r="58" spans="1:34" ht="15" customHeight="1" x14ac:dyDescent="0.25">
      <c r="A58" s="235"/>
      <c r="B58" s="235"/>
      <c r="C58" s="235"/>
      <c r="D58" s="302"/>
      <c r="E58" s="235"/>
      <c r="F58" s="235"/>
      <c r="G58" s="235"/>
      <c r="H58" s="235"/>
      <c r="I58" s="235"/>
      <c r="J58" s="302"/>
      <c r="K58" s="303"/>
      <c r="L58" s="301"/>
      <c r="M58" s="301"/>
      <c r="N58" s="301"/>
      <c r="O58" s="235"/>
      <c r="P58" s="25">
        <f>_xlfn.IFS(('System Capacities'!$N$20+'System Capacities'!$N$33=2),(ABS(Z45/$G$14)),('System Capacities'!$N$20+'System Capacities'!$N$33=3),(ABS((Z45-'System Capacities'!$G$46)/$G$14)+('System Capacities'!$H$46*'System Capacities'!$D$7)),('System Capacities'!$N$20+'System Capacities'!$N$33=4),(ABS((Z45-'System Capacities'!$G$47)/$G$14)+('System Capacities'!$H$47*'System Capacities'!$D$7)),('System Capacities'!$N$20+'System Capacities'!$N$33=5),(ABS(((Z45-AF45)-'System Capacities'!$G$48)/$G$14)+('System Capacities'!$H$48*'System Capacities'!$D$7)),('System Capacities'!$N$20+'System Capacities'!$N$33=6),(ABS(((Z45-AF45)-'System Capacities'!$G$50)/$G$14)+('System Capacities'!$H$50*'System Capacities'!$D$7)),('System Capacities'!$N$20+'System Capacities'!$N$33=7),(ABS(((Z45-AF45)-'System Capacities'!$G$49)/$G$14)+('System Capacities'!$H$49*'System Capacities'!$D$7)),('System Capacities'!$N$20+'System Capacities'!$N$33=8),(ABS(((Z45-AF45)-'System Capacities'!$G$51)/$G$14)+('System Capacities'!$H$51*'System Capacities'!$D$7)))</f>
        <v>1.2522350234529109E-2</v>
      </c>
      <c r="Q58" s="277">
        <f>Q59+P58</f>
        <v>3.0419272190991196E-2</v>
      </c>
      <c r="R58" s="235"/>
      <c r="S58" s="10">
        <v>2</v>
      </c>
      <c r="T58" s="21">
        <f>T6</f>
        <v>5.75</v>
      </c>
      <c r="U58" s="25">
        <f>P58/(T58-T59)</f>
        <v>4.1741167448430365E-3</v>
      </c>
      <c r="V58" s="304">
        <f>Q58</f>
        <v>3.0419272190991196E-2</v>
      </c>
      <c r="W58" s="21">
        <f>'Structural Information'!$AJ$7</f>
        <v>67.278400000000005</v>
      </c>
      <c r="X58" s="21">
        <f>W58*V58</f>
        <v>2.0465599621743822</v>
      </c>
      <c r="Y58" s="21">
        <f>((W58*V58)/(X61)*$J$12)</f>
        <v>353.91901670764872</v>
      </c>
      <c r="Z58" s="253">
        <f>Z57+Y58</f>
        <v>756.77473474199519</v>
      </c>
      <c r="AA58" s="254">
        <f>_xlfn.IFS((U58&lt;='Frame Capacities'!$BT$12),(U58*'Frame Capacities'!$BN$5*'Frame Capacities'!$BO$12),(AND((U58&gt;'Frame Capacities'!$BT$12),(U58&lt;='Frame Capacities'!$BU$12))),((U58-'Frame Capacities'!$BT$12)*'Frame Capacities'!$BN$5*('Frame Capacities'!$BP$12)+'Frame Capacities'!$BJ$12),(AND((U58&gt;'Frame Capacities'!$BU$12),(U58&lt;='Frame Capacities'!$BV$12))),((U58-'Frame Capacities'!$BU$12)*'Frame Capacities'!$BN$5*('Frame Capacities'!$BQ$12)+'Frame Capacities'!$BK$12),(AND((U58&gt;'Frame Capacities'!$BV$12),(U58&lt;='Frame Capacities'!$BW$12))),((U58-'Frame Capacities'!$BV$12)*'Frame Capacities'!$BN$5*('Frame Capacities'!$BR$12)+'Frame Capacities'!$BL$12))</f>
        <v>67.615808429690546</v>
      </c>
      <c r="AB58" s="255">
        <f>_xlfn.IFS((U58&lt;='Infill Capacities'!$CT$12),(U58*'Infill Capacities'!$CO$12*'Infill Capacities'!$CN$5),(AND((U58&gt;'Infill Capacities'!$CT$12),(U58&lt;='Infill Capacities'!$CU$12))),((U58-'Infill Capacities'!$CT$12)*'Infill Capacities'!$CN$5*('Infill Capacities'!$CP$12)+'Infill Capacities'!$CJ$12),(AND((U58&gt;'Infill Capacities'!$CU$12),(U58&lt;='Infill Capacities'!$CV$12))),((U58-'Infill Capacities'!$CU$12)*'Infill Capacities'!$CN$5*('Infill Capacities'!$CQ$12)+'Infill Capacities'!$CK$12),(AND((U58&gt;'Infill Capacities'!$CV$12),(U58&lt;='Infill Capacities'!$CW$12))),((U58-'Infill Capacities'!$CV$12)*'Infill Capacities'!$CN$5*('Infill Capacities'!$CR$12)+'Infill Capacities'!$CM$12))</f>
        <v>689.1530443666926</v>
      </c>
      <c r="AC58" s="305">
        <f>AA58/$C$14</f>
        <v>0.45491685420289674</v>
      </c>
      <c r="AD58" s="306">
        <f>AB58/$D$14</f>
        <v>0.95003176780630338</v>
      </c>
      <c r="AE58" s="257">
        <f>AA58+AB58</f>
        <v>756.76885279638316</v>
      </c>
      <c r="AF58" s="257">
        <f>Z58-AE58</f>
        <v>5.8819456120318137E-3</v>
      </c>
      <c r="AG58" s="261">
        <f>(Z58-(AE58))/Z58</f>
        <v>7.772386341672898E-6</v>
      </c>
      <c r="AH58" s="235"/>
    </row>
    <row r="59" spans="1:34" ht="15" customHeight="1" x14ac:dyDescent="0.25">
      <c r="A59" s="235"/>
      <c r="B59" s="235"/>
      <c r="C59" s="235"/>
      <c r="D59" s="302"/>
      <c r="E59" s="235"/>
      <c r="F59" s="235"/>
      <c r="G59" s="235"/>
      <c r="H59" s="235"/>
      <c r="I59" s="235"/>
      <c r="J59" s="302"/>
      <c r="K59" s="303"/>
      <c r="L59" s="301"/>
      <c r="M59" s="301"/>
      <c r="N59" s="301"/>
      <c r="O59" s="235"/>
      <c r="P59" s="25">
        <f>_xlfn.IFS(('System Capacities'!$N$21+'System Capacities'!$N$34=2),(ABS(Z46/$G$15)),('System Capacities'!$N$21+'System Capacities'!$N$34=3),(ABS((Z46-'System Capacities'!$K$46)/$G$15)+('System Capacities'!$L$46*'System Capacities'!$D$8)),('System Capacities'!$N$21+'System Capacities'!$N$34=4),(ABS((Z46-'System Capacities'!$K$47)/$G$15)+('System Capacities'!$L$47*'System Capacities'!$D$8)),('System Capacities'!$N$21+'System Capacities'!$N$34=5),(ABS((Z46-'System Capacities'!$K$48)/$G$15)+('System Capacities'!$L$48*'System Capacities'!$D$8)),('System Capacities'!$N$21+'System Capacities'!$N$34=6),(ABS((Z46-'System Capacities'!$K$50)/$G$15)+('System Capacities'!$L$50*'System Capacities'!$D$8)),('System Capacities'!$N$21+'System Capacities'!$N$34=7),(ABS((Z46-'System Capacities'!$K$49)/$G$15)+('System Capacities'!$L$49*'System Capacities'!$D$8)),('System Capacities'!$N$21+'System Capacities'!$N$34=8),(ABS((Z46-'System Capacities'!$K$51)/$G$15)+('System Capacities'!$L$51*'System Capacities'!$D$8)))</f>
        <v>1.7896921956462086E-2</v>
      </c>
      <c r="Q59" s="277">
        <f>Q60+P59</f>
        <v>1.7896921956462086E-2</v>
      </c>
      <c r="R59" s="235"/>
      <c r="S59" s="10">
        <v>1</v>
      </c>
      <c r="T59" s="21">
        <f>T7</f>
        <v>2.75</v>
      </c>
      <c r="U59" s="25">
        <f>P59/(T59-T60)</f>
        <v>6.5079716205316681E-3</v>
      </c>
      <c r="V59" s="304">
        <f>Q59</f>
        <v>1.7896921956462086E-2</v>
      </c>
      <c r="W59" s="21">
        <f>'Structural Information'!$AJ$8</f>
        <v>67.278400000000005</v>
      </c>
      <c r="X59" s="21">
        <f>W59*V59</f>
        <v>1.204076274155639</v>
      </c>
      <c r="Y59" s="21">
        <f>((W59*V59)/(X61)*$J$12)</f>
        <v>208.22526525800481</v>
      </c>
      <c r="Z59" s="253">
        <f>Z58+Y59</f>
        <v>965</v>
      </c>
      <c r="AA59" s="254">
        <f>_xlfn.IFS((U59&lt;='Frame Capacities'!$BT$13),(U59*'Frame Capacities'!$BN$6*'Frame Capacities'!$BO$13),(AND((U59&gt;'Frame Capacities'!$BT$13),(U59&lt;='Frame Capacities'!$BU$13))),((U59-'Frame Capacities'!$BT$13)*'Frame Capacities'!$BN$6*('Frame Capacities'!$BP$13)+'Frame Capacities'!$BJ$13),(AND((U59&gt;'Frame Capacities'!$BU$13),(U59&lt;='Frame Capacities'!$BV$13))),((U59-'Frame Capacities'!$BU$13)*'Frame Capacities'!$BN$6*('Frame Capacities'!$BQ$13)+'Frame Capacities'!$BK$13),(AND((U59&gt;'Frame Capacities'!$BV$13),(U59&lt;='Frame Capacities'!$BW$13))),((U59-'Frame Capacities'!$BV$13)*'Frame Capacities'!$BN$6*('Frame Capacities'!$BR$13)+'Frame Capacities'!$BL$13))</f>
        <v>149.37377257656362</v>
      </c>
      <c r="AB59" s="255">
        <f>_xlfn.IFS((U59&lt;='Infill Capacities'!$CT$13),(U59*'Infill Capacities'!$CO$13*'Infill Capacities'!$CN$6),(AND((U59&gt;'Infill Capacities'!$CT$13),(U59&lt;='Infill Capacities'!$CU$13))),((U59-'Infill Capacities'!$CT$13)*'Infill Capacities'!$CN$6*('Infill Capacities'!$CP$13)+'Infill Capacities'!$CJ$13),(AND((U59&gt;'Infill Capacities'!$CU$13),(U59&lt;='Infill Capacities'!$CV$13))),((U59-'Infill Capacities'!$CU$13)*'Infill Capacities'!$CN$6*('Infill Capacities'!$CQ$13)+'Infill Capacities'!$CK$13),(AND((U59&gt;'Infill Capacities'!$CV$13),(U59&lt;='Infill Capacities'!$CW$13))),((U59-'Infill Capacities'!$CV$13)*'Infill Capacities'!$CN$6*('Infill Capacities'!$CR$13)+'Infill Capacities'!$CM$13))</f>
        <v>556.96665801096412</v>
      </c>
      <c r="AC59" s="305">
        <f>AA59/$C$15</f>
        <v>0.79193729436196247</v>
      </c>
      <c r="AD59" s="306">
        <f>AB59/$D$15</f>
        <v>7.6780625587395122</v>
      </c>
      <c r="AE59" s="257">
        <f>AA59+AB59</f>
        <v>706.34043058752775</v>
      </c>
      <c r="AF59" s="257">
        <f>Z59-AE59</f>
        <v>258.65956941247225</v>
      </c>
      <c r="AG59" s="261">
        <f>(Z59-(AE59))/Z59</f>
        <v>0.26804100457251012</v>
      </c>
      <c r="AH59" s="235"/>
    </row>
    <row r="60" spans="1:34" ht="15" customHeight="1" x14ac:dyDescent="0.25">
      <c r="A60" s="235"/>
      <c r="B60" s="235"/>
      <c r="C60" s="235"/>
      <c r="D60" s="302"/>
      <c r="E60" s="235"/>
      <c r="F60" s="235"/>
      <c r="G60" s="235"/>
      <c r="H60" s="235"/>
      <c r="I60" s="235"/>
      <c r="J60" s="302"/>
      <c r="K60" s="303"/>
      <c r="L60" s="301"/>
      <c r="M60" s="301"/>
      <c r="N60" s="301"/>
      <c r="O60" s="235"/>
      <c r="P60" s="25">
        <v>0</v>
      </c>
      <c r="Q60" s="277">
        <f>P60</f>
        <v>0</v>
      </c>
      <c r="R60" s="235"/>
      <c r="S60" s="10">
        <v>0</v>
      </c>
      <c r="T60" s="21">
        <f>T8</f>
        <v>0</v>
      </c>
      <c r="U60" s="282" t="s">
        <v>66</v>
      </c>
      <c r="V60" s="304">
        <f>Q60</f>
        <v>0</v>
      </c>
      <c r="W60" s="21" t="str">
        <f>E8</f>
        <v>-</v>
      </c>
      <c r="X60" s="21">
        <v>0</v>
      </c>
      <c r="Y60" s="21" t="s">
        <v>66</v>
      </c>
      <c r="Z60" s="266" t="s">
        <v>66</v>
      </c>
      <c r="AA60" s="254" t="s">
        <v>66</v>
      </c>
      <c r="AB60" s="254" t="s">
        <v>66</v>
      </c>
      <c r="AC60" s="262" t="s">
        <v>66</v>
      </c>
      <c r="AD60" s="254" t="s">
        <v>66</v>
      </c>
      <c r="AE60" s="264" t="s">
        <v>66</v>
      </c>
      <c r="AF60" s="264" t="s">
        <v>66</v>
      </c>
      <c r="AH60" s="235"/>
    </row>
    <row r="61" spans="1:34" ht="15" customHeight="1" x14ac:dyDescent="0.25">
      <c r="A61" s="235"/>
      <c r="B61" s="235"/>
      <c r="C61" s="235"/>
      <c r="D61" s="302"/>
      <c r="E61" s="235"/>
      <c r="F61" s="235"/>
      <c r="G61" s="235"/>
      <c r="H61" s="235"/>
      <c r="I61" s="235"/>
      <c r="J61" s="302"/>
      <c r="K61" s="303"/>
      <c r="L61" s="301"/>
      <c r="M61" s="301"/>
      <c r="N61" s="301"/>
      <c r="O61" s="235"/>
      <c r="P61" s="235"/>
      <c r="Q61" s="235"/>
      <c r="R61" s="235"/>
      <c r="S61" s="235"/>
      <c r="T61" s="235"/>
      <c r="U61" s="235"/>
      <c r="V61" s="307" t="s">
        <v>86</v>
      </c>
      <c r="W61" s="379" t="s">
        <v>79</v>
      </c>
      <c r="X61" s="380">
        <f>SUM(X57:X60)</f>
        <v>5.5801758884565684</v>
      </c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</row>
    <row r="62" spans="1:34" ht="15" customHeight="1" x14ac:dyDescent="0.25">
      <c r="A62" s="235"/>
      <c r="B62" s="235"/>
      <c r="C62" s="235"/>
      <c r="D62" s="302"/>
      <c r="E62" s="235"/>
      <c r="F62" s="235"/>
      <c r="G62" s="235"/>
      <c r="H62" s="235"/>
      <c r="I62" s="235"/>
      <c r="J62" s="302"/>
      <c r="K62" s="303"/>
      <c r="L62" s="301"/>
      <c r="M62" s="301"/>
      <c r="N62" s="301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  <c r="AB62" s="235"/>
      <c r="AC62" s="235"/>
      <c r="AD62" s="235"/>
      <c r="AE62" s="235"/>
      <c r="AF62" s="235"/>
      <c r="AG62" s="235"/>
      <c r="AH62" s="235"/>
    </row>
    <row r="63" spans="1:34" ht="15" customHeight="1" x14ac:dyDescent="0.25">
      <c r="A63" s="235"/>
      <c r="B63" s="235"/>
      <c r="C63" s="235"/>
      <c r="D63" s="302"/>
      <c r="E63" s="303"/>
      <c r="F63" s="308"/>
      <c r="G63" s="302"/>
      <c r="H63" s="303"/>
      <c r="I63" s="301"/>
      <c r="J63" s="302"/>
      <c r="K63" s="303"/>
      <c r="L63" s="301"/>
      <c r="M63" s="301"/>
      <c r="N63" s="301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  <c r="AB63" s="235"/>
      <c r="AC63" s="235"/>
      <c r="AD63" s="235"/>
      <c r="AE63" s="235"/>
      <c r="AF63" s="235"/>
      <c r="AG63" s="235"/>
      <c r="AH63" s="235"/>
    </row>
    <row r="64" spans="1:34" x14ac:dyDescent="0.25">
      <c r="A64" s="235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  <c r="AB64" s="235"/>
      <c r="AC64" s="235"/>
      <c r="AD64" s="235"/>
      <c r="AE64" s="235"/>
      <c r="AF64" s="235"/>
      <c r="AG64" s="235"/>
      <c r="AH64" s="235"/>
    </row>
    <row r="65" spans="1:34" ht="15" customHeight="1" x14ac:dyDescent="0.25">
      <c r="A65" s="235"/>
      <c r="B65" s="235"/>
      <c r="C65" s="235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  <c r="AA65" s="235"/>
      <c r="AB65" s="235"/>
      <c r="AC65" s="235"/>
      <c r="AD65" s="235"/>
      <c r="AE65" s="235"/>
      <c r="AF65" s="235"/>
      <c r="AG65" s="235"/>
      <c r="AH65" s="235"/>
    </row>
    <row r="66" spans="1:34" ht="15" customHeight="1" x14ac:dyDescent="0.25">
      <c r="A66" s="235"/>
      <c r="B66" s="235"/>
      <c r="C66" s="235"/>
      <c r="D66" s="299"/>
      <c r="E66" s="299"/>
      <c r="F66" s="299"/>
      <c r="G66" s="299"/>
      <c r="H66" s="299"/>
      <c r="I66" s="299"/>
      <c r="J66" s="299"/>
      <c r="K66" s="299"/>
      <c r="L66" s="299"/>
      <c r="M66" s="299"/>
      <c r="N66" s="299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</row>
    <row r="67" spans="1:34" ht="15.75" customHeight="1" x14ac:dyDescent="0.25">
      <c r="A67" s="235"/>
      <c r="B67" s="235"/>
      <c r="C67" s="218"/>
      <c r="D67" s="300"/>
      <c r="E67" s="300"/>
      <c r="F67" s="301"/>
      <c r="G67" s="300"/>
      <c r="H67" s="300"/>
      <c r="I67" s="301"/>
      <c r="J67" s="300"/>
      <c r="K67" s="300"/>
      <c r="L67" s="301"/>
      <c r="M67" s="301"/>
      <c r="N67" s="301"/>
      <c r="O67" s="235"/>
      <c r="P67" s="819" t="s">
        <v>270</v>
      </c>
      <c r="Q67" s="819"/>
      <c r="R67" s="235"/>
      <c r="S67" s="235"/>
      <c r="T67" s="235"/>
      <c r="U67" s="225"/>
      <c r="V67" s="225"/>
      <c r="W67" s="309"/>
      <c r="X67" s="309"/>
      <c r="Y67" s="309"/>
      <c r="Z67" s="309"/>
      <c r="AA67" s="235"/>
      <c r="AB67" s="235"/>
      <c r="AC67" s="235"/>
      <c r="AD67" s="235"/>
      <c r="AE67" s="235"/>
      <c r="AF67" s="235"/>
      <c r="AG67" s="235"/>
      <c r="AH67" s="235"/>
    </row>
    <row r="68" spans="1:34" ht="15" customHeight="1" x14ac:dyDescent="0.25">
      <c r="A68" s="235"/>
      <c r="B68" s="235"/>
      <c r="C68" s="308"/>
      <c r="D68" s="302"/>
      <c r="E68" s="303"/>
      <c r="F68" s="301"/>
      <c r="G68" s="302"/>
      <c r="H68" s="303"/>
      <c r="I68" s="301"/>
      <c r="J68" s="302"/>
      <c r="K68" s="303"/>
      <c r="L68" s="301"/>
      <c r="M68" s="301"/>
      <c r="N68" s="301"/>
      <c r="O68" s="235"/>
      <c r="P68" s="269" t="s">
        <v>272</v>
      </c>
      <c r="Q68" s="21">
        <v>965</v>
      </c>
      <c r="R68" s="310" t="s">
        <v>266</v>
      </c>
      <c r="S68" s="235"/>
      <c r="T68" s="235"/>
      <c r="U68" s="225"/>
      <c r="V68" s="225"/>
      <c r="W68" s="309"/>
      <c r="X68" s="309"/>
      <c r="Y68" s="309"/>
      <c r="Z68" s="309"/>
      <c r="AA68" s="235"/>
      <c r="AB68" s="235"/>
      <c r="AC68" s="235"/>
      <c r="AD68" s="235"/>
      <c r="AE68" s="235"/>
      <c r="AF68" s="235"/>
      <c r="AG68" s="235"/>
      <c r="AH68" s="235"/>
    </row>
    <row r="69" spans="1:34" x14ac:dyDescent="0.25">
      <c r="A69" s="235"/>
      <c r="B69" s="235"/>
      <c r="C69" s="308"/>
      <c r="D69" s="302"/>
      <c r="E69" s="303"/>
      <c r="F69" s="301"/>
      <c r="G69" s="302"/>
      <c r="H69" s="303"/>
      <c r="I69" s="301"/>
      <c r="J69" s="302"/>
      <c r="K69" s="303"/>
      <c r="L69" s="301"/>
      <c r="M69" s="301"/>
      <c r="N69" s="301"/>
      <c r="O69" s="235"/>
      <c r="P69" s="235"/>
      <c r="Q69" s="235"/>
      <c r="R69" s="235"/>
      <c r="S69" s="235"/>
      <c r="T69" s="235"/>
      <c r="U69" s="225"/>
      <c r="V69" s="225"/>
      <c r="W69" s="309"/>
      <c r="X69" s="309"/>
      <c r="Y69" s="309"/>
      <c r="Z69" s="309"/>
      <c r="AA69" s="235"/>
      <c r="AB69" s="235"/>
      <c r="AC69" s="235"/>
      <c r="AD69" s="235"/>
      <c r="AE69" s="235"/>
      <c r="AF69" s="235"/>
      <c r="AG69" s="235"/>
      <c r="AH69" s="235"/>
    </row>
    <row r="70" spans="1:34" x14ac:dyDescent="0.25">
      <c r="A70" s="235"/>
      <c r="B70" s="235"/>
      <c r="C70" s="308"/>
      <c r="D70" s="302"/>
      <c r="E70" s="303"/>
      <c r="F70" s="301"/>
      <c r="G70" s="302"/>
      <c r="H70" s="303"/>
      <c r="I70" s="301"/>
      <c r="J70" s="302"/>
      <c r="K70" s="303"/>
      <c r="L70" s="301"/>
      <c r="M70" s="301"/>
      <c r="N70" s="301"/>
      <c r="O70" s="235"/>
      <c r="P70" s="235"/>
      <c r="Q70" s="235"/>
      <c r="R70" s="235"/>
      <c r="S70" s="235"/>
      <c r="T70" s="235"/>
      <c r="U70" s="225"/>
      <c r="V70" s="225"/>
      <c r="W70" s="309"/>
      <c r="X70" s="309"/>
      <c r="Y70" s="309"/>
      <c r="Z70" s="309"/>
      <c r="AA70" s="235"/>
      <c r="AB70" s="235"/>
      <c r="AC70" s="235"/>
      <c r="AD70" s="235"/>
      <c r="AE70" s="235"/>
      <c r="AF70" s="235"/>
      <c r="AG70" s="235"/>
      <c r="AH70" s="235"/>
    </row>
    <row r="71" spans="1:34" x14ac:dyDescent="0.25">
      <c r="A71" s="235"/>
      <c r="B71" s="235"/>
      <c r="C71" s="308"/>
      <c r="D71" s="302"/>
      <c r="E71" s="303"/>
      <c r="F71" s="301"/>
      <c r="G71" s="302"/>
      <c r="H71" s="303"/>
      <c r="I71" s="301"/>
      <c r="J71" s="302"/>
      <c r="K71" s="303"/>
      <c r="L71" s="301"/>
      <c r="M71" s="301"/>
      <c r="N71" s="301"/>
      <c r="O71" s="235"/>
      <c r="P71" s="235"/>
      <c r="Q71" s="235"/>
      <c r="R71" s="235"/>
      <c r="S71" s="235"/>
      <c r="T71" s="235"/>
      <c r="U71" s="225"/>
      <c r="V71" s="225"/>
      <c r="W71" s="309"/>
      <c r="X71" s="309"/>
      <c r="Y71" s="309"/>
      <c r="Z71" s="309"/>
      <c r="AA71" s="235"/>
      <c r="AB71" s="235"/>
      <c r="AC71" s="235"/>
      <c r="AD71" s="235"/>
      <c r="AE71" s="235"/>
      <c r="AF71" s="235"/>
      <c r="AG71" s="235"/>
      <c r="AH71" s="235"/>
    </row>
    <row r="72" spans="1:34" x14ac:dyDescent="0.25">
      <c r="A72" s="235"/>
      <c r="B72" s="235"/>
      <c r="C72" s="308"/>
      <c r="D72" s="302"/>
      <c r="E72" s="303"/>
      <c r="F72" s="301"/>
      <c r="G72" s="302"/>
      <c r="H72" s="303"/>
      <c r="I72" s="301"/>
      <c r="J72" s="302"/>
      <c r="K72" s="303"/>
      <c r="L72" s="301"/>
      <c r="M72" s="301"/>
      <c r="N72" s="301"/>
      <c r="O72" s="235"/>
      <c r="P72" s="235"/>
      <c r="Q72" s="235"/>
      <c r="R72" s="235"/>
      <c r="S72" s="235"/>
      <c r="T72" s="235"/>
      <c r="U72" s="225"/>
      <c r="V72" s="225"/>
      <c r="W72" s="309"/>
      <c r="X72" s="309"/>
      <c r="Y72" s="309"/>
      <c r="Z72" s="309"/>
      <c r="AA72" s="235"/>
      <c r="AB72" s="235"/>
      <c r="AC72" s="235"/>
      <c r="AD72" s="235"/>
      <c r="AE72" s="235"/>
      <c r="AF72" s="235"/>
      <c r="AG72" s="235"/>
      <c r="AH72" s="235"/>
    </row>
    <row r="73" spans="1:34" x14ac:dyDescent="0.25">
      <c r="A73" s="235"/>
      <c r="B73" s="235"/>
      <c r="C73" s="308"/>
      <c r="D73" s="302"/>
      <c r="E73" s="303"/>
      <c r="F73" s="301"/>
      <c r="G73" s="302"/>
      <c r="H73" s="303"/>
      <c r="I73" s="301"/>
      <c r="J73" s="302"/>
      <c r="K73" s="303"/>
      <c r="L73" s="301"/>
      <c r="M73" s="301"/>
      <c r="N73" s="301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35"/>
      <c r="AH73" s="235"/>
    </row>
    <row r="74" spans="1:34" x14ac:dyDescent="0.25">
      <c r="A74" s="235"/>
      <c r="B74" s="235"/>
      <c r="C74" s="308"/>
      <c r="D74" s="302"/>
      <c r="E74" s="303"/>
      <c r="F74" s="301"/>
      <c r="G74" s="302"/>
      <c r="H74" s="303"/>
      <c r="I74" s="301"/>
      <c r="J74" s="302"/>
      <c r="K74" s="303"/>
      <c r="L74" s="301"/>
      <c r="M74" s="301"/>
      <c r="N74" s="301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</row>
    <row r="75" spans="1:34" x14ac:dyDescent="0.25">
      <c r="A75" s="235"/>
      <c r="B75" s="235"/>
      <c r="C75" s="235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</row>
    <row r="76" spans="1:34" x14ac:dyDescent="0.25">
      <c r="A76" s="235"/>
      <c r="B76" s="235"/>
      <c r="C76" s="235"/>
      <c r="D76" s="235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</row>
    <row r="77" spans="1:34" x14ac:dyDescent="0.25">
      <c r="A77" s="235"/>
      <c r="B77" s="235"/>
      <c r="C77" s="235"/>
      <c r="D77" s="235"/>
      <c r="E77" s="235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</row>
    <row r="78" spans="1:34" x14ac:dyDescent="0.25">
      <c r="A78" s="235"/>
      <c r="B78" s="235"/>
      <c r="C78" s="235"/>
      <c r="D78" s="235"/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  <c r="Q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</row>
    <row r="79" spans="1:34" x14ac:dyDescent="0.25">
      <c r="A79" s="235"/>
      <c r="B79" s="235"/>
      <c r="C79" s="235"/>
      <c r="D79" s="235"/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</row>
    <row r="80" spans="1:34" ht="15" customHeight="1" x14ac:dyDescent="0.25">
      <c r="A80" s="235"/>
      <c r="B80" s="235"/>
      <c r="C80" s="235"/>
      <c r="D80" s="235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</row>
    <row r="81" spans="1:34" ht="15" customHeight="1" x14ac:dyDescent="0.25">
      <c r="A81" s="235"/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</row>
    <row r="82" spans="1:34" x14ac:dyDescent="0.25">
      <c r="A82" s="235"/>
      <c r="B82" s="235"/>
      <c r="C82" s="235"/>
      <c r="D82" s="235"/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  <c r="AA82" s="235"/>
      <c r="AB82" s="235"/>
      <c r="AC82" s="235"/>
      <c r="AD82" s="235"/>
      <c r="AE82" s="235"/>
      <c r="AF82" s="235"/>
      <c r="AG82" s="235"/>
      <c r="AH82" s="235"/>
    </row>
    <row r="83" spans="1:34" x14ac:dyDescent="0.25">
      <c r="A83" s="235"/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</row>
    <row r="84" spans="1:34" x14ac:dyDescent="0.25">
      <c r="A84" s="235"/>
      <c r="B84" s="235"/>
      <c r="C84" s="235"/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  <c r="AA84" s="235"/>
      <c r="AB84" s="235"/>
      <c r="AC84" s="235"/>
      <c r="AD84" s="235"/>
      <c r="AE84" s="235"/>
      <c r="AF84" s="235"/>
      <c r="AG84" s="235"/>
      <c r="AH84" s="235"/>
    </row>
    <row r="85" spans="1:34" x14ac:dyDescent="0.25">
      <c r="A85" s="235"/>
      <c r="B85" s="235"/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  <c r="R85" s="235"/>
      <c r="S85" s="235"/>
      <c r="T85" s="235"/>
      <c r="U85" s="235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35"/>
      <c r="AH85" s="235"/>
    </row>
    <row r="86" spans="1:34" x14ac:dyDescent="0.25">
      <c r="A86" s="235"/>
      <c r="B86" s="235"/>
      <c r="C86" s="235"/>
      <c r="D86" s="235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  <c r="AA86" s="235"/>
      <c r="AB86" s="235"/>
      <c r="AC86" s="235"/>
      <c r="AD86" s="235"/>
      <c r="AE86" s="235"/>
      <c r="AF86" s="235"/>
      <c r="AG86" s="235"/>
      <c r="AH86" s="235"/>
    </row>
    <row r="87" spans="1:34" x14ac:dyDescent="0.25">
      <c r="A87" s="235"/>
      <c r="B87" s="235"/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  <c r="R87" s="235"/>
      <c r="S87" s="235"/>
      <c r="T87" s="235"/>
      <c r="U87" s="235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235"/>
    </row>
    <row r="88" spans="1:34" x14ac:dyDescent="0.25">
      <c r="A88" s="235"/>
      <c r="B88" s="235"/>
      <c r="C88" s="235"/>
      <c r="D88" s="235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35"/>
    </row>
    <row r="89" spans="1:34" x14ac:dyDescent="0.25">
      <c r="A89" s="235"/>
      <c r="B89" s="235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</row>
    <row r="90" spans="1:34" x14ac:dyDescent="0.25">
      <c r="A90" s="235"/>
      <c r="B90" s="235"/>
      <c r="C90" s="235"/>
      <c r="D90" s="235"/>
      <c r="E90" s="235"/>
      <c r="F90" s="235"/>
      <c r="G90" s="235"/>
      <c r="H90" s="235"/>
      <c r="I90" s="235"/>
      <c r="J90" s="235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</row>
    <row r="91" spans="1:34" x14ac:dyDescent="0.25">
      <c r="A91" s="235"/>
      <c r="B91" s="235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</row>
    <row r="93" spans="1:34" x14ac:dyDescent="0.25">
      <c r="P93" s="311"/>
      <c r="Q93" s="311"/>
      <c r="R93" s="311"/>
      <c r="S93" s="311"/>
      <c r="T93" s="311"/>
      <c r="U93" s="311"/>
      <c r="V93" s="311"/>
      <c r="W93" s="311"/>
      <c r="X93" s="311"/>
      <c r="Y93" s="311"/>
      <c r="Z93" s="311"/>
      <c r="AA93" s="311"/>
      <c r="AB93" s="311"/>
      <c r="AC93" s="311"/>
      <c r="AD93" s="311"/>
      <c r="AE93" s="311"/>
      <c r="AF93" s="311"/>
    </row>
    <row r="94" spans="1:34" x14ac:dyDescent="0.25">
      <c r="P94" s="312"/>
      <c r="Q94" s="313"/>
      <c r="S94" s="313"/>
      <c r="T94" s="313"/>
      <c r="U94" s="313"/>
      <c r="V94" s="312"/>
      <c r="W94" s="313"/>
      <c r="X94" s="313"/>
      <c r="Y94" s="312"/>
      <c r="Z94" s="312"/>
      <c r="AA94" s="312"/>
      <c r="AB94" s="312"/>
      <c r="AC94" s="312"/>
      <c r="AD94" s="312"/>
      <c r="AE94" s="312"/>
      <c r="AF94" s="312"/>
    </row>
    <row r="95" spans="1:34" x14ac:dyDescent="0.25">
      <c r="P95" s="312"/>
      <c r="Q95" s="313"/>
      <c r="S95" s="313"/>
      <c r="T95" s="313"/>
      <c r="U95" s="313"/>
      <c r="V95" s="312"/>
      <c r="W95" s="313"/>
      <c r="X95" s="313"/>
      <c r="Y95" s="312"/>
      <c r="Z95" s="312"/>
      <c r="AA95" s="312"/>
      <c r="AB95" s="312"/>
      <c r="AC95" s="312"/>
      <c r="AD95" s="312"/>
      <c r="AE95" s="312"/>
      <c r="AF95" s="312"/>
    </row>
    <row r="96" spans="1:34" x14ac:dyDescent="0.25">
      <c r="P96" s="94"/>
      <c r="Q96" s="314"/>
      <c r="S96" s="220"/>
      <c r="T96" s="92"/>
      <c r="U96" s="94"/>
      <c r="V96" s="315"/>
      <c r="W96" s="92"/>
      <c r="X96" s="92"/>
      <c r="Y96" s="92"/>
      <c r="Z96" s="316"/>
      <c r="AA96" s="195"/>
      <c r="AB96" s="317"/>
      <c r="AC96" s="94"/>
      <c r="AD96" s="227"/>
      <c r="AE96" s="227"/>
      <c r="AF96" s="227"/>
    </row>
    <row r="97" spans="16:32" x14ac:dyDescent="0.25">
      <c r="P97" s="94"/>
      <c r="Q97" s="314"/>
      <c r="S97" s="220"/>
      <c r="T97" s="92"/>
      <c r="U97" s="94"/>
      <c r="V97" s="315"/>
      <c r="W97" s="92"/>
      <c r="X97" s="92"/>
      <c r="Y97" s="92"/>
      <c r="Z97" s="316"/>
      <c r="AA97" s="195"/>
      <c r="AB97" s="317"/>
      <c r="AC97" s="94"/>
      <c r="AD97" s="227"/>
      <c r="AE97" s="227"/>
      <c r="AF97" s="227"/>
    </row>
    <row r="98" spans="16:32" x14ac:dyDescent="0.25">
      <c r="P98" s="94"/>
      <c r="Q98" s="314"/>
      <c r="S98" s="220"/>
      <c r="T98" s="92"/>
      <c r="U98" s="94"/>
      <c r="V98" s="315"/>
      <c r="W98" s="92"/>
      <c r="X98" s="92"/>
      <c r="Y98" s="92"/>
      <c r="Z98" s="316"/>
      <c r="AA98" s="195"/>
      <c r="AB98" s="317"/>
      <c r="AC98" s="94"/>
      <c r="AD98" s="227"/>
      <c r="AE98" s="227"/>
      <c r="AF98" s="227"/>
    </row>
    <row r="99" spans="16:32" x14ac:dyDescent="0.25">
      <c r="P99" s="94"/>
      <c r="Q99" s="314"/>
      <c r="S99" s="220"/>
      <c r="T99" s="92"/>
      <c r="U99" s="94"/>
      <c r="V99" s="315"/>
      <c r="W99" s="92"/>
      <c r="X99" s="92"/>
      <c r="Y99" s="92"/>
      <c r="Z99" s="316"/>
      <c r="AA99" s="195"/>
      <c r="AB99" s="317"/>
      <c r="AC99" s="94"/>
      <c r="AD99" s="227"/>
      <c r="AE99" s="227"/>
      <c r="AF99" s="227"/>
    </row>
    <row r="100" spans="16:32" x14ac:dyDescent="0.25">
      <c r="P100" s="94"/>
      <c r="Q100" s="314"/>
      <c r="S100" s="220"/>
      <c r="T100" s="92"/>
      <c r="U100" s="94"/>
      <c r="V100" s="315"/>
      <c r="W100" s="92"/>
      <c r="X100" s="92"/>
      <c r="Y100" s="92"/>
      <c r="Z100" s="316"/>
      <c r="AA100" s="195"/>
      <c r="AB100" s="317"/>
      <c r="AC100" s="94"/>
      <c r="AD100" s="227"/>
      <c r="AE100" s="227"/>
      <c r="AF100" s="227"/>
    </row>
    <row r="101" spans="16:32" x14ac:dyDescent="0.25">
      <c r="P101" s="94"/>
      <c r="Q101" s="314"/>
      <c r="S101" s="220"/>
      <c r="T101" s="92"/>
      <c r="U101" s="94"/>
      <c r="V101" s="315"/>
      <c r="W101" s="92"/>
      <c r="X101" s="92"/>
      <c r="Y101" s="92"/>
      <c r="Z101" s="316"/>
      <c r="AA101" s="195"/>
      <c r="AB101" s="317"/>
      <c r="AC101" s="94"/>
      <c r="AD101" s="227"/>
      <c r="AE101" s="227"/>
      <c r="AF101" s="227"/>
    </row>
    <row r="102" spans="16:32" x14ac:dyDescent="0.25">
      <c r="P102" s="94"/>
      <c r="Q102" s="314"/>
      <c r="S102" s="220"/>
      <c r="T102" s="92"/>
      <c r="U102" s="318"/>
      <c r="V102" s="315"/>
      <c r="W102" s="92"/>
      <c r="X102" s="92"/>
      <c r="Y102" s="92"/>
      <c r="Z102" s="316"/>
      <c r="AA102" s="195"/>
      <c r="AB102" s="195"/>
      <c r="AC102" s="208"/>
      <c r="AD102" s="195"/>
      <c r="AE102" s="195"/>
      <c r="AF102" s="195"/>
    </row>
    <row r="103" spans="16:32" x14ac:dyDescent="0.25">
      <c r="V103" s="319"/>
      <c r="W103" s="202"/>
      <c r="X103" s="320"/>
    </row>
    <row r="106" spans="16:32" x14ac:dyDescent="0.25">
      <c r="P106" s="311"/>
      <c r="Q106" s="311"/>
      <c r="R106" s="311"/>
      <c r="S106" s="311"/>
      <c r="T106" s="311"/>
      <c r="U106" s="311"/>
      <c r="V106" s="311"/>
      <c r="W106" s="311"/>
      <c r="X106" s="311"/>
      <c r="Y106" s="311"/>
      <c r="Z106" s="311"/>
      <c r="AA106" s="311"/>
      <c r="AB106" s="311"/>
      <c r="AC106" s="311"/>
      <c r="AD106" s="311"/>
      <c r="AE106" s="311"/>
      <c r="AF106" s="311"/>
    </row>
    <row r="107" spans="16:32" x14ac:dyDescent="0.25">
      <c r="P107" s="312"/>
      <c r="Q107" s="313"/>
      <c r="S107" s="313"/>
      <c r="T107" s="313"/>
      <c r="U107" s="313"/>
      <c r="V107" s="312"/>
      <c r="W107" s="313"/>
      <c r="X107" s="313"/>
      <c r="Y107" s="312"/>
      <c r="Z107" s="312"/>
      <c r="AA107" s="312"/>
      <c r="AB107" s="312"/>
      <c r="AC107" s="312"/>
      <c r="AD107" s="312"/>
      <c r="AE107" s="312"/>
      <c r="AF107" s="312"/>
    </row>
    <row r="108" spans="16:32" x14ac:dyDescent="0.25">
      <c r="P108" s="312"/>
      <c r="Q108" s="313"/>
      <c r="S108" s="313"/>
      <c r="T108" s="313"/>
      <c r="U108" s="313"/>
      <c r="V108" s="312"/>
      <c r="W108" s="313"/>
      <c r="X108" s="313"/>
      <c r="Y108" s="312"/>
      <c r="Z108" s="312"/>
      <c r="AA108" s="312"/>
      <c r="AB108" s="312"/>
      <c r="AC108" s="312"/>
      <c r="AD108" s="312"/>
      <c r="AE108" s="312"/>
      <c r="AF108" s="312"/>
    </row>
    <row r="109" spans="16:32" x14ac:dyDescent="0.25">
      <c r="P109" s="94"/>
      <c r="Q109" s="314"/>
      <c r="S109" s="220"/>
      <c r="T109" s="92"/>
      <c r="U109" s="94"/>
      <c r="V109" s="315"/>
      <c r="W109" s="92"/>
      <c r="X109" s="92"/>
      <c r="Y109" s="92"/>
      <c r="Z109" s="316"/>
      <c r="AA109" s="195"/>
      <c r="AB109" s="317"/>
      <c r="AC109" s="94"/>
      <c r="AD109" s="227"/>
      <c r="AE109" s="227"/>
      <c r="AF109" s="227"/>
    </row>
    <row r="110" spans="16:32" x14ac:dyDescent="0.25">
      <c r="P110" s="94"/>
      <c r="Q110" s="314"/>
      <c r="S110" s="220"/>
      <c r="T110" s="92"/>
      <c r="U110" s="94"/>
      <c r="V110" s="315"/>
      <c r="W110" s="92"/>
      <c r="X110" s="92"/>
      <c r="Y110" s="92"/>
      <c r="Z110" s="316"/>
      <c r="AA110" s="195"/>
      <c r="AB110" s="317"/>
      <c r="AC110" s="94"/>
      <c r="AD110" s="227"/>
      <c r="AE110" s="227"/>
      <c r="AF110" s="227"/>
    </row>
    <row r="111" spans="16:32" x14ac:dyDescent="0.25">
      <c r="P111" s="94"/>
      <c r="Q111" s="314"/>
      <c r="S111" s="220"/>
      <c r="T111" s="92"/>
      <c r="U111" s="94"/>
      <c r="V111" s="315"/>
      <c r="W111" s="92"/>
      <c r="X111" s="92"/>
      <c r="Y111" s="92"/>
      <c r="Z111" s="316"/>
      <c r="AA111" s="195"/>
      <c r="AB111" s="317"/>
      <c r="AC111" s="94"/>
      <c r="AD111" s="227"/>
      <c r="AE111" s="227"/>
      <c r="AF111" s="227"/>
    </row>
    <row r="112" spans="16:32" x14ac:dyDescent="0.25">
      <c r="P112" s="94"/>
      <c r="Q112" s="314"/>
      <c r="S112" s="220"/>
      <c r="T112" s="92"/>
      <c r="U112" s="94"/>
      <c r="V112" s="315"/>
      <c r="W112" s="92"/>
      <c r="X112" s="92"/>
      <c r="Y112" s="92"/>
      <c r="Z112" s="316"/>
      <c r="AA112" s="195"/>
      <c r="AB112" s="317"/>
      <c r="AC112" s="94"/>
      <c r="AD112" s="227"/>
      <c r="AE112" s="227"/>
      <c r="AF112" s="227"/>
    </row>
    <row r="113" spans="16:32" x14ac:dyDescent="0.25">
      <c r="P113" s="318"/>
      <c r="Q113" s="314"/>
      <c r="S113" s="220"/>
      <c r="T113" s="92"/>
      <c r="U113" s="94"/>
      <c r="V113" s="315"/>
      <c r="W113" s="92"/>
      <c r="X113" s="92"/>
      <c r="Y113" s="92"/>
      <c r="Z113" s="316"/>
      <c r="AA113" s="195"/>
      <c r="AB113" s="317"/>
      <c r="AC113" s="94"/>
      <c r="AD113" s="227"/>
      <c r="AE113" s="227"/>
      <c r="AF113" s="227"/>
    </row>
    <row r="114" spans="16:32" x14ac:dyDescent="0.25">
      <c r="P114" s="94"/>
      <c r="Q114" s="314"/>
      <c r="S114" s="220"/>
      <c r="T114" s="92"/>
      <c r="U114" s="94"/>
      <c r="V114" s="315"/>
      <c r="W114" s="92"/>
      <c r="X114" s="92"/>
      <c r="Y114" s="92"/>
      <c r="Z114" s="316"/>
      <c r="AA114" s="195"/>
      <c r="AB114" s="317"/>
      <c r="AC114" s="94"/>
      <c r="AD114" s="227"/>
      <c r="AE114" s="227"/>
      <c r="AF114" s="227"/>
    </row>
    <row r="115" spans="16:32" x14ac:dyDescent="0.25">
      <c r="P115" s="94"/>
      <c r="Q115" s="314"/>
      <c r="S115" s="220"/>
      <c r="T115" s="92"/>
      <c r="U115" s="318"/>
      <c r="V115" s="315"/>
      <c r="W115" s="92"/>
      <c r="X115" s="92"/>
      <c r="Y115" s="92"/>
      <c r="Z115" s="316"/>
      <c r="AA115" s="195"/>
      <c r="AB115" s="195"/>
      <c r="AC115" s="208"/>
      <c r="AD115" s="195"/>
      <c r="AE115" s="195"/>
      <c r="AF115" s="195"/>
    </row>
    <row r="116" spans="16:32" x14ac:dyDescent="0.25">
      <c r="V116" s="319"/>
      <c r="W116" s="202"/>
      <c r="X116" s="320"/>
    </row>
    <row r="119" spans="16:32" x14ac:dyDescent="0.25">
      <c r="P119" s="311"/>
      <c r="Q119" s="311"/>
      <c r="R119" s="311"/>
      <c r="S119" s="311"/>
      <c r="T119" s="311"/>
      <c r="U119" s="311"/>
      <c r="V119" s="311"/>
      <c r="W119" s="311"/>
      <c r="X119" s="311"/>
      <c r="Y119" s="311"/>
      <c r="Z119" s="311"/>
      <c r="AA119" s="311"/>
      <c r="AB119" s="311"/>
      <c r="AC119" s="311"/>
      <c r="AD119" s="311"/>
      <c r="AE119" s="311"/>
      <c r="AF119" s="311"/>
    </row>
    <row r="120" spans="16:32" x14ac:dyDescent="0.25">
      <c r="P120" s="312"/>
      <c r="Q120" s="313"/>
      <c r="S120" s="313"/>
      <c r="T120" s="313"/>
      <c r="U120" s="313"/>
      <c r="V120" s="312"/>
      <c r="W120" s="313"/>
      <c r="X120" s="313"/>
      <c r="Y120" s="312"/>
      <c r="Z120" s="312"/>
      <c r="AA120" s="312"/>
      <c r="AB120" s="312"/>
      <c r="AC120" s="312"/>
      <c r="AD120" s="312"/>
      <c r="AE120" s="312"/>
      <c r="AF120" s="312"/>
    </row>
    <row r="121" spans="16:32" x14ac:dyDescent="0.25">
      <c r="P121" s="312"/>
      <c r="Q121" s="313"/>
      <c r="S121" s="313"/>
      <c r="T121" s="313"/>
      <c r="U121" s="313"/>
      <c r="V121" s="312"/>
      <c r="W121" s="313"/>
      <c r="X121" s="313"/>
      <c r="Y121" s="312"/>
      <c r="Z121" s="312"/>
      <c r="AA121" s="312"/>
      <c r="AB121" s="312"/>
      <c r="AC121" s="312"/>
      <c r="AD121" s="312"/>
      <c r="AE121" s="312"/>
      <c r="AF121" s="312"/>
    </row>
    <row r="122" spans="16:32" x14ac:dyDescent="0.25">
      <c r="P122" s="94"/>
      <c r="Q122" s="314"/>
      <c r="S122" s="220"/>
      <c r="T122" s="92"/>
      <c r="U122" s="94"/>
      <c r="V122" s="315"/>
      <c r="W122" s="92"/>
      <c r="X122" s="92"/>
      <c r="Y122" s="92"/>
      <c r="Z122" s="316"/>
      <c r="AA122" s="195"/>
      <c r="AB122" s="317"/>
      <c r="AC122" s="94"/>
      <c r="AD122" s="227"/>
      <c r="AE122" s="227"/>
      <c r="AF122" s="227"/>
    </row>
    <row r="123" spans="16:32" x14ac:dyDescent="0.25">
      <c r="P123" s="94"/>
      <c r="Q123" s="314"/>
      <c r="S123" s="220"/>
      <c r="T123" s="92"/>
      <c r="U123" s="94"/>
      <c r="V123" s="315"/>
      <c r="W123" s="92"/>
      <c r="X123" s="92"/>
      <c r="Y123" s="92"/>
      <c r="Z123" s="316"/>
      <c r="AA123" s="195"/>
      <c r="AB123" s="317"/>
      <c r="AC123" s="94"/>
      <c r="AD123" s="227"/>
      <c r="AE123" s="227"/>
      <c r="AF123" s="227"/>
    </row>
    <row r="124" spans="16:32" x14ac:dyDescent="0.25">
      <c r="P124" s="94"/>
      <c r="Q124" s="314"/>
      <c r="S124" s="220"/>
      <c r="T124" s="92"/>
      <c r="U124" s="94"/>
      <c r="V124" s="315"/>
      <c r="W124" s="92"/>
      <c r="X124" s="92"/>
      <c r="Y124" s="92"/>
      <c r="Z124" s="316"/>
      <c r="AA124" s="195"/>
      <c r="AB124" s="317"/>
      <c r="AC124" s="94"/>
      <c r="AD124" s="227"/>
      <c r="AE124" s="227"/>
      <c r="AF124" s="227"/>
    </row>
    <row r="125" spans="16:32" x14ac:dyDescent="0.25">
      <c r="P125" s="94"/>
      <c r="Q125" s="314"/>
      <c r="S125" s="220"/>
      <c r="T125" s="92"/>
      <c r="U125" s="94"/>
      <c r="V125" s="315"/>
      <c r="W125" s="92"/>
      <c r="X125" s="92"/>
      <c r="Y125" s="92"/>
      <c r="Z125" s="316"/>
      <c r="AA125" s="195"/>
      <c r="AB125" s="317"/>
      <c r="AC125" s="94"/>
      <c r="AD125" s="227"/>
      <c r="AE125" s="227"/>
      <c r="AF125" s="227"/>
    </row>
    <row r="126" spans="16:32" x14ac:dyDescent="0.25">
      <c r="P126" s="321"/>
      <c r="Q126" s="314"/>
      <c r="S126" s="220"/>
      <c r="T126" s="92"/>
      <c r="U126" s="94"/>
      <c r="V126" s="315"/>
      <c r="W126" s="92"/>
      <c r="X126" s="92"/>
      <c r="Y126" s="92"/>
      <c r="Z126" s="316"/>
      <c r="AA126" s="195"/>
      <c r="AB126" s="317"/>
      <c r="AC126" s="94"/>
      <c r="AD126" s="227"/>
      <c r="AE126" s="227"/>
      <c r="AF126" s="227"/>
    </row>
    <row r="127" spans="16:32" x14ac:dyDescent="0.25">
      <c r="P127" s="94"/>
      <c r="Q127" s="314"/>
      <c r="S127" s="220"/>
      <c r="T127" s="92"/>
      <c r="U127" s="94"/>
      <c r="V127" s="315"/>
      <c r="W127" s="92"/>
      <c r="X127" s="92"/>
      <c r="Y127" s="92"/>
      <c r="Z127" s="316"/>
      <c r="AA127" s="195"/>
      <c r="AB127" s="317"/>
      <c r="AC127" s="94"/>
      <c r="AD127" s="227"/>
      <c r="AE127" s="227"/>
      <c r="AF127" s="227"/>
    </row>
    <row r="128" spans="16:32" x14ac:dyDescent="0.25">
      <c r="P128" s="94"/>
      <c r="Q128" s="314"/>
      <c r="S128" s="220"/>
      <c r="T128" s="92"/>
      <c r="U128" s="318"/>
      <c r="V128" s="315"/>
      <c r="W128" s="92"/>
      <c r="X128" s="92"/>
      <c r="Y128" s="92"/>
      <c r="Z128" s="316"/>
      <c r="AA128" s="195"/>
      <c r="AB128" s="195"/>
      <c r="AC128" s="208"/>
      <c r="AD128" s="195"/>
      <c r="AE128" s="195"/>
      <c r="AF128" s="195"/>
    </row>
    <row r="129" spans="16:32" x14ac:dyDescent="0.25">
      <c r="V129" s="319"/>
      <c r="W129" s="202"/>
      <c r="X129" s="320"/>
    </row>
    <row r="132" spans="16:32" x14ac:dyDescent="0.25">
      <c r="P132" s="311"/>
      <c r="Q132" s="311"/>
      <c r="R132" s="311"/>
      <c r="S132" s="311"/>
      <c r="T132" s="311"/>
      <c r="U132" s="311"/>
      <c r="V132" s="311"/>
      <c r="W132" s="311"/>
      <c r="X132" s="311"/>
      <c r="Y132" s="311"/>
      <c r="Z132" s="311"/>
      <c r="AA132" s="311"/>
      <c r="AB132" s="311"/>
      <c r="AC132" s="311"/>
      <c r="AD132" s="311"/>
      <c r="AE132" s="311"/>
      <c r="AF132" s="311"/>
    </row>
    <row r="133" spans="16:32" x14ac:dyDescent="0.25">
      <c r="P133" s="312"/>
      <c r="Q133" s="313"/>
      <c r="S133" s="313"/>
      <c r="T133" s="313"/>
      <c r="U133" s="313"/>
      <c r="V133" s="312"/>
      <c r="W133" s="313"/>
      <c r="X133" s="313"/>
      <c r="Y133" s="312"/>
      <c r="Z133" s="312"/>
      <c r="AA133" s="312"/>
      <c r="AB133" s="312"/>
      <c r="AC133" s="312"/>
      <c r="AD133" s="312"/>
      <c r="AE133" s="312"/>
      <c r="AF133" s="312"/>
    </row>
    <row r="134" spans="16:32" x14ac:dyDescent="0.25">
      <c r="P134" s="312"/>
      <c r="Q134" s="313"/>
      <c r="S134" s="313"/>
      <c r="T134" s="313"/>
      <c r="U134" s="313"/>
      <c r="V134" s="312"/>
      <c r="W134" s="313"/>
      <c r="X134" s="313"/>
      <c r="Y134" s="312"/>
      <c r="Z134" s="312"/>
      <c r="AA134" s="312"/>
      <c r="AB134" s="312"/>
      <c r="AC134" s="312"/>
      <c r="AD134" s="312"/>
      <c r="AE134" s="312"/>
      <c r="AF134" s="312"/>
    </row>
    <row r="135" spans="16:32" x14ac:dyDescent="0.25">
      <c r="P135" s="94"/>
      <c r="Q135" s="314"/>
      <c r="S135" s="220"/>
      <c r="T135" s="92"/>
      <c r="U135" s="94"/>
      <c r="V135" s="315"/>
      <c r="W135" s="92"/>
      <c r="X135" s="92"/>
      <c r="Y135" s="92"/>
      <c r="Z135" s="316"/>
      <c r="AA135" s="195"/>
      <c r="AB135" s="317"/>
      <c r="AC135" s="94"/>
      <c r="AD135" s="227"/>
      <c r="AE135" s="227"/>
      <c r="AF135" s="227"/>
    </row>
    <row r="136" spans="16:32" x14ac:dyDescent="0.25">
      <c r="P136" s="94"/>
      <c r="Q136" s="314"/>
      <c r="S136" s="220"/>
      <c r="T136" s="92"/>
      <c r="U136" s="94"/>
      <c r="V136" s="315"/>
      <c r="W136" s="92"/>
      <c r="X136" s="92"/>
      <c r="Y136" s="92"/>
      <c r="Z136" s="316"/>
      <c r="AA136" s="195"/>
      <c r="AB136" s="317"/>
      <c r="AC136" s="94"/>
      <c r="AD136" s="227"/>
      <c r="AE136" s="227"/>
      <c r="AF136" s="227"/>
    </row>
    <row r="137" spans="16:32" x14ac:dyDescent="0.25">
      <c r="P137" s="94"/>
      <c r="Q137" s="314"/>
      <c r="S137" s="220"/>
      <c r="T137" s="92"/>
      <c r="U137" s="94"/>
      <c r="V137" s="315"/>
      <c r="W137" s="92"/>
      <c r="X137" s="92"/>
      <c r="Y137" s="92"/>
      <c r="Z137" s="316"/>
      <c r="AA137" s="195"/>
      <c r="AB137" s="317"/>
      <c r="AC137" s="94"/>
      <c r="AD137" s="227"/>
      <c r="AE137" s="227"/>
      <c r="AF137" s="227"/>
    </row>
    <row r="138" spans="16:32" x14ac:dyDescent="0.25">
      <c r="P138" s="94"/>
      <c r="Q138" s="314"/>
      <c r="S138" s="220"/>
      <c r="T138" s="92"/>
      <c r="U138" s="94"/>
      <c r="V138" s="315"/>
      <c r="W138" s="92"/>
      <c r="X138" s="92"/>
      <c r="Y138" s="92"/>
      <c r="Z138" s="316"/>
      <c r="AA138" s="195"/>
      <c r="AB138" s="317"/>
      <c r="AC138" s="94"/>
      <c r="AD138" s="227"/>
      <c r="AE138" s="227"/>
      <c r="AF138" s="227"/>
    </row>
    <row r="139" spans="16:32" x14ac:dyDescent="0.25">
      <c r="P139" s="94"/>
      <c r="Q139" s="314"/>
      <c r="S139" s="220"/>
      <c r="T139" s="92"/>
      <c r="U139" s="94"/>
      <c r="V139" s="315"/>
      <c r="W139" s="92"/>
      <c r="X139" s="92"/>
      <c r="Y139" s="92"/>
      <c r="Z139" s="316"/>
      <c r="AA139" s="195"/>
      <c r="AB139" s="317"/>
      <c r="AC139" s="94"/>
      <c r="AD139" s="227"/>
      <c r="AE139" s="227"/>
      <c r="AF139" s="227"/>
    </row>
    <row r="140" spans="16:32" x14ac:dyDescent="0.25">
      <c r="P140" s="94"/>
      <c r="Q140" s="314"/>
      <c r="S140" s="220"/>
      <c r="T140" s="92"/>
      <c r="U140" s="94"/>
      <c r="V140" s="315"/>
      <c r="W140" s="92"/>
      <c r="X140" s="92"/>
      <c r="Y140" s="92"/>
      <c r="Z140" s="316"/>
      <c r="AA140" s="195"/>
      <c r="AB140" s="317"/>
      <c r="AC140" s="94"/>
      <c r="AD140" s="227"/>
      <c r="AE140" s="227"/>
      <c r="AF140" s="227"/>
    </row>
    <row r="141" spans="16:32" x14ac:dyDescent="0.25">
      <c r="P141" s="94"/>
      <c r="Q141" s="314"/>
      <c r="S141" s="220"/>
      <c r="T141" s="92"/>
      <c r="U141" s="318"/>
      <c r="V141" s="315"/>
      <c r="W141" s="92"/>
      <c r="X141" s="92"/>
      <c r="Y141" s="92"/>
      <c r="Z141" s="316"/>
      <c r="AA141" s="195"/>
      <c r="AB141" s="195"/>
      <c r="AC141" s="208"/>
      <c r="AD141" s="195"/>
      <c r="AE141" s="195"/>
      <c r="AF141" s="195"/>
    </row>
    <row r="142" spans="16:32" x14ac:dyDescent="0.25">
      <c r="V142" s="319"/>
      <c r="W142" s="202"/>
      <c r="X142" s="320"/>
    </row>
  </sheetData>
  <mergeCells count="122">
    <mergeCell ref="P2:Q2"/>
    <mergeCell ref="P28:Q28"/>
    <mergeCell ref="P29:P30"/>
    <mergeCell ref="Q29:Q30"/>
    <mergeCell ref="S29:S30"/>
    <mergeCell ref="AA29:AA30"/>
    <mergeCell ref="W16:W17"/>
    <mergeCell ref="P15:Q15"/>
    <mergeCell ref="AE29:AE30"/>
    <mergeCell ref="AE42:AE43"/>
    <mergeCell ref="AE55:AE56"/>
    <mergeCell ref="B27:B28"/>
    <mergeCell ref="C27:C28"/>
    <mergeCell ref="B26:C26"/>
    <mergeCell ref="B23:C23"/>
    <mergeCell ref="I11:J11"/>
    <mergeCell ref="U16:U17"/>
    <mergeCell ref="B21:C21"/>
    <mergeCell ref="AE16:AE17"/>
    <mergeCell ref="B20:C20"/>
    <mergeCell ref="B19:C19"/>
    <mergeCell ref="B17:D17"/>
    <mergeCell ref="B11:G11"/>
    <mergeCell ref="AA16:AA17"/>
    <mergeCell ref="X42:X43"/>
    <mergeCell ref="Y42:Y43"/>
    <mergeCell ref="Z42:Z43"/>
    <mergeCell ref="P42:P43"/>
    <mergeCell ref="Q42:Q43"/>
    <mergeCell ref="S42:S43"/>
    <mergeCell ref="T42:T43"/>
    <mergeCell ref="E46:I46"/>
    <mergeCell ref="AG55:AG56"/>
    <mergeCell ref="AG42:AG43"/>
    <mergeCell ref="AG29:AG30"/>
    <mergeCell ref="AG16:AG17"/>
    <mergeCell ref="AB42:AB43"/>
    <mergeCell ref="P67:Q67"/>
    <mergeCell ref="AB16:AB17"/>
    <mergeCell ref="AC16:AC17"/>
    <mergeCell ref="AD16:AD17"/>
    <mergeCell ref="AB55:AB56"/>
    <mergeCell ref="AC55:AC56"/>
    <mergeCell ref="AD55:AD56"/>
    <mergeCell ref="V55:V56"/>
    <mergeCell ref="W55:W56"/>
    <mergeCell ref="X55:X56"/>
    <mergeCell ref="Y55:Y56"/>
    <mergeCell ref="Z55:Z56"/>
    <mergeCell ref="AA55:AA56"/>
    <mergeCell ref="AA42:AA43"/>
    <mergeCell ref="V16:V17"/>
    <mergeCell ref="P16:P17"/>
    <mergeCell ref="Q16:Q17"/>
    <mergeCell ref="S16:S17"/>
    <mergeCell ref="T16:T17"/>
    <mergeCell ref="AG3:AG4"/>
    <mergeCell ref="K3:K4"/>
    <mergeCell ref="H3:H4"/>
    <mergeCell ref="I3:I4"/>
    <mergeCell ref="J3:J4"/>
    <mergeCell ref="L3:L4"/>
    <mergeCell ref="X3:X4"/>
    <mergeCell ref="Y3:Y4"/>
    <mergeCell ref="Z3:Z4"/>
    <mergeCell ref="AA3:AA4"/>
    <mergeCell ref="AE3:AE4"/>
    <mergeCell ref="Q3:Q4"/>
    <mergeCell ref="S3:S4"/>
    <mergeCell ref="U3:U4"/>
    <mergeCell ref="T3:T4"/>
    <mergeCell ref="M3:M4"/>
    <mergeCell ref="AB3:AB4"/>
    <mergeCell ref="AC3:AC4"/>
    <mergeCell ref="AD3:AD4"/>
    <mergeCell ref="A3:A4"/>
    <mergeCell ref="B3:B4"/>
    <mergeCell ref="C3:C4"/>
    <mergeCell ref="D3:D4"/>
    <mergeCell ref="E3:E4"/>
    <mergeCell ref="AB29:AB30"/>
    <mergeCell ref="AC29:AC30"/>
    <mergeCell ref="AD29:AD30"/>
    <mergeCell ref="T29:T30"/>
    <mergeCell ref="U29:U30"/>
    <mergeCell ref="V29:V30"/>
    <mergeCell ref="W29:W30"/>
    <mergeCell ref="X29:X30"/>
    <mergeCell ref="Y29:Y30"/>
    <mergeCell ref="Z29:Z30"/>
    <mergeCell ref="V3:V4"/>
    <mergeCell ref="W3:W4"/>
    <mergeCell ref="P3:P4"/>
    <mergeCell ref="X16:X17"/>
    <mergeCell ref="Y16:Y17"/>
    <mergeCell ref="Z16:Z17"/>
    <mergeCell ref="F3:F4"/>
    <mergeCell ref="G3:G4"/>
    <mergeCell ref="AF55:AF56"/>
    <mergeCell ref="A1:N2"/>
    <mergeCell ref="N3:N4"/>
    <mergeCell ref="S15:AF15"/>
    <mergeCell ref="S2:AF2"/>
    <mergeCell ref="S28:AF28"/>
    <mergeCell ref="S41:AF41"/>
    <mergeCell ref="S54:AF54"/>
    <mergeCell ref="AF3:AF4"/>
    <mergeCell ref="AF16:AF17"/>
    <mergeCell ref="AF29:AF30"/>
    <mergeCell ref="AF42:AF43"/>
    <mergeCell ref="P55:P56"/>
    <mergeCell ref="Q55:Q56"/>
    <mergeCell ref="S55:S56"/>
    <mergeCell ref="T55:T56"/>
    <mergeCell ref="U55:U56"/>
    <mergeCell ref="P54:Q54"/>
    <mergeCell ref="P41:Q41"/>
    <mergeCell ref="AC42:AC43"/>
    <mergeCell ref="AD42:AD43"/>
    <mergeCell ref="U42:U43"/>
    <mergeCell ref="V42:V43"/>
    <mergeCell ref="W42:W4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BD5A-93A1-44A9-A055-9C894575C9C3}">
  <dimension ref="B2:AB247"/>
  <sheetViews>
    <sheetView topLeftCell="E10" zoomScale="80" zoomScaleNormal="80" workbookViewId="0">
      <selection activeCell="J25" sqref="J25:V29"/>
    </sheetView>
  </sheetViews>
  <sheetFormatPr defaultColWidth="11.85546875" defaultRowHeight="15" x14ac:dyDescent="0.25"/>
  <cols>
    <col min="1" max="2" width="11.85546875" style="1"/>
    <col min="3" max="3" width="13.85546875" style="1" bestFit="1" customWidth="1"/>
    <col min="4" max="4" width="16.28515625" style="1" bestFit="1" customWidth="1"/>
    <col min="5" max="5" width="11.85546875" style="1"/>
    <col min="6" max="6" width="14.28515625" style="1" customWidth="1"/>
    <col min="7" max="7" width="12.85546875" style="1" bestFit="1" customWidth="1"/>
    <col min="8" max="8" width="13.140625" style="1" bestFit="1" customWidth="1"/>
    <col min="9" max="13" width="11.85546875" style="1"/>
    <col min="14" max="14" width="12.7109375" style="1" customWidth="1"/>
    <col min="15" max="15" width="11.85546875" style="1"/>
    <col min="16" max="16" width="13" style="1" customWidth="1"/>
    <col min="17" max="17" width="11.85546875" style="1"/>
    <col min="18" max="18" width="13.28515625" style="1" customWidth="1"/>
    <col min="19" max="26" width="11.85546875" style="1"/>
    <col min="27" max="27" width="13" style="1" customWidth="1"/>
    <col min="28" max="28" width="13" style="1" bestFit="1" customWidth="1"/>
    <col min="29" max="16384" width="11.85546875" style="1"/>
  </cols>
  <sheetData>
    <row r="2" spans="2:28" ht="15.75" x14ac:dyDescent="0.25">
      <c r="B2" s="881" t="s">
        <v>96</v>
      </c>
      <c r="C2" s="881"/>
      <c r="D2" s="881"/>
      <c r="E2" s="881"/>
      <c r="F2" s="881"/>
      <c r="G2" s="881"/>
      <c r="H2" s="881"/>
      <c r="J2" s="865" t="s">
        <v>104</v>
      </c>
      <c r="K2" s="866"/>
      <c r="L2" s="866"/>
      <c r="M2" s="866"/>
      <c r="N2" s="866"/>
      <c r="O2" s="866"/>
      <c r="P2" s="866"/>
      <c r="Q2" s="866"/>
      <c r="R2" s="866"/>
      <c r="S2" s="866"/>
      <c r="T2" s="866"/>
      <c r="U2" s="866"/>
      <c r="V2" s="867"/>
      <c r="W2" s="38"/>
      <c r="X2" s="860" t="s">
        <v>107</v>
      </c>
      <c r="Y2" s="860"/>
      <c r="Z2" s="860"/>
      <c r="AA2" s="860"/>
      <c r="AB2" s="860"/>
    </row>
    <row r="3" spans="2:28" ht="15" customHeight="1" x14ac:dyDescent="0.25">
      <c r="B3" s="515" t="s">
        <v>57</v>
      </c>
      <c r="C3" s="515" t="s">
        <v>88</v>
      </c>
      <c r="D3" s="515"/>
      <c r="E3" s="547" t="s">
        <v>95</v>
      </c>
      <c r="F3" s="547" t="s">
        <v>87</v>
      </c>
      <c r="G3" s="515" t="s">
        <v>92</v>
      </c>
      <c r="H3" s="515"/>
      <c r="J3" s="845" t="s">
        <v>5</v>
      </c>
      <c r="K3" s="846" t="s">
        <v>3</v>
      </c>
      <c r="L3" s="846" t="s">
        <v>72</v>
      </c>
      <c r="M3" s="845" t="s">
        <v>74</v>
      </c>
      <c r="N3" s="845" t="s">
        <v>82</v>
      </c>
      <c r="O3" s="846" t="s">
        <v>102</v>
      </c>
      <c r="P3" s="846" t="s">
        <v>262</v>
      </c>
      <c r="Q3" s="846" t="s">
        <v>263</v>
      </c>
      <c r="R3" s="845" t="s">
        <v>394</v>
      </c>
      <c r="S3" s="845" t="s">
        <v>395</v>
      </c>
      <c r="T3" s="845" t="s">
        <v>76</v>
      </c>
      <c r="U3" s="846" t="s">
        <v>103</v>
      </c>
      <c r="V3" s="845" t="s">
        <v>80</v>
      </c>
      <c r="X3" s="515" t="s">
        <v>5</v>
      </c>
      <c r="Y3" s="879" t="s">
        <v>77</v>
      </c>
      <c r="Z3" s="879" t="s">
        <v>78</v>
      </c>
      <c r="AA3" s="879" t="s">
        <v>105</v>
      </c>
      <c r="AB3" s="547" t="s">
        <v>106</v>
      </c>
    </row>
    <row r="4" spans="2:28" x14ac:dyDescent="0.25">
      <c r="B4" s="515"/>
      <c r="C4" s="10" t="s">
        <v>89</v>
      </c>
      <c r="D4" s="10" t="s">
        <v>90</v>
      </c>
      <c r="E4" s="547"/>
      <c r="F4" s="547"/>
      <c r="G4" s="515"/>
      <c r="H4" s="515"/>
      <c r="J4" s="576"/>
      <c r="K4" s="816"/>
      <c r="L4" s="816"/>
      <c r="M4" s="576"/>
      <c r="N4" s="576"/>
      <c r="O4" s="816"/>
      <c r="P4" s="816"/>
      <c r="Q4" s="816"/>
      <c r="R4" s="576"/>
      <c r="S4" s="576"/>
      <c r="T4" s="576"/>
      <c r="U4" s="816"/>
      <c r="V4" s="576"/>
      <c r="X4" s="515"/>
      <c r="Y4" s="879"/>
      <c r="Z4" s="879"/>
      <c r="AA4" s="879"/>
      <c r="AB4" s="547"/>
    </row>
    <row r="5" spans="2:28" x14ac:dyDescent="0.25">
      <c r="B5" s="10">
        <v>3</v>
      </c>
      <c r="C5" s="21">
        <f>'Frame Capacities'!E7+'Frame Capacities'!F7+'Frame Capacities'!E10+'Frame Capacities'!F10+'Frame Capacities'!E13+'Frame Capacities'!F13+'Frame Capacities'!E16+'Frame Capacities'!F16+'Frame Capacities'!E19+'Frame Capacities'!F19</f>
        <v>908</v>
      </c>
      <c r="D5" s="21">
        <f>'Frame Capacities'!E45+'Frame Capacities'!E48+'Frame Capacities'!E51+'Frame Capacities'!E54+'Frame Capacities'!E57+'Frame Capacities'!E60</f>
        <v>203.6</v>
      </c>
      <c r="E5" s="21">
        <f>C5/D5</f>
        <v>4.4597249508840866</v>
      </c>
      <c r="F5" s="23" t="s">
        <v>38</v>
      </c>
      <c r="G5" s="322" t="s">
        <v>94</v>
      </c>
      <c r="H5" s="322" t="s">
        <v>91</v>
      </c>
      <c r="J5" s="323">
        <v>3</v>
      </c>
      <c r="K5" s="255">
        <v>3</v>
      </c>
      <c r="L5" s="255">
        <v>8.75</v>
      </c>
      <c r="M5" s="324">
        <v>1.2775462946619048E-2</v>
      </c>
      <c r="N5" s="25">
        <v>3.0182216413698996E-3</v>
      </c>
      <c r="O5" s="325">
        <v>1.0060738804566333E-3</v>
      </c>
      <c r="P5" s="324">
        <v>9.5976000000000013E-3</v>
      </c>
      <c r="Q5" s="324">
        <v>2.1242187393174547E-3</v>
      </c>
      <c r="R5" s="255">
        <v>0.1048255689398009</v>
      </c>
      <c r="S5" s="21">
        <v>0.47362065960302224</v>
      </c>
      <c r="T5" s="255">
        <v>289.07986507158819</v>
      </c>
      <c r="U5" s="255">
        <v>867.23959521476456</v>
      </c>
      <c r="V5" s="21">
        <v>621.51082490569547</v>
      </c>
      <c r="W5" s="240"/>
      <c r="X5" s="369">
        <v>3</v>
      </c>
      <c r="Y5" s="21">
        <f>'Structural Information'!$AJ$6</f>
        <v>67.278400000000005</v>
      </c>
      <c r="Z5" s="21">
        <f>Y5*M5</f>
        <v>0.85951270630781507</v>
      </c>
      <c r="AA5" s="21">
        <f>Z5*L5</f>
        <v>7.5207361801933814</v>
      </c>
      <c r="AB5" s="21">
        <f>AA8/Z8</f>
        <v>6.606397247370059</v>
      </c>
    </row>
    <row r="6" spans="2:28" x14ac:dyDescent="0.25">
      <c r="B6" s="10">
        <v>2</v>
      </c>
      <c r="C6" s="21">
        <f>'Frame Capacities'!E6+'Frame Capacities'!F6+'Frame Capacities'!E9+'Frame Capacities'!F9+'Frame Capacities'!E12+'Frame Capacities'!F12+'Frame Capacities'!E15+'Frame Capacities'!F15+'Frame Capacities'!E18+'Frame Capacities'!F18</f>
        <v>908</v>
      </c>
      <c r="D6" s="21">
        <f>'Frame Capacities'!E44+'Frame Capacities'!E47+'Frame Capacities'!E50+'Frame Capacities'!E53+'Frame Capacities'!E56+'Frame Capacities'!E59+'Frame Capacities'!E45+'Frame Capacities'!E48+'Frame Capacities'!E51+'Frame Capacities'!E54+'Frame Capacities'!E57+'Frame Capacities'!E60</f>
        <v>451.00000000000011</v>
      </c>
      <c r="E6" s="21">
        <f>C6/D6</f>
        <v>2.0133037694013298</v>
      </c>
      <c r="F6" s="23" t="s">
        <v>38</v>
      </c>
      <c r="G6" s="322" t="s">
        <v>94</v>
      </c>
      <c r="H6" s="322" t="s">
        <v>91</v>
      </c>
      <c r="J6" s="323">
        <v>2</v>
      </c>
      <c r="K6" s="255">
        <v>3</v>
      </c>
      <c r="L6" s="255">
        <v>5.75</v>
      </c>
      <c r="M6" s="324">
        <v>9.7572413052491487E-3</v>
      </c>
      <c r="N6" s="25">
        <v>4.8227281516234196E-3</v>
      </c>
      <c r="O6" s="325">
        <v>1.60757605054114E-3</v>
      </c>
      <c r="P6" s="324">
        <v>9.175559679266896E-3</v>
      </c>
      <c r="Q6" s="324">
        <v>1.9282324366938306E-3</v>
      </c>
      <c r="R6" s="21">
        <v>0.17520196115923264</v>
      </c>
      <c r="S6" s="21">
        <v>0.83370449534471491</v>
      </c>
      <c r="T6" s="255">
        <v>509.85624423207895</v>
      </c>
      <c r="U6" s="255">
        <v>2396.8083279110015</v>
      </c>
      <c r="V6" s="326"/>
      <c r="W6" s="240"/>
      <c r="X6" s="369">
        <v>2</v>
      </c>
      <c r="Y6" s="21">
        <f>'Structural Information'!$AJ$7</f>
        <v>67.278400000000005</v>
      </c>
      <c r="Z6" s="21">
        <f>Y6*M6</f>
        <v>0.65645158343107435</v>
      </c>
      <c r="AA6" s="21">
        <f>Z6*L6</f>
        <v>3.7745966047286776</v>
      </c>
      <c r="AB6" s="367" t="s">
        <v>337</v>
      </c>
    </row>
    <row r="7" spans="2:28" x14ac:dyDescent="0.25">
      <c r="B7" s="10">
        <v>1</v>
      </c>
      <c r="C7" s="21">
        <f>'Frame Capacities'!E5+'Frame Capacities'!F5+'Frame Capacities'!E8+'Frame Capacities'!F8+'Frame Capacities'!E11+'Frame Capacities'!F11+'Frame Capacities'!E14+'Frame Capacities'!F14+'Frame Capacities'!E17+'Frame Capacities'!F17</f>
        <v>908</v>
      </c>
      <c r="D7" s="21">
        <f>'Frame Capacities'!E43+'Frame Capacities'!E46+'Frame Capacities'!E49+'Frame Capacities'!E52+'Frame Capacities'!E55+'Frame Capacities'!E58+'Frame Capacities'!E44+'Frame Capacities'!E47+'Frame Capacities'!E50+'Frame Capacities'!E53+'Frame Capacities'!E56+'Frame Capacities'!E59</f>
        <v>523.79999999999984</v>
      </c>
      <c r="E7" s="21">
        <f>C7/D7</f>
        <v>1.7334860633829712</v>
      </c>
      <c r="F7" s="23" t="s">
        <v>38</v>
      </c>
      <c r="G7" s="322" t="s">
        <v>94</v>
      </c>
      <c r="H7" s="322" t="s">
        <v>91</v>
      </c>
      <c r="J7" s="323">
        <v>1</v>
      </c>
      <c r="K7" s="255">
        <v>2.75</v>
      </c>
      <c r="L7" s="255">
        <v>2.75</v>
      </c>
      <c r="M7" s="324">
        <v>4.9345131536257291E-3</v>
      </c>
      <c r="N7" s="25">
        <v>4.9345131536257291E-3</v>
      </c>
      <c r="O7" s="325">
        <v>1.7943684195002652E-3</v>
      </c>
      <c r="P7" s="324">
        <v>8.2177865177759084E-3</v>
      </c>
      <c r="Q7" s="324">
        <v>1.7943684195002661E-3</v>
      </c>
      <c r="R7" s="21">
        <v>0.21835179286038445</v>
      </c>
      <c r="S7" s="21">
        <v>0.99999999999999956</v>
      </c>
      <c r="T7" s="255">
        <v>621.50511816606559</v>
      </c>
      <c r="U7" s="255">
        <v>4105.9474028676814</v>
      </c>
      <c r="V7" s="327"/>
      <c r="W7" s="240"/>
      <c r="X7" s="369">
        <v>1</v>
      </c>
      <c r="Y7" s="21">
        <f>'Structural Information'!$AJ$8</f>
        <v>67.278400000000005</v>
      </c>
      <c r="Z7" s="21">
        <f>Y7*M7</f>
        <v>0.33198614975489327</v>
      </c>
      <c r="AA7" s="21">
        <f>Z7*L7</f>
        <v>0.91296191182595643</v>
      </c>
      <c r="AB7" s="254">
        <f>T7/M5</f>
        <v>48648.344154960214</v>
      </c>
    </row>
    <row r="8" spans="2:28" x14ac:dyDescent="0.25">
      <c r="V8" s="374"/>
      <c r="W8" s="240"/>
      <c r="X8" s="377"/>
      <c r="Y8" s="367" t="s">
        <v>79</v>
      </c>
      <c r="Z8" s="328">
        <f>SUM(Z5:Z7)</f>
        <v>1.8479504394937827</v>
      </c>
      <c r="AA8" s="328">
        <f>SUM(AA5:AA7)</f>
        <v>12.208294696748016</v>
      </c>
      <c r="AB8" s="370" t="s">
        <v>339</v>
      </c>
    </row>
    <row r="9" spans="2:28" x14ac:dyDescent="0.25">
      <c r="W9" s="240"/>
      <c r="X9" s="377"/>
      <c r="Y9" s="375"/>
      <c r="Z9" s="375"/>
      <c r="AA9" s="376"/>
      <c r="AB9" s="21">
        <f>(('Structural Information'!$AJ$6*M5+'Structural Information'!$AJ$7*M6+'Structural Information'!$AJ$8*M7)^2)/('Structural Information'!$AJ$6*M5*M5+'Structural Information'!$AJ$7*M6*M6+'Structural Information'!$AJ$8*M7*M7)</f>
        <v>179.50574903818196</v>
      </c>
    </row>
    <row r="10" spans="2:28" x14ac:dyDescent="0.25">
      <c r="W10" s="240"/>
      <c r="X10" s="377"/>
      <c r="Y10" s="16"/>
      <c r="Z10" s="16"/>
      <c r="AA10" s="339"/>
      <c r="AB10" s="367" t="s">
        <v>338</v>
      </c>
    </row>
    <row r="11" spans="2:28" x14ac:dyDescent="0.25">
      <c r="X11" s="378"/>
      <c r="Y11" s="341"/>
      <c r="Z11" s="341"/>
      <c r="AA11" s="342"/>
      <c r="AB11" s="254">
        <f>2*PI()*SQRT(AB9/AB7)</f>
        <v>0.38166735757177339</v>
      </c>
    </row>
    <row r="13" spans="2:28" ht="15.75" x14ac:dyDescent="0.25">
      <c r="B13" s="882" t="s">
        <v>97</v>
      </c>
      <c r="C13" s="882"/>
      <c r="D13" s="882"/>
      <c r="E13" s="882"/>
      <c r="F13" s="882"/>
      <c r="G13" s="882"/>
      <c r="H13" s="882"/>
      <c r="J13" s="856" t="s">
        <v>108</v>
      </c>
      <c r="K13" s="856"/>
      <c r="L13" s="856"/>
      <c r="M13" s="856"/>
      <c r="N13" s="856"/>
      <c r="O13" s="856"/>
      <c r="P13" s="856"/>
      <c r="Q13" s="856"/>
      <c r="R13" s="856"/>
      <c r="S13" s="856"/>
      <c r="T13" s="856"/>
      <c r="U13" s="856"/>
      <c r="V13" s="856"/>
      <c r="X13" s="860" t="s">
        <v>107</v>
      </c>
      <c r="Y13" s="860"/>
      <c r="Z13" s="860"/>
      <c r="AA13" s="860"/>
      <c r="AB13" s="860"/>
    </row>
    <row r="14" spans="2:28" ht="15" customHeight="1" x14ac:dyDescent="0.25">
      <c r="B14" s="515" t="s">
        <v>57</v>
      </c>
      <c r="C14" s="515" t="s">
        <v>100</v>
      </c>
      <c r="D14" s="515"/>
      <c r="E14" s="547" t="s">
        <v>98</v>
      </c>
      <c r="F14" s="547" t="s">
        <v>87</v>
      </c>
      <c r="G14" s="515" t="s">
        <v>92</v>
      </c>
      <c r="H14" s="515"/>
      <c r="J14" s="845" t="s">
        <v>5</v>
      </c>
      <c r="K14" s="846" t="s">
        <v>3</v>
      </c>
      <c r="L14" s="846" t="s">
        <v>72</v>
      </c>
      <c r="M14" s="845" t="s">
        <v>74</v>
      </c>
      <c r="N14" s="845" t="s">
        <v>82</v>
      </c>
      <c r="O14" s="846" t="s">
        <v>102</v>
      </c>
      <c r="P14" s="846" t="s">
        <v>262</v>
      </c>
      <c r="Q14" s="846" t="s">
        <v>263</v>
      </c>
      <c r="R14" s="845" t="s">
        <v>394</v>
      </c>
      <c r="S14" s="845" t="s">
        <v>395</v>
      </c>
      <c r="T14" s="845" t="s">
        <v>76</v>
      </c>
      <c r="U14" s="846" t="s">
        <v>103</v>
      </c>
      <c r="V14" s="845" t="s">
        <v>80</v>
      </c>
      <c r="X14" s="515" t="s">
        <v>5</v>
      </c>
      <c r="Y14" s="879" t="s">
        <v>77</v>
      </c>
      <c r="Z14" s="879" t="s">
        <v>78</v>
      </c>
      <c r="AA14" s="879" t="s">
        <v>105</v>
      </c>
      <c r="AB14" s="846" t="s">
        <v>106</v>
      </c>
    </row>
    <row r="15" spans="2:28" x14ac:dyDescent="0.25">
      <c r="B15" s="515"/>
      <c r="C15" s="10" t="s">
        <v>99</v>
      </c>
      <c r="D15" s="10" t="s">
        <v>101</v>
      </c>
      <c r="E15" s="547"/>
      <c r="F15" s="547"/>
      <c r="G15" s="515"/>
      <c r="H15" s="515"/>
      <c r="J15" s="576"/>
      <c r="K15" s="816"/>
      <c r="L15" s="816"/>
      <c r="M15" s="576"/>
      <c r="N15" s="576"/>
      <c r="O15" s="816"/>
      <c r="P15" s="816"/>
      <c r="Q15" s="816"/>
      <c r="R15" s="576"/>
      <c r="S15" s="576"/>
      <c r="T15" s="576"/>
      <c r="U15" s="816"/>
      <c r="V15" s="576"/>
      <c r="X15" s="515"/>
      <c r="Y15" s="879"/>
      <c r="Z15" s="879"/>
      <c r="AA15" s="879"/>
      <c r="AB15" s="816"/>
    </row>
    <row r="16" spans="2:28" x14ac:dyDescent="0.25">
      <c r="B16" s="10">
        <v>3</v>
      </c>
      <c r="C16" s="266">
        <f>'Yield Mechanism'!AA57</f>
        <v>19.828151376819207</v>
      </c>
      <c r="D16" s="21">
        <f>'Yield Mechanism'!C13</f>
        <v>135.73333333333332</v>
      </c>
      <c r="E16" s="21">
        <f>C16/D16</f>
        <v>0.14608166534984682</v>
      </c>
      <c r="F16" s="23" t="s">
        <v>38</v>
      </c>
      <c r="G16" s="322" t="s">
        <v>93</v>
      </c>
      <c r="H16" s="322" t="s">
        <v>66</v>
      </c>
      <c r="J16" s="323">
        <v>3</v>
      </c>
      <c r="K16" s="255">
        <v>3</v>
      </c>
      <c r="L16" s="255">
        <v>8.75</v>
      </c>
      <c r="M16" s="324">
        <v>2.1021604822228316E-2</v>
      </c>
      <c r="N16" s="25">
        <v>3.4808995447482352E-3</v>
      </c>
      <c r="O16" s="325">
        <v>1.1602998482494117E-3</v>
      </c>
      <c r="P16" s="324">
        <v>9.5976000000000013E-3</v>
      </c>
      <c r="Q16" s="324">
        <v>2.1242187393174547E-3</v>
      </c>
      <c r="R16" s="255">
        <v>0.12089479122378632</v>
      </c>
      <c r="S16" s="21">
        <v>0.54622427849508315</v>
      </c>
      <c r="T16" s="255">
        <v>333.39432629170858</v>
      </c>
      <c r="U16" s="255">
        <v>1000.1829788751257</v>
      </c>
      <c r="V16" s="21">
        <v>798.00267949922261</v>
      </c>
      <c r="W16" s="240"/>
      <c r="X16" s="369">
        <v>3</v>
      </c>
      <c r="Y16" s="21">
        <f>'Structural Information'!$AJ$6</f>
        <v>67.278400000000005</v>
      </c>
      <c r="Z16" s="21">
        <f>Y16*M16</f>
        <v>1.4142999378718057</v>
      </c>
      <c r="AA16" s="21">
        <f>Z16*L16</f>
        <v>12.3751244563783</v>
      </c>
      <c r="AB16" s="21">
        <f>AA19/Z19</f>
        <v>6.3024299314479606</v>
      </c>
    </row>
    <row r="17" spans="2:28" x14ac:dyDescent="0.25">
      <c r="B17" s="10">
        <v>2</v>
      </c>
      <c r="C17" s="266">
        <f>'Yield Mechanism'!AA58</f>
        <v>67.615808429690546</v>
      </c>
      <c r="D17" s="21">
        <f>'Yield Mechanism'!C14</f>
        <v>148.63333333333333</v>
      </c>
      <c r="E17" s="21">
        <f>C17/D17</f>
        <v>0.45491685420289674</v>
      </c>
      <c r="F17" s="23" t="s">
        <v>38</v>
      </c>
      <c r="G17" s="322" t="s">
        <v>93</v>
      </c>
      <c r="H17" s="322" t="s">
        <v>66</v>
      </c>
      <c r="J17" s="323">
        <v>2</v>
      </c>
      <c r="K17" s="255">
        <v>3</v>
      </c>
      <c r="L17" s="255">
        <v>5.75</v>
      </c>
      <c r="M17" s="324">
        <v>1.7540705277480081E-2</v>
      </c>
      <c r="N17" s="25">
        <v>5.7848533823785207E-3</v>
      </c>
      <c r="O17" s="325">
        <v>1.9282844607928402E-3</v>
      </c>
      <c r="P17" s="324">
        <v>9.175559679266896E-3</v>
      </c>
      <c r="Q17" s="324">
        <v>1.9282324366938306E-3</v>
      </c>
      <c r="R17" s="21">
        <v>0.21015442416553551</v>
      </c>
      <c r="S17" s="21">
        <v>1.0000269802011519</v>
      </c>
      <c r="T17" s="255">
        <v>611.55847360818518</v>
      </c>
      <c r="U17" s="255">
        <v>2834.8583996996813</v>
      </c>
      <c r="V17" s="326"/>
      <c r="W17" s="240"/>
      <c r="X17" s="369">
        <v>2</v>
      </c>
      <c r="Y17" s="21">
        <f>'Structural Information'!$AJ$7</f>
        <v>67.278400000000005</v>
      </c>
      <c r="Z17" s="21">
        <f>Y17*M17</f>
        <v>1.180110585940416</v>
      </c>
      <c r="AA17" s="21">
        <f>Z17*L17</f>
        <v>6.7856358691573915</v>
      </c>
      <c r="AB17" s="367" t="s">
        <v>337</v>
      </c>
    </row>
    <row r="18" spans="2:28" x14ac:dyDescent="0.25">
      <c r="B18" s="10">
        <v>1</v>
      </c>
      <c r="C18" s="266">
        <f>'Yield Mechanism'!AA59</f>
        <v>149.37377257656362</v>
      </c>
      <c r="D18" s="21">
        <f>'Yield Mechanism'!C15</f>
        <v>188.61818181818182</v>
      </c>
      <c r="E18" s="21">
        <f>C18/D18</f>
        <v>0.79193729436196247</v>
      </c>
      <c r="F18" s="23" t="s">
        <v>38</v>
      </c>
      <c r="G18" s="322" t="s">
        <v>93</v>
      </c>
      <c r="H18" s="322" t="s">
        <v>66</v>
      </c>
      <c r="J18" s="323">
        <v>1</v>
      </c>
      <c r="K18" s="255">
        <v>2.75</v>
      </c>
      <c r="L18" s="255">
        <v>2.75</v>
      </c>
      <c r="M18" s="324">
        <v>1.175585189510156E-2</v>
      </c>
      <c r="N18" s="25">
        <v>1.175585189510156E-2</v>
      </c>
      <c r="O18" s="325">
        <v>4.2748552345823858E-3</v>
      </c>
      <c r="P18" s="324">
        <v>8.2177865177759084E-3</v>
      </c>
      <c r="Q18" s="324">
        <v>1.7943684195002661E-3</v>
      </c>
      <c r="R18" s="21">
        <v>0.52019545960891522</v>
      </c>
      <c r="S18" s="21">
        <v>2.3823732005788076</v>
      </c>
      <c r="T18" s="255">
        <v>797.99911743705184</v>
      </c>
      <c r="U18" s="255">
        <v>5029.3559726515741</v>
      </c>
      <c r="V18" s="327"/>
      <c r="W18" s="240"/>
      <c r="X18" s="369">
        <v>1</v>
      </c>
      <c r="Y18" s="21">
        <f>'Structural Information'!$AJ$8</f>
        <v>67.278400000000005</v>
      </c>
      <c r="Z18" s="21">
        <f>Y18*M18</f>
        <v>0.79091490613940085</v>
      </c>
      <c r="AA18" s="21">
        <f>Z18*L18</f>
        <v>2.1750159918833525</v>
      </c>
      <c r="AB18" s="254">
        <f>T18/M16</f>
        <v>37960.903755228283</v>
      </c>
    </row>
    <row r="19" spans="2:28" x14ac:dyDescent="0.25">
      <c r="V19" s="374"/>
      <c r="W19" s="240"/>
      <c r="X19" s="377"/>
      <c r="Y19" s="367" t="s">
        <v>79</v>
      </c>
      <c r="Z19" s="328">
        <f>SUM(Z16:Z18)</f>
        <v>3.3853254299516227</v>
      </c>
      <c r="AA19" s="328">
        <f>SUM(AA16:AA18)</f>
        <v>21.335776317419043</v>
      </c>
      <c r="AB19" s="370" t="s">
        <v>339</v>
      </c>
    </row>
    <row r="20" spans="2:28" x14ac:dyDescent="0.25">
      <c r="W20" s="240"/>
      <c r="X20" s="377"/>
      <c r="Y20" s="375"/>
      <c r="Z20" s="375"/>
      <c r="AA20" s="376"/>
      <c r="AB20" s="21">
        <f>(('Structural Information'!$AJ$6*M16+'Structural Information'!$AJ$7*M17+'Structural Information'!$AJ$8*M18)^2)/('Structural Information'!$AJ$6*M16*M16+'Structural Information'!$AJ$7*M17*M17+'Structural Information'!$AJ$8*M18*M18)</f>
        <v>191.87471569406574</v>
      </c>
    </row>
    <row r="21" spans="2:28" x14ac:dyDescent="0.25">
      <c r="W21" s="240"/>
      <c r="X21" s="377"/>
      <c r="Y21" s="16"/>
      <c r="Z21" s="16"/>
      <c r="AA21" s="339"/>
      <c r="AB21" s="367" t="s">
        <v>338</v>
      </c>
    </row>
    <row r="22" spans="2:28" x14ac:dyDescent="0.25">
      <c r="X22" s="378"/>
      <c r="Y22" s="341"/>
      <c r="Z22" s="341"/>
      <c r="AA22" s="342"/>
      <c r="AB22" s="254">
        <f>2*PI()*SQRT(AB20/AB18)</f>
        <v>0.44670464797085174</v>
      </c>
    </row>
    <row r="24" spans="2:28" ht="15.75" customHeight="1" x14ac:dyDescent="0.25">
      <c r="B24" s="883" t="s">
        <v>261</v>
      </c>
      <c r="C24" s="884"/>
      <c r="D24" s="884"/>
      <c r="E24" s="884"/>
      <c r="F24" s="884"/>
      <c r="G24" s="884"/>
      <c r="H24" s="885"/>
      <c r="J24" s="865" t="s">
        <v>109</v>
      </c>
      <c r="K24" s="866"/>
      <c r="L24" s="866"/>
      <c r="M24" s="866"/>
      <c r="N24" s="866"/>
      <c r="O24" s="866"/>
      <c r="P24" s="866"/>
      <c r="Q24" s="866"/>
      <c r="R24" s="866"/>
      <c r="S24" s="866"/>
      <c r="T24" s="866"/>
      <c r="U24" s="866"/>
      <c r="V24" s="867"/>
      <c r="X24" s="858" t="s">
        <v>107</v>
      </c>
      <c r="Y24" s="858"/>
      <c r="Z24" s="858"/>
      <c r="AA24" s="858"/>
      <c r="AB24" s="858"/>
    </row>
    <row r="25" spans="2:28" ht="15" customHeight="1" x14ac:dyDescent="0.25">
      <c r="B25" s="10" t="s">
        <v>5</v>
      </c>
      <c r="C25" s="10" t="s">
        <v>311</v>
      </c>
      <c r="D25" s="10" t="s">
        <v>264</v>
      </c>
      <c r="E25" s="11" t="s">
        <v>70</v>
      </c>
      <c r="F25" s="151" t="s">
        <v>193</v>
      </c>
      <c r="G25" s="151" t="s">
        <v>194</v>
      </c>
      <c r="H25" s="10" t="s">
        <v>220</v>
      </c>
      <c r="J25" s="845" t="s">
        <v>5</v>
      </c>
      <c r="K25" s="846" t="s">
        <v>3</v>
      </c>
      <c r="L25" s="846" t="s">
        <v>72</v>
      </c>
      <c r="M25" s="845" t="s">
        <v>74</v>
      </c>
      <c r="N25" s="845" t="s">
        <v>82</v>
      </c>
      <c r="O25" s="846" t="s">
        <v>102</v>
      </c>
      <c r="P25" s="846" t="s">
        <v>262</v>
      </c>
      <c r="Q25" s="846" t="s">
        <v>263</v>
      </c>
      <c r="R25" s="845" t="s">
        <v>394</v>
      </c>
      <c r="S25" s="845" t="s">
        <v>395</v>
      </c>
      <c r="T25" s="845" t="s">
        <v>76</v>
      </c>
      <c r="U25" s="846" t="s">
        <v>103</v>
      </c>
      <c r="V25" s="845" t="s">
        <v>80</v>
      </c>
      <c r="X25" s="845" t="s">
        <v>5</v>
      </c>
      <c r="Y25" s="847" t="s">
        <v>77</v>
      </c>
      <c r="Z25" s="847" t="s">
        <v>78</v>
      </c>
      <c r="AA25" s="847" t="s">
        <v>105</v>
      </c>
      <c r="AB25" s="846" t="s">
        <v>106</v>
      </c>
    </row>
    <row r="26" spans="2:28" x14ac:dyDescent="0.25">
      <c r="B26" s="329">
        <v>3</v>
      </c>
      <c r="C26" s="330">
        <f>'Frame Capacities'!BT11</f>
        <v>9.5976000000000013E-3</v>
      </c>
      <c r="D26" s="227">
        <f>'Infill Capacities'!CT11</f>
        <v>2.1242187393174547E-3</v>
      </c>
      <c r="E26" s="94">
        <f>'System Capacities'!Q6</f>
        <v>2.1242187393174547E-3</v>
      </c>
      <c r="F26" s="331">
        <f>'System Capacities'!N6</f>
        <v>135.73333333333332</v>
      </c>
      <c r="G26" s="195">
        <f>'System Capacities'!O6</f>
        <v>580.32000000000016</v>
      </c>
      <c r="H26" s="168">
        <f>'System Capacities'!P6</f>
        <v>610.36160313168807</v>
      </c>
      <c r="J26" s="576"/>
      <c r="K26" s="816"/>
      <c r="L26" s="816"/>
      <c r="M26" s="576"/>
      <c r="N26" s="576"/>
      <c r="O26" s="816"/>
      <c r="P26" s="816"/>
      <c r="Q26" s="816"/>
      <c r="R26" s="576"/>
      <c r="S26" s="576"/>
      <c r="T26" s="576"/>
      <c r="U26" s="816"/>
      <c r="V26" s="576"/>
      <c r="X26" s="576"/>
      <c r="Y26" s="848"/>
      <c r="Z26" s="848"/>
      <c r="AA26" s="848"/>
      <c r="AB26" s="816"/>
    </row>
    <row r="27" spans="2:28" x14ac:dyDescent="0.25">
      <c r="B27" s="329">
        <v>2</v>
      </c>
      <c r="C27" s="330">
        <f>'Frame Capacities'!BT12</f>
        <v>9.175559679266896E-3</v>
      </c>
      <c r="D27" s="227">
        <f>'Infill Capacities'!CT12</f>
        <v>1.9282324366938306E-3</v>
      </c>
      <c r="E27" s="94">
        <f>'System Capacities'!Q7</f>
        <v>4.9221107879090561E-3</v>
      </c>
      <c r="F27" s="331">
        <f>'System Capacities'!N7</f>
        <v>148.63333333333333</v>
      </c>
      <c r="G27" s="195">
        <f>'System Capacities'!O7</f>
        <v>725.40000000000009</v>
      </c>
      <c r="H27" s="168">
        <f>'System Capacities'!P7</f>
        <v>805.13243693199274</v>
      </c>
      <c r="J27" s="323">
        <v>3</v>
      </c>
      <c r="K27" s="255">
        <v>3</v>
      </c>
      <c r="L27" s="255">
        <v>8.75</v>
      </c>
      <c r="M27" s="324">
        <v>2.4198535186745553E-2</v>
      </c>
      <c r="N27" s="25">
        <v>3.6421787327185449E-3</v>
      </c>
      <c r="O27" s="325">
        <v>1.2140595775728482E-3</v>
      </c>
      <c r="P27" s="324">
        <v>9.5976000000000013E-3</v>
      </c>
      <c r="Q27" s="324">
        <v>2.1242187393174547E-3</v>
      </c>
      <c r="R27" s="255">
        <v>0.12649616337134784</v>
      </c>
      <c r="S27" s="21">
        <v>0.57153227918653282</v>
      </c>
      <c r="T27" s="255">
        <v>348.8413581657997</v>
      </c>
      <c r="U27" s="255">
        <v>1046.5240744973992</v>
      </c>
      <c r="V27" s="21">
        <v>835.64940980527081</v>
      </c>
      <c r="W27" s="240"/>
      <c r="X27" s="369">
        <v>3</v>
      </c>
      <c r="Y27" s="21">
        <f>'Structural Information'!$AJ$6</f>
        <v>67.278400000000005</v>
      </c>
      <c r="Z27" s="21">
        <f>Y27*M27</f>
        <v>1.6280387297079422</v>
      </c>
      <c r="AA27" s="21">
        <f>Z27*L27</f>
        <v>14.245338884944495</v>
      </c>
      <c r="AB27" s="21">
        <f>AA30/Z30</f>
        <v>6.3186055224302375</v>
      </c>
    </row>
    <row r="28" spans="2:28" x14ac:dyDescent="0.25">
      <c r="B28" s="149">
        <v>1</v>
      </c>
      <c r="C28" s="332">
        <f>'Frame Capacities'!BT13</f>
        <v>8.2177865177759084E-3</v>
      </c>
      <c r="D28" s="87">
        <f>'Infill Capacities'!CT13</f>
        <v>1.7943684195002661E-3</v>
      </c>
      <c r="E28" s="89">
        <f>'System Capacities'!Q8</f>
        <v>8.2177865177759084E-3</v>
      </c>
      <c r="F28" s="333">
        <f>'System Capacities'!N8</f>
        <v>188.61818181818182</v>
      </c>
      <c r="G28" s="192">
        <f>'System Capacities'!O8</f>
        <v>72.539999999999992</v>
      </c>
      <c r="H28" s="181">
        <f>'System Capacities'!P8</f>
        <v>576.5447968697116</v>
      </c>
      <c r="J28" s="323">
        <v>2</v>
      </c>
      <c r="K28" s="255">
        <v>3</v>
      </c>
      <c r="L28" s="255">
        <v>5.75</v>
      </c>
      <c r="M28" s="324">
        <v>2.0556356454027008E-2</v>
      </c>
      <c r="N28" s="25">
        <v>7.3445495672241415E-3</v>
      </c>
      <c r="O28" s="325">
        <v>2.4481831890747138E-3</v>
      </c>
      <c r="P28" s="324">
        <v>9.175559679266896E-3</v>
      </c>
      <c r="Q28" s="324">
        <v>1.9282324366938306E-3</v>
      </c>
      <c r="R28" s="21">
        <v>0.26681567933197919</v>
      </c>
      <c r="S28" s="21">
        <v>1.2696514914313943</v>
      </c>
      <c r="T28" s="255">
        <v>645.17393635196743</v>
      </c>
      <c r="U28" s="255">
        <v>2982.0458835533018</v>
      </c>
      <c r="V28" s="326"/>
      <c r="W28" s="240"/>
      <c r="X28" s="369">
        <v>2</v>
      </c>
      <c r="Y28" s="21">
        <f>'Structural Information'!$AJ$7</f>
        <v>67.278400000000005</v>
      </c>
      <c r="Z28" s="21">
        <f>Y28*M28</f>
        <v>1.3829987720566108</v>
      </c>
      <c r="AA28" s="21">
        <f>Z28*L28</f>
        <v>7.9522429393255125</v>
      </c>
      <c r="AB28" s="367" t="s">
        <v>337</v>
      </c>
    </row>
    <row r="29" spans="2:28" x14ac:dyDescent="0.25">
      <c r="J29" s="323">
        <v>1</v>
      </c>
      <c r="K29" s="255">
        <v>2.75</v>
      </c>
      <c r="L29" s="255">
        <v>2.75</v>
      </c>
      <c r="M29" s="324">
        <v>1.3211806886802867E-2</v>
      </c>
      <c r="N29" s="25">
        <v>1.3211806886802867E-2</v>
      </c>
      <c r="O29" s="325">
        <v>4.8042934133828603E-3</v>
      </c>
      <c r="P29" s="324">
        <v>8.2177865177759084E-3</v>
      </c>
      <c r="Q29" s="324">
        <v>1.7943684195002661E-3</v>
      </c>
      <c r="R29" s="21">
        <v>0.58462134578340341</v>
      </c>
      <c r="S29" s="21">
        <v>2.6774286490847081</v>
      </c>
      <c r="T29" s="255">
        <v>835.67021529376416</v>
      </c>
      <c r="U29" s="255">
        <v>5280.138975611153</v>
      </c>
      <c r="V29" s="327"/>
      <c r="W29" s="240"/>
      <c r="X29" s="369">
        <v>1</v>
      </c>
      <c r="Y29" s="21">
        <f>'Structural Information'!$AJ$8</f>
        <v>67.278400000000005</v>
      </c>
      <c r="Z29" s="21">
        <f>Y29*M29</f>
        <v>0.88886922845307803</v>
      </c>
      <c r="AA29" s="21">
        <f>Z29*L29</f>
        <v>2.4443903782459646</v>
      </c>
      <c r="AB29" s="254">
        <f>T29/M27</f>
        <v>34533.917398086647</v>
      </c>
    </row>
    <row r="30" spans="2:28" x14ac:dyDescent="0.25">
      <c r="V30" s="374"/>
      <c r="W30" s="240"/>
      <c r="X30" s="377"/>
      <c r="Y30" s="367" t="s">
        <v>79</v>
      </c>
      <c r="Z30" s="328">
        <f>SUM(Z27:Z29)</f>
        <v>3.8999067302176309</v>
      </c>
      <c r="AA30" s="328">
        <f>SUM(AA27:AA29)</f>
        <v>24.641972202515973</v>
      </c>
      <c r="AB30" s="370" t="s">
        <v>339</v>
      </c>
    </row>
    <row r="31" spans="2:28" x14ac:dyDescent="0.25">
      <c r="W31" s="240"/>
      <c r="X31" s="377"/>
      <c r="Y31" s="375"/>
      <c r="Z31" s="375"/>
      <c r="AA31" s="376"/>
      <c r="AB31" s="21">
        <f>(('Structural Information'!$AJ$6*M27+'Structural Information'!$AJ$7*M28+'Structural Information'!$AJ$8*M29)^2)/('Structural Information'!$AJ$6*M27*M27+'Structural Information'!$AJ$7*M28*M28+'Structural Information'!$AJ$8*M29*M29)</f>
        <v>191.14537512128084</v>
      </c>
    </row>
    <row r="32" spans="2:28" x14ac:dyDescent="0.25">
      <c r="W32" s="240"/>
      <c r="X32" s="377"/>
      <c r="Y32" s="16"/>
      <c r="Z32" s="16"/>
      <c r="AA32" s="339"/>
      <c r="AB32" s="367" t="s">
        <v>338</v>
      </c>
    </row>
    <row r="33" spans="2:28" x14ac:dyDescent="0.25">
      <c r="X33" s="378"/>
      <c r="Y33" s="341"/>
      <c r="Z33" s="341"/>
      <c r="AA33" s="342"/>
      <c r="AB33" s="254">
        <f>2*PI()*SQRT(AB31/AB29)</f>
        <v>0.46745395938049983</v>
      </c>
    </row>
    <row r="35" spans="2:28" ht="15.75" customHeight="1" x14ac:dyDescent="0.25">
      <c r="B35" s="880" t="s">
        <v>224</v>
      </c>
      <c r="C35" s="880"/>
      <c r="D35" s="880"/>
      <c r="E35" s="886" t="s">
        <v>222</v>
      </c>
      <c r="F35" s="886"/>
      <c r="G35" s="886"/>
      <c r="H35" s="334"/>
      <c r="J35" s="856" t="s">
        <v>110</v>
      </c>
      <c r="K35" s="856"/>
      <c r="L35" s="856"/>
      <c r="M35" s="856"/>
      <c r="N35" s="856"/>
      <c r="O35" s="856"/>
      <c r="P35" s="856"/>
      <c r="Q35" s="856"/>
      <c r="R35" s="856"/>
      <c r="S35" s="856"/>
      <c r="T35" s="856"/>
      <c r="U35" s="856"/>
      <c r="V35" s="856"/>
      <c r="X35" s="857" t="s">
        <v>107</v>
      </c>
      <c r="Y35" s="857"/>
      <c r="Z35" s="857"/>
      <c r="AA35" s="857"/>
      <c r="AB35" s="857"/>
    </row>
    <row r="36" spans="2:28" ht="15" customHeight="1" x14ac:dyDescent="0.25">
      <c r="B36" s="10" t="s">
        <v>113</v>
      </c>
      <c r="C36" s="247" t="s">
        <v>80</v>
      </c>
      <c r="D36" s="10" t="s">
        <v>114</v>
      </c>
      <c r="E36" s="335" t="s">
        <v>223</v>
      </c>
      <c r="F36" s="335" t="s">
        <v>379</v>
      </c>
      <c r="G36" s="10" t="s">
        <v>225</v>
      </c>
      <c r="H36" s="220"/>
      <c r="J36" s="845" t="s">
        <v>5</v>
      </c>
      <c r="K36" s="846" t="s">
        <v>3</v>
      </c>
      <c r="L36" s="846" t="s">
        <v>72</v>
      </c>
      <c r="M36" s="845" t="s">
        <v>74</v>
      </c>
      <c r="N36" s="845" t="s">
        <v>82</v>
      </c>
      <c r="O36" s="846" t="s">
        <v>102</v>
      </c>
      <c r="P36" s="846" t="s">
        <v>262</v>
      </c>
      <c r="Q36" s="846" t="s">
        <v>263</v>
      </c>
      <c r="R36" s="845" t="s">
        <v>394</v>
      </c>
      <c r="S36" s="845" t="s">
        <v>395</v>
      </c>
      <c r="T36" s="845" t="s">
        <v>76</v>
      </c>
      <c r="U36" s="846" t="s">
        <v>103</v>
      </c>
      <c r="V36" s="845" t="s">
        <v>80</v>
      </c>
      <c r="X36" s="845" t="s">
        <v>5</v>
      </c>
      <c r="Y36" s="847" t="s">
        <v>77</v>
      </c>
      <c r="Z36" s="847" t="s">
        <v>78</v>
      </c>
      <c r="AA36" s="847" t="s">
        <v>105</v>
      </c>
      <c r="AB36" s="846" t="s">
        <v>106</v>
      </c>
    </row>
    <row r="37" spans="2:28" x14ac:dyDescent="0.25">
      <c r="B37" s="336">
        <v>0</v>
      </c>
      <c r="C37" s="227">
        <v>0</v>
      </c>
      <c r="D37" s="67">
        <v>0</v>
      </c>
      <c r="E37" s="55" t="s">
        <v>221</v>
      </c>
      <c r="F37" s="337"/>
      <c r="G37" s="168" t="s">
        <v>221</v>
      </c>
      <c r="H37" s="92"/>
      <c r="J37" s="576"/>
      <c r="K37" s="816"/>
      <c r="L37" s="816"/>
      <c r="M37" s="576"/>
      <c r="N37" s="576"/>
      <c r="O37" s="816"/>
      <c r="P37" s="816"/>
      <c r="Q37" s="816"/>
      <c r="R37" s="576"/>
      <c r="S37" s="576"/>
      <c r="T37" s="576"/>
      <c r="U37" s="816"/>
      <c r="V37" s="576"/>
      <c r="X37" s="576"/>
      <c r="Y37" s="848"/>
      <c r="Z37" s="848"/>
      <c r="AA37" s="848"/>
      <c r="AB37" s="816"/>
    </row>
    <row r="38" spans="2:28" x14ac:dyDescent="0.25">
      <c r="B38" s="336">
        <v>1</v>
      </c>
      <c r="C38" s="92">
        <f>V5*-1</f>
        <v>-621.51082490569547</v>
      </c>
      <c r="D38" s="338">
        <f>M5</f>
        <v>1.2775462946619048E-2</v>
      </c>
      <c r="E38" s="55">
        <f>((C38-C37)/(D38-D37))*-1</f>
        <v>48648.790850289668</v>
      </c>
      <c r="F38" s="337">
        <v>45649.471887832005</v>
      </c>
      <c r="G38" s="168">
        <f>((F38-E38)/F38)*100</f>
        <v>-6.5703256542101185</v>
      </c>
      <c r="H38" s="92"/>
      <c r="J38" s="323">
        <v>3</v>
      </c>
      <c r="K38" s="255">
        <f>'Structural Information'!$AC$6</f>
        <v>3</v>
      </c>
      <c r="L38" s="255">
        <f>L39+K38</f>
        <v>8.75</v>
      </c>
      <c r="M38" s="324">
        <f>'Yield Mechanism'!$V$57</f>
        <v>3.4625372365076262E-2</v>
      </c>
      <c r="N38" s="25">
        <f>M38-M39</f>
        <v>4.2061001740850666E-3</v>
      </c>
      <c r="O38" s="325">
        <f>N38/K38</f>
        <v>1.4020333913616889E-3</v>
      </c>
      <c r="P38" s="324">
        <f>$C$26</f>
        <v>9.5976000000000013E-3</v>
      </c>
      <c r="Q38" s="324">
        <f>$D$26</f>
        <v>2.1242187393174547E-3</v>
      </c>
      <c r="R38" s="255">
        <f>O38/P38</f>
        <v>0.14608166534984671</v>
      </c>
      <c r="S38" s="21">
        <f>O38/Q38</f>
        <v>0.6600230783258153</v>
      </c>
      <c r="T38" s="255">
        <f>_xlfn.IFS((O38&lt;='Infill Capacities'!$CT$11),(O38*'Infill Capacities'!$CO$11*'Infill Capacities'!$CN$4),(AND((O38&gt;'Infill Capacities'!$CT$11),(O38&lt;='Infill Capacities'!$CU$11))),((O38-'Infill Capacities'!$CT$11)*'Infill Capacities'!$CN$4*('Infill Capacities'!$CP$11)+'Infill Capacities'!$CJ$11),(AND((O38&gt;'Infill Capacities'!$CU$11),(O38&lt;='Infill Capacities'!$CV$11))),((O38-'Infill Capacities'!$CU$11)*'Infill Capacities'!$CN$4*('Infill Capacities'!$CQ$11)+'Infill Capacities'!$CK$11),(AND((O38&gt;'Infill Capacities'!$CV$11),(O38&lt;='Infill Capacities'!$CW$11))),((O38-'Infill Capacities'!$CV$11)*'Infill Capacities'!$CN$4*('Infill Capacities'!$CR$11)+'Infill Capacities'!$CM$11))+_xlfn.IFS((O38&lt;='Frame Capacities'!$BT$11),(O38*'Frame Capacities'!$BN$4*'Frame Capacities'!$BO$11),(AND((O38&gt;'Frame Capacities'!$BT$11),(O38&lt;='Frame Capacities'!$BU$11))),((O38-'Frame Capacities'!$BT$11)*'Frame Capacities'!$BN$4*('Frame Capacities'!$BP$11)+'Frame Capacities'!$BJ$11),(AND((O38&gt;'Frame Capacities'!$BU$11),(O38&lt;='Frame Capacities'!$BV$11))),((O38-'Frame Capacities'!$BU$11)*'Frame Capacities'!$BN$4*('Frame Capacities'!$BQ$11)+'Frame Capacities'!$BK$11),(AND((O38&gt;'Frame Capacities'!$BV$11),(O38&lt;='Frame Capacities'!$BW$11))),((O38-'Frame Capacities'!$BV$11)*'Frame Capacities'!$BN$4*('Frame Capacities'!$BR$11)+'Frame Capacities'!$BL$11))</f>
        <v>402.8527441908563</v>
      </c>
      <c r="U38" s="255">
        <f>T38*K38</f>
        <v>1208.5582325725688</v>
      </c>
      <c r="V38" s="21">
        <f>U40/AB38</f>
        <v>853.06724056910537</v>
      </c>
      <c r="W38" s="240"/>
      <c r="X38" s="369">
        <v>3</v>
      </c>
      <c r="Y38" s="21">
        <f>'Structural Information'!$AJ$6</f>
        <v>67.278400000000005</v>
      </c>
      <c r="Z38" s="21">
        <f>Y38*M38</f>
        <v>2.329539652126547</v>
      </c>
      <c r="AA38" s="21">
        <f>Z38*L38</f>
        <v>20.383471956107286</v>
      </c>
      <c r="AB38" s="21">
        <f>AA41/Z41</f>
        <v>6.3550687651077968</v>
      </c>
    </row>
    <row r="39" spans="2:28" x14ac:dyDescent="0.25">
      <c r="B39" s="336">
        <v>2</v>
      </c>
      <c r="C39" s="195">
        <f>V16*-1</f>
        <v>-798.00267949922261</v>
      </c>
      <c r="D39" s="67">
        <f>M16</f>
        <v>2.1021604822228316E-2</v>
      </c>
      <c r="E39" s="55">
        <f>((C39-C38)/(D39-D38))*-1</f>
        <v>21402.961197594846</v>
      </c>
      <c r="G39" s="339"/>
      <c r="H39" s="92"/>
      <c r="J39" s="323">
        <v>2</v>
      </c>
      <c r="K39" s="255">
        <f>'Structural Information'!$AC$7</f>
        <v>3</v>
      </c>
      <c r="L39" s="255">
        <f>L40+K39</f>
        <v>5.75</v>
      </c>
      <c r="M39" s="324">
        <f>'Yield Mechanism'!$V$58</f>
        <v>3.0419272190991196E-2</v>
      </c>
      <c r="N39" s="25">
        <f>M39-M40</f>
        <v>1.2522350234529109E-2</v>
      </c>
      <c r="O39" s="325">
        <f>N39/K39</f>
        <v>4.1741167448430365E-3</v>
      </c>
      <c r="P39" s="324">
        <f>$C$27</f>
        <v>9.175559679266896E-3</v>
      </c>
      <c r="Q39" s="324">
        <f>$D$27</f>
        <v>1.9282324366938306E-3</v>
      </c>
      <c r="R39" s="21">
        <f>O39/P39</f>
        <v>0.45491685420289674</v>
      </c>
      <c r="S39" s="21">
        <f t="shared" ref="S39:S40" si="0">O39/Q39</f>
        <v>2.164737334260399</v>
      </c>
      <c r="T39" s="255">
        <f>_xlfn.IFS((O39&lt;='Infill Capacities'!$CT$12),(O39*'Infill Capacities'!$CO$12*'Infill Capacities'!$CN$5),(AND((O39&gt;'Infill Capacities'!$CT$12),(O39&lt;='Infill Capacities'!$CU$12))),((O39-'Infill Capacities'!$CT$12)*'Infill Capacities'!$CN$5*('Infill Capacities'!$CP$12)+'Infill Capacities'!$CJ$12),(AND((O39&gt;'Infill Capacities'!$CU$12),(O39&lt;='Infill Capacities'!$CV$12))),((O39-'Infill Capacities'!$CU$12)*'Infill Capacities'!$CN$5*('Infill Capacities'!$CQ$12)+'Infill Capacities'!$CK$12),(AND((O39&gt;'Infill Capacities'!$CV$12),(O39&lt;='Infill Capacities'!$CW$12))),((O39-'Infill Capacities'!$CV$12)*'Infill Capacities'!$CN$5*('Infill Capacities'!$CR$12)+'Infill Capacities'!$CM$12))+_xlfn.IFS((O39&lt;='Frame Capacities'!$BT$12),(O39*'Frame Capacities'!$BN$5*'Frame Capacities'!$BO$12),(AND((O39&gt;'Frame Capacities'!$BT$12),(O39&lt;='Frame Capacities'!$BU$12))),((O39-'Frame Capacities'!$BT$12)*'Frame Capacities'!$BN$5*('Frame Capacities'!$BP$12)+'Frame Capacities'!$BJ$12),(AND((O39&gt;'Frame Capacities'!$BU$12),(O39&lt;='Frame Capacities'!$BV$12))),((O39-'Frame Capacities'!$BU$12)*'Frame Capacities'!$BN$5*('Frame Capacities'!$BQ$12)+'Frame Capacities'!$BK$12),(AND((O39&gt;'Frame Capacities'!$BV$12),(O39&lt;='Frame Capacities'!$BW$12))),((O39-'Frame Capacities'!$BV$12)*'Frame Capacities'!$BN$5*('Frame Capacities'!$BR$12)+'Frame Capacities'!$BL$12))</f>
        <v>756.76885279638316</v>
      </c>
      <c r="U39" s="255">
        <f>U38+T39*K39</f>
        <v>3478.8647909617184</v>
      </c>
      <c r="V39" s="326"/>
      <c r="W39" s="240"/>
      <c r="X39" s="369">
        <v>2</v>
      </c>
      <c r="Y39" s="21">
        <f>'Structural Information'!$AJ$7</f>
        <v>67.278400000000005</v>
      </c>
      <c r="Z39" s="21">
        <f>Y39*M39</f>
        <v>2.0465599621743822</v>
      </c>
      <c r="AA39" s="21">
        <f>Z39*L39</f>
        <v>11.767719782502697</v>
      </c>
      <c r="AB39" s="367" t="s">
        <v>337</v>
      </c>
    </row>
    <row r="40" spans="2:28" x14ac:dyDescent="0.25">
      <c r="B40" s="336">
        <v>3</v>
      </c>
      <c r="C40" s="92">
        <f>V27*-1</f>
        <v>-835.64940980527081</v>
      </c>
      <c r="D40" s="338">
        <f>M27</f>
        <v>2.4198535186745553E-2</v>
      </c>
      <c r="E40" s="55">
        <f>((C40-C39)/(D40-D39))*-1</f>
        <v>11850.033203912844</v>
      </c>
      <c r="F40" s="92"/>
      <c r="G40" s="168"/>
      <c r="H40" s="92"/>
      <c r="J40" s="323">
        <v>1</v>
      </c>
      <c r="K40" s="255">
        <f>'Structural Information'!$AC$8</f>
        <v>2.75</v>
      </c>
      <c r="L40" s="255">
        <f>K40</f>
        <v>2.75</v>
      </c>
      <c r="M40" s="324">
        <f>'Yield Mechanism'!$V$59</f>
        <v>1.7896921956462086E-2</v>
      </c>
      <c r="N40" s="25">
        <f>M40</f>
        <v>1.7896921956462086E-2</v>
      </c>
      <c r="O40" s="325">
        <f>N40/K40</f>
        <v>6.5079716205316681E-3</v>
      </c>
      <c r="P40" s="324">
        <f>$C$28</f>
        <v>8.2177865177759084E-3</v>
      </c>
      <c r="Q40" s="324">
        <f>$D$28</f>
        <v>1.7943684195002661E-3</v>
      </c>
      <c r="R40" s="21">
        <f t="shared" ref="R40" si="1">O40/P40</f>
        <v>0.7919372943619627</v>
      </c>
      <c r="S40" s="21">
        <f t="shared" si="0"/>
        <v>3.6268870705739165</v>
      </c>
      <c r="T40" s="255">
        <f>_xlfn.IFS((O40&lt;='Infill Capacities'!$CT$13),(O40*'Infill Capacities'!$CO$13*'Infill Capacities'!$CN$6),(AND((O40&gt;'Infill Capacities'!$CT$13),(O40&lt;='Infill Capacities'!$CU$13))),((O40-'Infill Capacities'!$CT$13)*'Infill Capacities'!$CN$6*('Infill Capacities'!$CP$13)+'Infill Capacities'!$CJ$13),(AND((O40&gt;'Infill Capacities'!$CU$13),(O40&lt;='Infill Capacities'!$CV$13))),((O40-'Infill Capacities'!$CU$13)*'Infill Capacities'!$CN$6*('Infill Capacities'!$CQ$13)+'Infill Capacities'!$CK$13),(AND((O40&gt;'Infill Capacities'!$CV$13),(O40&lt;='Infill Capacities'!$CW$13))),((O40-'Infill Capacities'!$CV$13)*'Infill Capacities'!$CN$6*('Infill Capacities'!$CR$13)+'Infill Capacities'!$CM$13))+_xlfn.IFS((O40&lt;='Frame Capacities'!$BT$13),(O40*'Frame Capacities'!$BN$6*'Frame Capacities'!$BO$13),(AND((O40&gt;'Frame Capacities'!$BT$13),(O40&lt;='Frame Capacities'!$BU$13))),((O40-'Frame Capacities'!$BT$13)*'Frame Capacities'!$BN$6*('Frame Capacities'!$BP$13)+'Frame Capacities'!$BJ$13),(AND((O40&gt;'Frame Capacities'!$BU$13),(O40&lt;='Frame Capacities'!$BV$13))),((O40-'Frame Capacities'!$BU$13)*'Frame Capacities'!$BN$6*('Frame Capacities'!$BQ$13)+'Frame Capacities'!$BK$13),(AND((O40&gt;'Frame Capacities'!$BV$13),(O40&lt;='Frame Capacities'!$BW$13))),((O40-'Frame Capacities'!$BV$13)*'Frame Capacities'!$BN$6*('Frame Capacities'!$BR$13)+'Frame Capacities'!$BL$13))</f>
        <v>706.34043058752775</v>
      </c>
      <c r="U40" s="255">
        <f>U39+T40*K40</f>
        <v>5421.3009750774199</v>
      </c>
      <c r="V40" s="327"/>
      <c r="W40" s="240"/>
      <c r="X40" s="369">
        <v>1</v>
      </c>
      <c r="Y40" s="21">
        <f>'Structural Information'!$AJ$8</f>
        <v>67.278400000000005</v>
      </c>
      <c r="Z40" s="21">
        <f>Y40*M40</f>
        <v>1.204076274155639</v>
      </c>
      <c r="AA40" s="21">
        <f>Z40*L40</f>
        <v>3.3112097539280074</v>
      </c>
      <c r="AB40" s="254">
        <f>T40/M38</f>
        <v>20399.504246197066</v>
      </c>
    </row>
    <row r="41" spans="2:28" x14ac:dyDescent="0.25">
      <c r="B41" s="336">
        <v>4</v>
      </c>
      <c r="C41" s="92">
        <f>V38*-1</f>
        <v>-853.06724056910537</v>
      </c>
      <c r="D41" s="338">
        <f>M38</f>
        <v>3.4625372365076262E-2</v>
      </c>
      <c r="E41" s="869">
        <f>((C42-C40)/(D42-D40))*-1</f>
        <v>1670.480747511114</v>
      </c>
      <c r="F41" s="870">
        <f>N236</f>
        <v>13376.423076923078</v>
      </c>
      <c r="G41" s="871">
        <f>((F41-E41)/F41)*100</f>
        <v>87.51175304560293</v>
      </c>
      <c r="V41" s="374"/>
      <c r="W41" s="240"/>
      <c r="X41" s="377"/>
      <c r="Y41" s="367" t="s">
        <v>79</v>
      </c>
      <c r="Z41" s="328">
        <f>SUM(Z38:Z40)</f>
        <v>5.5801758884565684</v>
      </c>
      <c r="AA41" s="328">
        <f>SUM(AA38:AA40)</f>
        <v>35.462401492537985</v>
      </c>
      <c r="AB41" s="370" t="s">
        <v>339</v>
      </c>
    </row>
    <row r="42" spans="2:28" x14ac:dyDescent="0.25">
      <c r="B42" s="336">
        <v>5</v>
      </c>
      <c r="C42" s="92">
        <f>V49*-1</f>
        <v>-853.06724056910537</v>
      </c>
      <c r="D42" s="338">
        <f>M49</f>
        <v>3.4625372365076262E-2</v>
      </c>
      <c r="E42" s="869"/>
      <c r="F42" s="870"/>
      <c r="G42" s="871"/>
      <c r="H42" s="92"/>
      <c r="W42" s="240"/>
      <c r="X42" s="377"/>
      <c r="Y42" s="375"/>
      <c r="Z42" s="375"/>
      <c r="AA42" s="376"/>
      <c r="AB42" s="21">
        <f>(('Structural Information'!$AJ$6*M38+'Structural Information'!$AJ$7*M39+'Structural Information'!$AJ$8*M40)^2)/('Structural Information'!$AJ$6*M38*M38+'Structural Information'!$AJ$7*M39*M39+'Structural Information'!$AJ$8*M40*M40)</f>
        <v>189.3308962635007</v>
      </c>
    </row>
    <row r="43" spans="2:28" x14ac:dyDescent="0.25">
      <c r="B43" s="336">
        <v>6</v>
      </c>
      <c r="C43" s="92">
        <f>V60*-1</f>
        <v>-853.06724056910537</v>
      </c>
      <c r="D43" s="338">
        <f>M60</f>
        <v>3.4625372365076262E-2</v>
      </c>
      <c r="E43" s="55" t="e">
        <f>((C43-C42)/(D43-D42))*-1</f>
        <v>#DIV/0!</v>
      </c>
      <c r="F43" s="92"/>
      <c r="G43" s="168"/>
      <c r="H43" s="92"/>
      <c r="W43" s="240"/>
      <c r="X43" s="377"/>
      <c r="Y43" s="16"/>
      <c r="Z43" s="16"/>
      <c r="AA43" s="339"/>
      <c r="AB43" s="367" t="s">
        <v>338</v>
      </c>
    </row>
    <row r="44" spans="2:28" x14ac:dyDescent="0.25">
      <c r="B44" s="336">
        <v>7</v>
      </c>
      <c r="C44" s="92">
        <f>V71*-1</f>
        <v>-853.06724056910537</v>
      </c>
      <c r="D44" s="338">
        <f>M71</f>
        <v>3.4625372365076262E-2</v>
      </c>
      <c r="E44" s="55" t="e">
        <f t="shared" ref="E44:E47" si="2">((C44-C43)/(D44-D43))*-1</f>
        <v>#DIV/0!</v>
      </c>
      <c r="G44" s="339"/>
      <c r="X44" s="378"/>
      <c r="Y44" s="341"/>
      <c r="Z44" s="341"/>
      <c r="AA44" s="342"/>
      <c r="AB44" s="254">
        <f>2*PI()*SQRT(AB42/AB40)</f>
        <v>0.60531412339667579</v>
      </c>
    </row>
    <row r="45" spans="2:28" x14ac:dyDescent="0.25">
      <c r="B45" s="336">
        <v>8</v>
      </c>
      <c r="C45" s="92">
        <f>V82*-1</f>
        <v>-853.06724056910537</v>
      </c>
      <c r="D45" s="338">
        <f>M82</f>
        <v>3.4625372365076262E-2</v>
      </c>
      <c r="E45" s="55" t="e">
        <f t="shared" si="2"/>
        <v>#DIV/0!</v>
      </c>
      <c r="G45" s="339"/>
    </row>
    <row r="46" spans="2:28" ht="15.75" x14ac:dyDescent="0.25">
      <c r="B46" s="336">
        <v>9</v>
      </c>
      <c r="C46" s="92">
        <f>V93*-1</f>
        <v>-853.06724056910537</v>
      </c>
      <c r="D46" s="338">
        <f>M93</f>
        <v>3.4625372365076262E-2</v>
      </c>
      <c r="E46" s="55" t="e">
        <f t="shared" si="2"/>
        <v>#DIV/0!</v>
      </c>
      <c r="G46" s="339"/>
      <c r="J46" s="865" t="s">
        <v>111</v>
      </c>
      <c r="K46" s="866"/>
      <c r="L46" s="866"/>
      <c r="M46" s="866"/>
      <c r="N46" s="866"/>
      <c r="O46" s="866"/>
      <c r="P46" s="866"/>
      <c r="Q46" s="866"/>
      <c r="R46" s="866"/>
      <c r="S46" s="866"/>
      <c r="T46" s="866"/>
      <c r="U46" s="866"/>
      <c r="V46" s="867"/>
      <c r="X46" s="856" t="s">
        <v>107</v>
      </c>
      <c r="Y46" s="856"/>
      <c r="Z46" s="856"/>
      <c r="AA46" s="856"/>
      <c r="AB46" s="856"/>
    </row>
    <row r="47" spans="2:28" ht="15" customHeight="1" x14ac:dyDescent="0.25">
      <c r="B47" s="336">
        <v>10</v>
      </c>
      <c r="C47" s="92">
        <f>V104*-1</f>
        <v>-853.06724056910537</v>
      </c>
      <c r="D47" s="338">
        <f>M104</f>
        <v>3.4625372365076262E-2</v>
      </c>
      <c r="E47" s="55" t="e">
        <f t="shared" si="2"/>
        <v>#DIV/0!</v>
      </c>
      <c r="G47" s="339"/>
      <c r="J47" s="845" t="s">
        <v>5</v>
      </c>
      <c r="K47" s="846" t="s">
        <v>3</v>
      </c>
      <c r="L47" s="846" t="s">
        <v>72</v>
      </c>
      <c r="M47" s="845" t="s">
        <v>74</v>
      </c>
      <c r="N47" s="845" t="s">
        <v>82</v>
      </c>
      <c r="O47" s="846" t="s">
        <v>102</v>
      </c>
      <c r="P47" s="846" t="s">
        <v>262</v>
      </c>
      <c r="Q47" s="846" t="s">
        <v>263</v>
      </c>
      <c r="R47" s="845" t="s">
        <v>394</v>
      </c>
      <c r="S47" s="845" t="s">
        <v>395</v>
      </c>
      <c r="T47" s="845" t="s">
        <v>76</v>
      </c>
      <c r="U47" s="846" t="s">
        <v>103</v>
      </c>
      <c r="V47" s="845" t="s">
        <v>80</v>
      </c>
      <c r="X47" s="845" t="s">
        <v>5</v>
      </c>
      <c r="Y47" s="847" t="s">
        <v>77</v>
      </c>
      <c r="Z47" s="847" t="s">
        <v>78</v>
      </c>
      <c r="AA47" s="847" t="s">
        <v>105</v>
      </c>
      <c r="AB47" s="846" t="s">
        <v>106</v>
      </c>
    </row>
    <row r="48" spans="2:28" x14ac:dyDescent="0.25">
      <c r="B48" s="336">
        <v>11</v>
      </c>
      <c r="C48" s="92">
        <f>V115*-1</f>
        <v>-853.06724056910537</v>
      </c>
      <c r="D48" s="338">
        <f>M115</f>
        <v>3.4625372365076262E-2</v>
      </c>
      <c r="E48" s="55" t="e">
        <f t="shared" ref="E48:E57" si="3">((C48-C47)/(D48-D47))*-1</f>
        <v>#DIV/0!</v>
      </c>
      <c r="G48" s="339"/>
      <c r="J48" s="576"/>
      <c r="K48" s="816"/>
      <c r="L48" s="816"/>
      <c r="M48" s="576"/>
      <c r="N48" s="576"/>
      <c r="O48" s="816"/>
      <c r="P48" s="816"/>
      <c r="Q48" s="816"/>
      <c r="R48" s="576"/>
      <c r="S48" s="576"/>
      <c r="T48" s="576"/>
      <c r="U48" s="816"/>
      <c r="V48" s="576"/>
      <c r="X48" s="576"/>
      <c r="Y48" s="848"/>
      <c r="Z48" s="848"/>
      <c r="AA48" s="848"/>
      <c r="AB48" s="816"/>
    </row>
    <row r="49" spans="2:28" x14ac:dyDescent="0.25">
      <c r="B49" s="336">
        <v>12</v>
      </c>
      <c r="C49" s="92">
        <f>V126*-1</f>
        <v>-853.06724056910537</v>
      </c>
      <c r="D49" s="338">
        <f>M126</f>
        <v>3.4625372365076262E-2</v>
      </c>
      <c r="E49" s="55" t="e">
        <f t="shared" si="3"/>
        <v>#DIV/0!</v>
      </c>
      <c r="G49" s="339"/>
      <c r="J49" s="323">
        <v>3</v>
      </c>
      <c r="K49" s="255">
        <f>'Structural Information'!$AC$6</f>
        <v>3</v>
      </c>
      <c r="L49" s="255">
        <f>L50+K49</f>
        <v>8.75</v>
      </c>
      <c r="M49" s="324">
        <f>'Yield Mechanism'!$V$57</f>
        <v>3.4625372365076262E-2</v>
      </c>
      <c r="N49" s="25">
        <f>M49-M50</f>
        <v>4.2061001740850666E-3</v>
      </c>
      <c r="O49" s="325">
        <f>N49/K49</f>
        <v>1.4020333913616889E-3</v>
      </c>
      <c r="P49" s="324">
        <f>$C$26</f>
        <v>9.5976000000000013E-3</v>
      </c>
      <c r="Q49" s="324">
        <f>$D$26</f>
        <v>2.1242187393174547E-3</v>
      </c>
      <c r="R49" s="255">
        <f>O49/P49</f>
        <v>0.14608166534984671</v>
      </c>
      <c r="S49" s="21">
        <f>O49/Q49</f>
        <v>0.6600230783258153</v>
      </c>
      <c r="T49" s="255">
        <f>_xlfn.IFS((O49&lt;='Infill Capacities'!$CT$11),(O49*'Infill Capacities'!$CO$11*'Infill Capacities'!$CN$4),(AND((O49&gt;'Infill Capacities'!$CT$11),(O49&lt;='Infill Capacities'!$CU$11))),((O49-'Infill Capacities'!$CT$11)*'Infill Capacities'!$CN$4*('Infill Capacities'!$CP$11)+'Infill Capacities'!$CJ$11),(AND((O49&gt;'Infill Capacities'!$CU$11),(O49&lt;='Infill Capacities'!$CV$11))),((O49-'Infill Capacities'!$CU$11)*'Infill Capacities'!$CN$4*('Infill Capacities'!$CQ$11)+'Infill Capacities'!$CK$11),(AND((O49&gt;'Infill Capacities'!$CV$11),(O49&lt;='Infill Capacities'!$CW$11))),((O49-'Infill Capacities'!$CV$11)*'Infill Capacities'!$CN$4*('Infill Capacities'!$CR$11)+'Infill Capacities'!$CM$11))+_xlfn.IFS((O49&lt;='Frame Capacities'!$BT$11),(O49*'Frame Capacities'!$BN$4*'Frame Capacities'!$BO$11),(AND((O49&gt;'Frame Capacities'!$BT$11),(O49&lt;='Frame Capacities'!$BU$11))),((O49-'Frame Capacities'!$BT$11)*'Frame Capacities'!$BN$4*('Frame Capacities'!$BP$11)+'Frame Capacities'!$BJ$11),(AND((O49&gt;'Frame Capacities'!$BU$11),(O49&lt;='Frame Capacities'!$BV$11))),((O49-'Frame Capacities'!$BU$11)*'Frame Capacities'!$BN$4*('Frame Capacities'!$BQ$11)+'Frame Capacities'!$BK$11),(AND((O49&gt;'Frame Capacities'!$BV$11),(O49&lt;='Frame Capacities'!$BW$11))),((O49-'Frame Capacities'!$BV$11)*'Frame Capacities'!$BN$4*('Frame Capacities'!$BR$11)+'Frame Capacities'!$BL$11))</f>
        <v>402.8527441908563</v>
      </c>
      <c r="U49" s="255">
        <f>T49*K49</f>
        <v>1208.5582325725688</v>
      </c>
      <c r="V49" s="21">
        <f>U51/AB49</f>
        <v>853.06724056910537</v>
      </c>
      <c r="W49" s="240"/>
      <c r="X49" s="369">
        <v>3</v>
      </c>
      <c r="Y49" s="21">
        <f>'Structural Information'!$AJ$6</f>
        <v>67.278400000000005</v>
      </c>
      <c r="Z49" s="21">
        <f>Y49*M49</f>
        <v>2.329539652126547</v>
      </c>
      <c r="AA49" s="21">
        <f>Z49*L49</f>
        <v>20.383471956107286</v>
      </c>
      <c r="AB49" s="21">
        <f>AA52/Z52</f>
        <v>6.3550687651077968</v>
      </c>
    </row>
    <row r="50" spans="2:28" x14ac:dyDescent="0.25">
      <c r="B50" s="336">
        <v>13</v>
      </c>
      <c r="C50" s="92">
        <f>V137*-1</f>
        <v>-853.06724056910537</v>
      </c>
      <c r="D50" s="338">
        <f>M137</f>
        <v>3.4625372365076262E-2</v>
      </c>
      <c r="E50" s="55" t="e">
        <f t="shared" si="3"/>
        <v>#DIV/0!</v>
      </c>
      <c r="G50" s="339"/>
      <c r="J50" s="323">
        <v>2</v>
      </c>
      <c r="K50" s="255">
        <f>'Structural Information'!$AC$7</f>
        <v>3</v>
      </c>
      <c r="L50" s="255">
        <f>L51+K50</f>
        <v>5.75</v>
      </c>
      <c r="M50" s="324">
        <f>'Yield Mechanism'!$V$58</f>
        <v>3.0419272190991196E-2</v>
      </c>
      <c r="N50" s="25">
        <f>M50-M51</f>
        <v>1.2522350234529109E-2</v>
      </c>
      <c r="O50" s="325">
        <f>N50/K50</f>
        <v>4.1741167448430365E-3</v>
      </c>
      <c r="P50" s="324">
        <f>$C$27</f>
        <v>9.175559679266896E-3</v>
      </c>
      <c r="Q50" s="324">
        <f>$D$27</f>
        <v>1.9282324366938306E-3</v>
      </c>
      <c r="R50" s="21">
        <f>O50/P50</f>
        <v>0.45491685420289674</v>
      </c>
      <c r="S50" s="21">
        <f t="shared" ref="S50:S51" si="4">O50/Q50</f>
        <v>2.164737334260399</v>
      </c>
      <c r="T50" s="255">
        <f>_xlfn.IFS((O50&lt;='Infill Capacities'!$CT$12),(O50*'Infill Capacities'!$CO$12*'Infill Capacities'!$CN$5),(AND((O50&gt;'Infill Capacities'!$CT$12),(O50&lt;='Infill Capacities'!$CU$12))),((O50-'Infill Capacities'!$CT$12)*'Infill Capacities'!$CN$5*('Infill Capacities'!$CP$12)+'Infill Capacities'!$CJ$12),(AND((O50&gt;'Infill Capacities'!$CU$12),(O50&lt;='Infill Capacities'!$CV$12))),((O50-'Infill Capacities'!$CU$12)*'Infill Capacities'!$CN$5*('Infill Capacities'!$CQ$12)+'Infill Capacities'!$CK$12),(AND((O50&gt;'Infill Capacities'!$CV$12),(O50&lt;='Infill Capacities'!$CW$12))),((O50-'Infill Capacities'!$CV$12)*'Infill Capacities'!$CN$5*('Infill Capacities'!$CR$12)+'Infill Capacities'!$CM$12))+_xlfn.IFS((O50&lt;='Frame Capacities'!$BT$12),(O50*'Frame Capacities'!$BN$5*'Frame Capacities'!$BO$12),(AND((O50&gt;'Frame Capacities'!$BT$12),(O50&lt;='Frame Capacities'!$BU$12))),((O50-'Frame Capacities'!$BT$12)*'Frame Capacities'!$BN$5*('Frame Capacities'!$BP$12)+'Frame Capacities'!$BJ$12),(AND((O50&gt;'Frame Capacities'!$BU$12),(O50&lt;='Frame Capacities'!$BV$12))),((O50-'Frame Capacities'!$BU$12)*'Frame Capacities'!$BN$5*('Frame Capacities'!$BQ$12)+'Frame Capacities'!$BK$12),(AND((O50&gt;'Frame Capacities'!$BV$12),(O50&lt;='Frame Capacities'!$BW$12))),((O50-'Frame Capacities'!$BV$12)*'Frame Capacities'!$BN$5*('Frame Capacities'!$BR$12)+'Frame Capacities'!$BL$12))</f>
        <v>756.76885279638316</v>
      </c>
      <c r="U50" s="255">
        <f>U49+T50*K50</f>
        <v>3478.8647909617184</v>
      </c>
      <c r="V50" s="326"/>
      <c r="W50" s="240"/>
      <c r="X50" s="369">
        <v>2</v>
      </c>
      <c r="Y50" s="21">
        <f>'Structural Information'!$AJ$7</f>
        <v>67.278400000000005</v>
      </c>
      <c r="Z50" s="21">
        <f>Y50*M50</f>
        <v>2.0465599621743822</v>
      </c>
      <c r="AA50" s="21">
        <f>Z50*L50</f>
        <v>11.767719782502697</v>
      </c>
      <c r="AB50" s="367" t="s">
        <v>337</v>
      </c>
    </row>
    <row r="51" spans="2:28" x14ac:dyDescent="0.25">
      <c r="B51" s="336">
        <v>14</v>
      </c>
      <c r="C51" s="92">
        <f>V148*-1</f>
        <v>-853.06724056910537</v>
      </c>
      <c r="D51" s="338">
        <f>M148</f>
        <v>3.4625372365076262E-2</v>
      </c>
      <c r="E51" s="55" t="e">
        <f t="shared" si="3"/>
        <v>#DIV/0!</v>
      </c>
      <c r="G51" s="339"/>
      <c r="J51" s="323">
        <v>1</v>
      </c>
      <c r="K51" s="255">
        <f>'Structural Information'!$AC$8</f>
        <v>2.75</v>
      </c>
      <c r="L51" s="255">
        <f>K51</f>
        <v>2.75</v>
      </c>
      <c r="M51" s="324">
        <f>'Yield Mechanism'!$V$59</f>
        <v>1.7896921956462086E-2</v>
      </c>
      <c r="N51" s="25">
        <f>M51</f>
        <v>1.7896921956462086E-2</v>
      </c>
      <c r="O51" s="325">
        <f>N51/K51</f>
        <v>6.5079716205316681E-3</v>
      </c>
      <c r="P51" s="324">
        <f>$C$28</f>
        <v>8.2177865177759084E-3</v>
      </c>
      <c r="Q51" s="324">
        <f>$D$28</f>
        <v>1.7943684195002661E-3</v>
      </c>
      <c r="R51" s="21">
        <f t="shared" ref="R51" si="5">O51/P51</f>
        <v>0.7919372943619627</v>
      </c>
      <c r="S51" s="21">
        <f t="shared" si="4"/>
        <v>3.6268870705739165</v>
      </c>
      <c r="T51" s="255">
        <f>_xlfn.IFS((O51&lt;='Infill Capacities'!$CT$13),(O51*'Infill Capacities'!$CO$13*'Infill Capacities'!$CN$6),(AND((O51&gt;'Infill Capacities'!$CT$13),(O51&lt;='Infill Capacities'!$CU$13))),((O51-'Infill Capacities'!$CT$13)*'Infill Capacities'!$CN$6*('Infill Capacities'!$CP$13)+'Infill Capacities'!$CJ$13),(AND((O51&gt;'Infill Capacities'!$CU$13),(O51&lt;='Infill Capacities'!$CV$13))),((O51-'Infill Capacities'!$CU$13)*'Infill Capacities'!$CN$6*('Infill Capacities'!$CQ$13)+'Infill Capacities'!$CK$13),(AND((O51&gt;'Infill Capacities'!$CV$13),(O51&lt;='Infill Capacities'!$CW$13))),((O51-'Infill Capacities'!$CV$13)*'Infill Capacities'!$CN$6*('Infill Capacities'!$CR$13)+'Infill Capacities'!$CM$13))+_xlfn.IFS((O51&lt;='Frame Capacities'!$BT$13),(O51*'Frame Capacities'!$BN$6*'Frame Capacities'!$BO$13),(AND((O51&gt;'Frame Capacities'!$BT$13),(O51&lt;='Frame Capacities'!$BU$13))),((O51-'Frame Capacities'!$BT$13)*'Frame Capacities'!$BN$6*('Frame Capacities'!$BP$13)+'Frame Capacities'!$BJ$13),(AND((O51&gt;'Frame Capacities'!$BU$13),(O51&lt;='Frame Capacities'!$BV$13))),((O51-'Frame Capacities'!$BU$13)*'Frame Capacities'!$BN$6*('Frame Capacities'!$BQ$13)+'Frame Capacities'!$BK$13),(AND((O51&gt;'Frame Capacities'!$BV$13),(O51&lt;='Frame Capacities'!$BW$13))),((O51-'Frame Capacities'!$BV$13)*'Frame Capacities'!$BN$6*('Frame Capacities'!$BR$13)+'Frame Capacities'!$BL$13))</f>
        <v>706.34043058752775</v>
      </c>
      <c r="U51" s="255">
        <f>U50+T51*K51</f>
        <v>5421.3009750774199</v>
      </c>
      <c r="V51" s="327"/>
      <c r="W51" s="240"/>
      <c r="X51" s="369">
        <v>1</v>
      </c>
      <c r="Y51" s="21">
        <f>'Structural Information'!$AJ$8</f>
        <v>67.278400000000005</v>
      </c>
      <c r="Z51" s="21">
        <f>Y51*M51</f>
        <v>1.204076274155639</v>
      </c>
      <c r="AA51" s="21">
        <f>Z51*L51</f>
        <v>3.3112097539280074</v>
      </c>
      <c r="AB51" s="254">
        <f>T51/M49</f>
        <v>20399.504246197066</v>
      </c>
    </row>
    <row r="52" spans="2:28" x14ac:dyDescent="0.25">
      <c r="B52" s="336">
        <v>15</v>
      </c>
      <c r="C52" s="92">
        <f>V159*-1</f>
        <v>-853.06724056910537</v>
      </c>
      <c r="D52" s="338">
        <f>M159</f>
        <v>3.4625372365076262E-2</v>
      </c>
      <c r="E52" s="55" t="e">
        <f t="shared" si="3"/>
        <v>#DIV/0!</v>
      </c>
      <c r="G52" s="339"/>
      <c r="V52" s="374"/>
      <c r="W52" s="240"/>
      <c r="X52" s="377"/>
      <c r="Y52" s="367" t="s">
        <v>79</v>
      </c>
      <c r="Z52" s="328">
        <f>SUM(Z49:Z51)</f>
        <v>5.5801758884565684</v>
      </c>
      <c r="AA52" s="328">
        <f>SUM(AA49:AA51)</f>
        <v>35.462401492537985</v>
      </c>
      <c r="AB52" s="370" t="s">
        <v>339</v>
      </c>
    </row>
    <row r="53" spans="2:28" x14ac:dyDescent="0.25">
      <c r="B53" s="336">
        <v>16</v>
      </c>
      <c r="C53" s="92">
        <f>V170*-1</f>
        <v>-853.06724056910537</v>
      </c>
      <c r="D53" s="338">
        <f>M170</f>
        <v>3.4625372365076262E-2</v>
      </c>
      <c r="E53" s="55" t="e">
        <f t="shared" si="3"/>
        <v>#DIV/0!</v>
      </c>
      <c r="G53" s="339"/>
      <c r="W53" s="240"/>
      <c r="X53" s="377"/>
      <c r="Y53" s="375"/>
      <c r="Z53" s="375"/>
      <c r="AA53" s="376"/>
      <c r="AB53" s="21">
        <f>(('Structural Information'!$AJ$6*M49+'Structural Information'!$AJ$7*M50+'Structural Information'!$AJ$8*M51)^2)/('Structural Information'!$AJ$6*M49*M49+'Structural Information'!$AJ$7*M50*M50+'Structural Information'!$AJ$8*M51*M51)</f>
        <v>189.3308962635007</v>
      </c>
    </row>
    <row r="54" spans="2:28" x14ac:dyDescent="0.25">
      <c r="B54" s="336">
        <v>17</v>
      </c>
      <c r="C54" s="92">
        <f>V181*-1</f>
        <v>-853.06724056910537</v>
      </c>
      <c r="D54" s="338">
        <f>M181</f>
        <v>3.4625372365076262E-2</v>
      </c>
      <c r="E54" s="55" t="e">
        <f t="shared" si="3"/>
        <v>#DIV/0!</v>
      </c>
      <c r="G54" s="339"/>
      <c r="W54" s="240"/>
      <c r="X54" s="377"/>
      <c r="Y54" s="16"/>
      <c r="Z54" s="16"/>
      <c r="AA54" s="339"/>
      <c r="AB54" s="367" t="s">
        <v>338</v>
      </c>
    </row>
    <row r="55" spans="2:28" x14ac:dyDescent="0.25">
      <c r="B55" s="336">
        <v>18</v>
      </c>
      <c r="C55" s="92">
        <f>V192*-1</f>
        <v>-853.06724056910537</v>
      </c>
      <c r="D55" s="338">
        <f>M192</f>
        <v>3.4625372365076262E-2</v>
      </c>
      <c r="E55" s="55" t="e">
        <f t="shared" si="3"/>
        <v>#DIV/0!</v>
      </c>
      <c r="G55" s="339"/>
      <c r="X55" s="378"/>
      <c r="Y55" s="341"/>
      <c r="Z55" s="341"/>
      <c r="AA55" s="342"/>
      <c r="AB55" s="254">
        <f>2*PI()*SQRT(AB53/AB51)</f>
        <v>0.60531412339667579</v>
      </c>
    </row>
    <row r="56" spans="2:28" x14ac:dyDescent="0.25">
      <c r="B56" s="336">
        <v>19</v>
      </c>
      <c r="C56" s="92">
        <f>V203*-1</f>
        <v>-853.06724056910537</v>
      </c>
      <c r="D56" s="338">
        <f>M203</f>
        <v>3.4625372365076262E-2</v>
      </c>
      <c r="E56" s="55" t="e">
        <f t="shared" si="3"/>
        <v>#DIV/0!</v>
      </c>
      <c r="G56" s="339"/>
    </row>
    <row r="57" spans="2:28" ht="15.75" x14ac:dyDescent="0.25">
      <c r="B57" s="156">
        <v>20</v>
      </c>
      <c r="C57" s="86">
        <f>V214*-1</f>
        <v>-853.06724056910537</v>
      </c>
      <c r="D57" s="340">
        <f>M214</f>
        <v>3.4625372365076262E-2</v>
      </c>
      <c r="E57" s="180" t="e">
        <f t="shared" si="3"/>
        <v>#DIV/0!</v>
      </c>
      <c r="F57" s="341"/>
      <c r="G57" s="342"/>
      <c r="J57" s="853" t="s">
        <v>112</v>
      </c>
      <c r="K57" s="854"/>
      <c r="L57" s="854"/>
      <c r="M57" s="854"/>
      <c r="N57" s="854"/>
      <c r="O57" s="854"/>
      <c r="P57" s="854"/>
      <c r="Q57" s="854"/>
      <c r="R57" s="854"/>
      <c r="S57" s="854"/>
      <c r="T57" s="854"/>
      <c r="U57" s="854"/>
      <c r="V57" s="855"/>
      <c r="W57" s="343"/>
      <c r="X57" s="844" t="s">
        <v>107</v>
      </c>
      <c r="Y57" s="844"/>
      <c r="Z57" s="844"/>
      <c r="AA57" s="844"/>
      <c r="AB57" s="844"/>
    </row>
    <row r="58" spans="2:28" ht="15" customHeight="1" x14ac:dyDescent="0.25">
      <c r="J58" s="845" t="s">
        <v>5</v>
      </c>
      <c r="K58" s="846" t="s">
        <v>3</v>
      </c>
      <c r="L58" s="846" t="s">
        <v>72</v>
      </c>
      <c r="M58" s="845" t="s">
        <v>74</v>
      </c>
      <c r="N58" s="845" t="s">
        <v>82</v>
      </c>
      <c r="O58" s="846" t="s">
        <v>102</v>
      </c>
      <c r="P58" s="846" t="s">
        <v>262</v>
      </c>
      <c r="Q58" s="846" t="s">
        <v>263</v>
      </c>
      <c r="R58" s="845" t="s">
        <v>394</v>
      </c>
      <c r="S58" s="845" t="s">
        <v>395</v>
      </c>
      <c r="T58" s="845" t="s">
        <v>76</v>
      </c>
      <c r="U58" s="846" t="s">
        <v>103</v>
      </c>
      <c r="V58" s="845" t="s">
        <v>80</v>
      </c>
      <c r="X58" s="845" t="s">
        <v>5</v>
      </c>
      <c r="Y58" s="847" t="s">
        <v>77</v>
      </c>
      <c r="Z58" s="847" t="s">
        <v>78</v>
      </c>
      <c r="AA58" s="847" t="s">
        <v>105</v>
      </c>
      <c r="AB58" s="846" t="s">
        <v>106</v>
      </c>
    </row>
    <row r="59" spans="2:28" x14ac:dyDescent="0.25">
      <c r="J59" s="576"/>
      <c r="K59" s="816"/>
      <c r="L59" s="816"/>
      <c r="M59" s="576"/>
      <c r="N59" s="576"/>
      <c r="O59" s="816"/>
      <c r="P59" s="816"/>
      <c r="Q59" s="816"/>
      <c r="R59" s="576"/>
      <c r="S59" s="576"/>
      <c r="T59" s="576"/>
      <c r="U59" s="816"/>
      <c r="V59" s="576"/>
      <c r="X59" s="576"/>
      <c r="Y59" s="848"/>
      <c r="Z59" s="848"/>
      <c r="AA59" s="848"/>
      <c r="AB59" s="816"/>
    </row>
    <row r="60" spans="2:28" x14ac:dyDescent="0.25">
      <c r="J60" s="323">
        <v>3</v>
      </c>
      <c r="K60" s="255">
        <f>'Structural Information'!$AC$6</f>
        <v>3</v>
      </c>
      <c r="L60" s="255">
        <f>L61+K60</f>
        <v>8.75</v>
      </c>
      <c r="M60" s="324">
        <f>'Yield Mechanism'!$V$57</f>
        <v>3.4625372365076262E-2</v>
      </c>
      <c r="N60" s="25">
        <f>M60-M61</f>
        <v>4.2061001740850666E-3</v>
      </c>
      <c r="O60" s="325">
        <f>N60/K60</f>
        <v>1.4020333913616889E-3</v>
      </c>
      <c r="P60" s="324">
        <f>$C$26</f>
        <v>9.5976000000000013E-3</v>
      </c>
      <c r="Q60" s="324">
        <f>$D$26</f>
        <v>2.1242187393174547E-3</v>
      </c>
      <c r="R60" s="255">
        <f>O60/P60</f>
        <v>0.14608166534984671</v>
      </c>
      <c r="S60" s="21">
        <f>O60/Q60</f>
        <v>0.6600230783258153</v>
      </c>
      <c r="T60" s="255">
        <f>_xlfn.IFS((O60&lt;='Infill Capacities'!$CT$11),(O60*'Infill Capacities'!$CO$11*'Infill Capacities'!$CN$4),(AND((O60&gt;'Infill Capacities'!$CT$11),(O60&lt;='Infill Capacities'!$CU$11))),((O60-'Infill Capacities'!$CT$11)*'Infill Capacities'!$CN$4*('Infill Capacities'!$CP$11)+'Infill Capacities'!$CJ$11),(AND((O60&gt;'Infill Capacities'!$CU$11),(O60&lt;='Infill Capacities'!$CV$11))),((O60-'Infill Capacities'!$CU$11)*'Infill Capacities'!$CN$4*('Infill Capacities'!$CQ$11)+'Infill Capacities'!$CK$11),(AND((O60&gt;'Infill Capacities'!$CV$11),(O60&lt;='Infill Capacities'!$CW$11))),((O60-'Infill Capacities'!$CV$11)*'Infill Capacities'!$CN$4*('Infill Capacities'!$CR$11)+'Infill Capacities'!$CM$11))+_xlfn.IFS((O60&lt;='Frame Capacities'!$BT$11),(O60*'Frame Capacities'!$BN$4*'Frame Capacities'!$BO$11),(AND((O60&gt;'Frame Capacities'!$BT$11),(O60&lt;='Frame Capacities'!$BU$11))),((O60-'Frame Capacities'!$BT$11)*'Frame Capacities'!$BN$4*('Frame Capacities'!$BP$11)+'Frame Capacities'!$BJ$11),(AND((O60&gt;'Frame Capacities'!$BU$11),(O60&lt;='Frame Capacities'!$BV$11))),((O60-'Frame Capacities'!$BU$11)*'Frame Capacities'!$BN$4*('Frame Capacities'!$BQ$11)+'Frame Capacities'!$BK$11),(AND((O60&gt;'Frame Capacities'!$BV$11),(O60&lt;='Frame Capacities'!$BW$11))),((O60-'Frame Capacities'!$BV$11)*'Frame Capacities'!$BN$4*('Frame Capacities'!$BR$11)+'Frame Capacities'!$BL$11))</f>
        <v>402.8527441908563</v>
      </c>
      <c r="U60" s="255">
        <f>T60*K60</f>
        <v>1208.5582325725688</v>
      </c>
      <c r="V60" s="21">
        <f>U62/AB60</f>
        <v>853.06724056910537</v>
      </c>
      <c r="W60" s="240"/>
      <c r="X60" s="369">
        <v>3</v>
      </c>
      <c r="Y60" s="21">
        <f>'Structural Information'!$AJ$6</f>
        <v>67.278400000000005</v>
      </c>
      <c r="Z60" s="21">
        <f>Y60*M60</f>
        <v>2.329539652126547</v>
      </c>
      <c r="AA60" s="21">
        <f>Z60*L60</f>
        <v>20.383471956107286</v>
      </c>
      <c r="AB60" s="21">
        <f>AA63/Z63</f>
        <v>6.3550687651077968</v>
      </c>
    </row>
    <row r="61" spans="2:28" x14ac:dyDescent="0.25">
      <c r="J61" s="323">
        <v>2</v>
      </c>
      <c r="K61" s="255">
        <f>'Structural Information'!$AC$7</f>
        <v>3</v>
      </c>
      <c r="L61" s="255">
        <f>L62+K61</f>
        <v>5.75</v>
      </c>
      <c r="M61" s="324">
        <f>'Yield Mechanism'!$V$58</f>
        <v>3.0419272190991196E-2</v>
      </c>
      <c r="N61" s="25">
        <f>M61-M62</f>
        <v>1.2522350234529109E-2</v>
      </c>
      <c r="O61" s="325">
        <f>N61/K61</f>
        <v>4.1741167448430365E-3</v>
      </c>
      <c r="P61" s="324">
        <f>$C$27</f>
        <v>9.175559679266896E-3</v>
      </c>
      <c r="Q61" s="324">
        <f>$D$27</f>
        <v>1.9282324366938306E-3</v>
      </c>
      <c r="R61" s="21">
        <f>O61/P61</f>
        <v>0.45491685420289674</v>
      </c>
      <c r="S61" s="21">
        <f t="shared" ref="S61:S62" si="6">O61/Q61</f>
        <v>2.164737334260399</v>
      </c>
      <c r="T61" s="255">
        <f>_xlfn.IFS((O61&lt;='Infill Capacities'!$CT$12),(O61*'Infill Capacities'!$CO$12*'Infill Capacities'!$CN$5),(AND((O61&gt;'Infill Capacities'!$CT$12),(O61&lt;='Infill Capacities'!$CU$12))),((O61-'Infill Capacities'!$CT$12)*'Infill Capacities'!$CN$5*('Infill Capacities'!$CP$12)+'Infill Capacities'!$CJ$12),(AND((O61&gt;'Infill Capacities'!$CU$12),(O61&lt;='Infill Capacities'!$CV$12))),((O61-'Infill Capacities'!$CU$12)*'Infill Capacities'!$CN$5*('Infill Capacities'!$CQ$12)+'Infill Capacities'!$CK$12),(AND((O61&gt;'Infill Capacities'!$CV$12),(O61&lt;='Infill Capacities'!$CW$12))),((O61-'Infill Capacities'!$CV$12)*'Infill Capacities'!$CN$5*('Infill Capacities'!$CR$12)+'Infill Capacities'!$CM$12))+_xlfn.IFS((O61&lt;='Frame Capacities'!$BT$12),(O61*'Frame Capacities'!$BN$5*'Frame Capacities'!$BO$12),(AND((O61&gt;'Frame Capacities'!$BT$12),(O61&lt;='Frame Capacities'!$BU$12))),((O61-'Frame Capacities'!$BT$12)*'Frame Capacities'!$BN$5*('Frame Capacities'!$BP$12)+'Frame Capacities'!$BJ$12),(AND((O61&gt;'Frame Capacities'!$BU$12),(O61&lt;='Frame Capacities'!$BV$12))),((O61-'Frame Capacities'!$BU$12)*'Frame Capacities'!$BN$5*('Frame Capacities'!$BQ$12)+'Frame Capacities'!$BK$12),(AND((O61&gt;'Frame Capacities'!$BV$12),(O61&lt;='Frame Capacities'!$BW$12))),((O61-'Frame Capacities'!$BV$12)*'Frame Capacities'!$BN$5*('Frame Capacities'!$BR$12)+'Frame Capacities'!$BL$12))</f>
        <v>756.76885279638316</v>
      </c>
      <c r="U61" s="255">
        <f>U60+T61*K61</f>
        <v>3478.8647909617184</v>
      </c>
      <c r="V61" s="326"/>
      <c r="W61" s="240"/>
      <c r="X61" s="369">
        <v>2</v>
      </c>
      <c r="Y61" s="21">
        <f>'Structural Information'!$AJ$7</f>
        <v>67.278400000000005</v>
      </c>
      <c r="Z61" s="21">
        <f>Y61*M61</f>
        <v>2.0465599621743822</v>
      </c>
      <c r="AA61" s="21">
        <f>Z61*L61</f>
        <v>11.767719782502697</v>
      </c>
      <c r="AB61" s="367" t="s">
        <v>337</v>
      </c>
    </row>
    <row r="62" spans="2:28" x14ac:dyDescent="0.25">
      <c r="J62" s="323">
        <v>1</v>
      </c>
      <c r="K62" s="255">
        <f>'Structural Information'!$AC$8</f>
        <v>2.75</v>
      </c>
      <c r="L62" s="255">
        <f>K62</f>
        <v>2.75</v>
      </c>
      <c r="M62" s="324">
        <f>'Yield Mechanism'!$V$59</f>
        <v>1.7896921956462086E-2</v>
      </c>
      <c r="N62" s="25">
        <f>M62</f>
        <v>1.7896921956462086E-2</v>
      </c>
      <c r="O62" s="325">
        <f>N62/K62</f>
        <v>6.5079716205316681E-3</v>
      </c>
      <c r="P62" s="324">
        <f>$C$28</f>
        <v>8.2177865177759084E-3</v>
      </c>
      <c r="Q62" s="324">
        <f>$D$28</f>
        <v>1.7943684195002661E-3</v>
      </c>
      <c r="R62" s="21">
        <f t="shared" ref="R62" si="7">O62/P62</f>
        <v>0.7919372943619627</v>
      </c>
      <c r="S62" s="21">
        <f t="shared" si="6"/>
        <v>3.6268870705739165</v>
      </c>
      <c r="T62" s="255">
        <f>_xlfn.IFS((O62&lt;='Infill Capacities'!$CT$13),(O62*'Infill Capacities'!$CO$13*'Infill Capacities'!$CN$6),(AND((O62&gt;'Infill Capacities'!$CT$13),(O62&lt;='Infill Capacities'!$CU$13))),((O62-'Infill Capacities'!$CT$13)*'Infill Capacities'!$CN$6*('Infill Capacities'!$CP$13)+'Infill Capacities'!$CJ$13),(AND((O62&gt;'Infill Capacities'!$CU$13),(O62&lt;='Infill Capacities'!$CV$13))),((O62-'Infill Capacities'!$CU$13)*'Infill Capacities'!$CN$6*('Infill Capacities'!$CQ$13)+'Infill Capacities'!$CK$13),(AND((O62&gt;'Infill Capacities'!$CV$13),(O62&lt;='Infill Capacities'!$CW$13))),((O62-'Infill Capacities'!$CV$13)*'Infill Capacities'!$CN$6*('Infill Capacities'!$CR$13)+'Infill Capacities'!$CM$13))+_xlfn.IFS((O62&lt;='Frame Capacities'!$BT$13),(O62*'Frame Capacities'!$BN$6*'Frame Capacities'!$BO$13),(AND((O62&gt;'Frame Capacities'!$BT$13),(O62&lt;='Frame Capacities'!$BU$13))),((O62-'Frame Capacities'!$BT$13)*'Frame Capacities'!$BN$6*('Frame Capacities'!$BP$13)+'Frame Capacities'!$BJ$13),(AND((O62&gt;'Frame Capacities'!$BU$13),(O62&lt;='Frame Capacities'!$BV$13))),((O62-'Frame Capacities'!$BU$13)*'Frame Capacities'!$BN$6*('Frame Capacities'!$BQ$13)+'Frame Capacities'!$BK$13),(AND((O62&gt;'Frame Capacities'!$BV$13),(O62&lt;='Frame Capacities'!$BW$13))),((O62-'Frame Capacities'!$BV$13)*'Frame Capacities'!$BN$6*('Frame Capacities'!$BR$13)+'Frame Capacities'!$BL$13))</f>
        <v>706.34043058752775</v>
      </c>
      <c r="U62" s="255">
        <f>U61+T62*K62</f>
        <v>5421.3009750774199</v>
      </c>
      <c r="V62" s="327"/>
      <c r="W62" s="240"/>
      <c r="X62" s="369">
        <v>1</v>
      </c>
      <c r="Y62" s="21">
        <f>'Structural Information'!$AJ$8</f>
        <v>67.278400000000005</v>
      </c>
      <c r="Z62" s="21">
        <f>Y62*M62</f>
        <v>1.204076274155639</v>
      </c>
      <c r="AA62" s="21">
        <f>Z62*L62</f>
        <v>3.3112097539280074</v>
      </c>
      <c r="AB62" s="254">
        <f>T62/M60</f>
        <v>20399.504246197066</v>
      </c>
    </row>
    <row r="63" spans="2:28" x14ac:dyDescent="0.25">
      <c r="V63" s="374"/>
      <c r="W63" s="240"/>
      <c r="X63" s="377"/>
      <c r="Y63" s="367" t="s">
        <v>79</v>
      </c>
      <c r="Z63" s="328">
        <f>SUM(Z60:Z62)</f>
        <v>5.5801758884565684</v>
      </c>
      <c r="AA63" s="328">
        <f>SUM(AA60:AA62)</f>
        <v>35.462401492537985</v>
      </c>
      <c r="AB63" s="370" t="s">
        <v>339</v>
      </c>
    </row>
    <row r="64" spans="2:28" x14ac:dyDescent="0.25">
      <c r="W64" s="240"/>
      <c r="X64" s="377"/>
      <c r="Y64" s="375"/>
      <c r="Z64" s="375"/>
      <c r="AA64" s="376"/>
      <c r="AB64" s="21">
        <f>(('Structural Information'!$AJ$6*M60+'Structural Information'!$AJ$7*M61+'Structural Information'!$AJ$8*M62)^2)/('Structural Information'!$AJ$6*M60*M60+'Structural Information'!$AJ$7*M61*M61+'Structural Information'!$AJ$8*M62*M62)</f>
        <v>189.3308962635007</v>
      </c>
    </row>
    <row r="65" spans="10:28" x14ac:dyDescent="0.25">
      <c r="W65" s="240"/>
      <c r="X65" s="377"/>
      <c r="Y65" s="16"/>
      <c r="Z65" s="16"/>
      <c r="AA65" s="339"/>
      <c r="AB65" s="367" t="s">
        <v>338</v>
      </c>
    </row>
    <row r="66" spans="10:28" x14ac:dyDescent="0.25">
      <c r="X66" s="378"/>
      <c r="Y66" s="341"/>
      <c r="Z66" s="341"/>
      <c r="AA66" s="342"/>
      <c r="AB66" s="254">
        <f>2*PI()*SQRT(AB64/AB62)</f>
        <v>0.60531412339667579</v>
      </c>
    </row>
    <row r="67" spans="10:28" x14ac:dyDescent="0.25">
      <c r="R67" s="344"/>
      <c r="S67" s="344"/>
    </row>
    <row r="68" spans="10:28" ht="15.75" x14ac:dyDescent="0.25">
      <c r="J68" s="853" t="s">
        <v>273</v>
      </c>
      <c r="K68" s="854"/>
      <c r="L68" s="854"/>
      <c r="M68" s="854"/>
      <c r="N68" s="854"/>
      <c r="O68" s="854"/>
      <c r="P68" s="854"/>
      <c r="Q68" s="854"/>
      <c r="R68" s="854"/>
      <c r="S68" s="854"/>
      <c r="T68" s="854"/>
      <c r="U68" s="854"/>
      <c r="V68" s="855"/>
      <c r="W68" s="343"/>
      <c r="X68" s="844" t="s">
        <v>107</v>
      </c>
      <c r="Y68" s="844"/>
      <c r="Z68" s="844"/>
      <c r="AA68" s="844"/>
      <c r="AB68" s="844"/>
    </row>
    <row r="69" spans="10:28" ht="15" customHeight="1" x14ac:dyDescent="0.25">
      <c r="J69" s="845" t="s">
        <v>5</v>
      </c>
      <c r="K69" s="846" t="s">
        <v>3</v>
      </c>
      <c r="L69" s="846" t="s">
        <v>72</v>
      </c>
      <c r="M69" s="845" t="s">
        <v>74</v>
      </c>
      <c r="N69" s="845" t="s">
        <v>82</v>
      </c>
      <c r="O69" s="846" t="s">
        <v>102</v>
      </c>
      <c r="P69" s="846" t="s">
        <v>262</v>
      </c>
      <c r="Q69" s="846" t="s">
        <v>263</v>
      </c>
      <c r="R69" s="845" t="s">
        <v>394</v>
      </c>
      <c r="S69" s="845" t="s">
        <v>395</v>
      </c>
      <c r="T69" s="845" t="s">
        <v>76</v>
      </c>
      <c r="U69" s="846" t="s">
        <v>103</v>
      </c>
      <c r="V69" s="845" t="s">
        <v>80</v>
      </c>
      <c r="X69" s="845" t="s">
        <v>5</v>
      </c>
      <c r="Y69" s="847" t="s">
        <v>77</v>
      </c>
      <c r="Z69" s="847" t="s">
        <v>78</v>
      </c>
      <c r="AA69" s="847" t="s">
        <v>105</v>
      </c>
      <c r="AB69" s="846" t="s">
        <v>106</v>
      </c>
    </row>
    <row r="70" spans="10:28" x14ac:dyDescent="0.25">
      <c r="J70" s="576"/>
      <c r="K70" s="816"/>
      <c r="L70" s="816"/>
      <c r="M70" s="576"/>
      <c r="N70" s="576"/>
      <c r="O70" s="816"/>
      <c r="P70" s="816"/>
      <c r="Q70" s="816"/>
      <c r="R70" s="576"/>
      <c r="S70" s="576"/>
      <c r="T70" s="576"/>
      <c r="U70" s="816"/>
      <c r="V70" s="576"/>
      <c r="X70" s="576"/>
      <c r="Y70" s="848"/>
      <c r="Z70" s="848"/>
      <c r="AA70" s="848"/>
      <c r="AB70" s="816"/>
    </row>
    <row r="71" spans="10:28" x14ac:dyDescent="0.25">
      <c r="J71" s="323">
        <v>3</v>
      </c>
      <c r="K71" s="255">
        <f>'Structural Information'!$AC$6</f>
        <v>3</v>
      </c>
      <c r="L71" s="255">
        <f>L72+K71</f>
        <v>8.75</v>
      </c>
      <c r="M71" s="324">
        <f>'Yield Mechanism'!$V$57</f>
        <v>3.4625372365076262E-2</v>
      </c>
      <c r="N71" s="25">
        <f>M71-M72</f>
        <v>4.2061001740850666E-3</v>
      </c>
      <c r="O71" s="325">
        <f>N71/K71</f>
        <v>1.4020333913616889E-3</v>
      </c>
      <c r="P71" s="324">
        <f>$C$26</f>
        <v>9.5976000000000013E-3</v>
      </c>
      <c r="Q71" s="324">
        <f>$D$26</f>
        <v>2.1242187393174547E-3</v>
      </c>
      <c r="R71" s="255">
        <f>O71/P71</f>
        <v>0.14608166534984671</v>
      </c>
      <c r="S71" s="21">
        <f>O71/Q71</f>
        <v>0.6600230783258153</v>
      </c>
      <c r="T71" s="255">
        <f>_xlfn.IFS((O71&lt;='Infill Capacities'!$CT$11),(O71*'Infill Capacities'!$CO$11*'Infill Capacities'!$CN$4),(AND((O71&gt;'Infill Capacities'!$CT$11),(O71&lt;='Infill Capacities'!$CU$11))),((O71-'Infill Capacities'!$CT$11)*'Infill Capacities'!$CN$4*('Infill Capacities'!$CP$11)+'Infill Capacities'!$CJ$11),(AND((O71&gt;'Infill Capacities'!$CU$11),(O71&lt;='Infill Capacities'!$CV$11))),((O71-'Infill Capacities'!$CU$11)*'Infill Capacities'!$CN$4*('Infill Capacities'!$CQ$11)+'Infill Capacities'!$CK$11),(AND((O71&gt;'Infill Capacities'!$CV$11),(O71&lt;='Infill Capacities'!$CW$11))),((O71-'Infill Capacities'!$CV$11)*'Infill Capacities'!$CN$4*('Infill Capacities'!$CR$11)+'Infill Capacities'!$CM$11))+_xlfn.IFS((O71&lt;='Frame Capacities'!$BT$11),(O71*'Frame Capacities'!$BN$4*'Frame Capacities'!$BO$11),(AND((O71&gt;'Frame Capacities'!$BT$11),(O71&lt;='Frame Capacities'!$BU$11))),((O71-'Frame Capacities'!$BT$11)*'Frame Capacities'!$BN$4*('Frame Capacities'!$BP$11)+'Frame Capacities'!$BJ$11),(AND((O71&gt;'Frame Capacities'!$BU$11),(O71&lt;='Frame Capacities'!$BV$11))),((O71-'Frame Capacities'!$BU$11)*'Frame Capacities'!$BN$4*('Frame Capacities'!$BQ$11)+'Frame Capacities'!$BK$11),(AND((O71&gt;'Frame Capacities'!$BV$11),(O71&lt;='Frame Capacities'!$BW$11))),((O71-'Frame Capacities'!$BV$11)*'Frame Capacities'!$BN$4*('Frame Capacities'!$BR$11)+'Frame Capacities'!$BL$11))</f>
        <v>402.8527441908563</v>
      </c>
      <c r="U71" s="255">
        <f>T71*K71</f>
        <v>1208.5582325725688</v>
      </c>
      <c r="V71" s="21">
        <f>U73/AB71</f>
        <v>853.06724056910537</v>
      </c>
      <c r="W71" s="240"/>
      <c r="X71" s="369">
        <v>3</v>
      </c>
      <c r="Y71" s="21">
        <f>'Structural Information'!$AJ$6</f>
        <v>67.278400000000005</v>
      </c>
      <c r="Z71" s="21">
        <f>Y71*M71</f>
        <v>2.329539652126547</v>
      </c>
      <c r="AA71" s="21">
        <f>Z71*L71</f>
        <v>20.383471956107286</v>
      </c>
      <c r="AB71" s="21">
        <f>AA74/Z74</f>
        <v>6.3550687651077968</v>
      </c>
    </row>
    <row r="72" spans="10:28" x14ac:dyDescent="0.25">
      <c r="J72" s="323">
        <v>2</v>
      </c>
      <c r="K72" s="255">
        <f>'Structural Information'!$AC$7</f>
        <v>3</v>
      </c>
      <c r="L72" s="255">
        <f>L73+K72</f>
        <v>5.75</v>
      </c>
      <c r="M72" s="324">
        <f>'Yield Mechanism'!$V$58</f>
        <v>3.0419272190991196E-2</v>
      </c>
      <c r="N72" s="25">
        <f>M72-M73</f>
        <v>1.2522350234529109E-2</v>
      </c>
      <c r="O72" s="325">
        <f>N72/K72</f>
        <v>4.1741167448430365E-3</v>
      </c>
      <c r="P72" s="324">
        <f>$C$27</f>
        <v>9.175559679266896E-3</v>
      </c>
      <c r="Q72" s="324">
        <f>$D$27</f>
        <v>1.9282324366938306E-3</v>
      </c>
      <c r="R72" s="21">
        <f>O72/P72</f>
        <v>0.45491685420289674</v>
      </c>
      <c r="S72" s="21">
        <f t="shared" ref="S72:S73" si="8">O72/Q72</f>
        <v>2.164737334260399</v>
      </c>
      <c r="T72" s="255">
        <f>_xlfn.IFS((O72&lt;='Infill Capacities'!$CT$12),(O72*'Infill Capacities'!$CO$12*'Infill Capacities'!$CN$5),(AND((O72&gt;'Infill Capacities'!$CT$12),(O72&lt;='Infill Capacities'!$CU$12))),((O72-'Infill Capacities'!$CT$12)*'Infill Capacities'!$CN$5*('Infill Capacities'!$CP$12)+'Infill Capacities'!$CJ$12),(AND((O72&gt;'Infill Capacities'!$CU$12),(O72&lt;='Infill Capacities'!$CV$12))),((O72-'Infill Capacities'!$CU$12)*'Infill Capacities'!$CN$5*('Infill Capacities'!$CQ$12)+'Infill Capacities'!$CK$12),(AND((O72&gt;'Infill Capacities'!$CV$12),(O72&lt;='Infill Capacities'!$CW$12))),((O72-'Infill Capacities'!$CV$12)*'Infill Capacities'!$CN$5*('Infill Capacities'!$CR$12)+'Infill Capacities'!$CM$12))+_xlfn.IFS((O72&lt;='Frame Capacities'!$BT$12),(O72*'Frame Capacities'!$BN$5*'Frame Capacities'!$BO$12),(AND((O72&gt;'Frame Capacities'!$BT$12),(O72&lt;='Frame Capacities'!$BU$12))),((O72-'Frame Capacities'!$BT$12)*'Frame Capacities'!$BN$5*('Frame Capacities'!$BP$12)+'Frame Capacities'!$BJ$12),(AND((O72&gt;'Frame Capacities'!$BU$12),(O72&lt;='Frame Capacities'!$BV$12))),((O72-'Frame Capacities'!$BU$12)*'Frame Capacities'!$BN$5*('Frame Capacities'!$BQ$12)+'Frame Capacities'!$BK$12),(AND((O72&gt;'Frame Capacities'!$BV$12),(O72&lt;='Frame Capacities'!$BW$12))),((O72-'Frame Capacities'!$BV$12)*'Frame Capacities'!$BN$5*('Frame Capacities'!$BR$12)+'Frame Capacities'!$BL$12))</f>
        <v>756.76885279638316</v>
      </c>
      <c r="U72" s="255">
        <f>U71+T72*K72</f>
        <v>3478.8647909617184</v>
      </c>
      <c r="V72" s="326"/>
      <c r="W72" s="240"/>
      <c r="X72" s="369">
        <v>2</v>
      </c>
      <c r="Y72" s="21">
        <f>'Structural Information'!$AJ$7</f>
        <v>67.278400000000005</v>
      </c>
      <c r="Z72" s="21">
        <f>Y72*M72</f>
        <v>2.0465599621743822</v>
      </c>
      <c r="AA72" s="21">
        <f>Z72*L72</f>
        <v>11.767719782502697</v>
      </c>
      <c r="AB72" s="367" t="s">
        <v>337</v>
      </c>
    </row>
    <row r="73" spans="10:28" x14ac:dyDescent="0.25">
      <c r="J73" s="323">
        <v>1</v>
      </c>
      <c r="K73" s="255">
        <f>'Structural Information'!$AC$8</f>
        <v>2.75</v>
      </c>
      <c r="L73" s="255">
        <f>K73</f>
        <v>2.75</v>
      </c>
      <c r="M73" s="324">
        <f>'Yield Mechanism'!$V$59</f>
        <v>1.7896921956462086E-2</v>
      </c>
      <c r="N73" s="25">
        <f>M73</f>
        <v>1.7896921956462086E-2</v>
      </c>
      <c r="O73" s="325">
        <f>N73/K73</f>
        <v>6.5079716205316681E-3</v>
      </c>
      <c r="P73" s="324">
        <f>$C$28</f>
        <v>8.2177865177759084E-3</v>
      </c>
      <c r="Q73" s="324">
        <f>$D$28</f>
        <v>1.7943684195002661E-3</v>
      </c>
      <c r="R73" s="21">
        <f t="shared" ref="R73" si="9">O73/P73</f>
        <v>0.7919372943619627</v>
      </c>
      <c r="S73" s="21">
        <f t="shared" si="8"/>
        <v>3.6268870705739165</v>
      </c>
      <c r="T73" s="255">
        <f>_xlfn.IFS((O73&lt;='Infill Capacities'!$CT$13),(O73*'Infill Capacities'!$CO$13*'Infill Capacities'!$CN$6),(AND((O73&gt;'Infill Capacities'!$CT$13),(O73&lt;='Infill Capacities'!$CU$13))),((O73-'Infill Capacities'!$CT$13)*'Infill Capacities'!$CN$6*('Infill Capacities'!$CP$13)+'Infill Capacities'!$CJ$13),(AND((O73&gt;'Infill Capacities'!$CU$13),(O73&lt;='Infill Capacities'!$CV$13))),((O73-'Infill Capacities'!$CU$13)*'Infill Capacities'!$CN$6*('Infill Capacities'!$CQ$13)+'Infill Capacities'!$CK$13),(AND((O73&gt;'Infill Capacities'!$CV$13),(O73&lt;='Infill Capacities'!$CW$13))),((O73-'Infill Capacities'!$CV$13)*'Infill Capacities'!$CN$6*('Infill Capacities'!$CR$13)+'Infill Capacities'!$CM$13))+_xlfn.IFS((O73&lt;='Frame Capacities'!$BT$13),(O73*'Frame Capacities'!$BN$6*'Frame Capacities'!$BO$13),(AND((O73&gt;'Frame Capacities'!$BT$13),(O73&lt;='Frame Capacities'!$BU$13))),((O73-'Frame Capacities'!$BT$13)*'Frame Capacities'!$BN$6*('Frame Capacities'!$BP$13)+'Frame Capacities'!$BJ$13),(AND((O73&gt;'Frame Capacities'!$BU$13),(O73&lt;='Frame Capacities'!$BV$13))),((O73-'Frame Capacities'!$BU$13)*'Frame Capacities'!$BN$6*('Frame Capacities'!$BQ$13)+'Frame Capacities'!$BK$13),(AND((O73&gt;'Frame Capacities'!$BV$13),(O73&lt;='Frame Capacities'!$BW$13))),((O73-'Frame Capacities'!$BV$13)*'Frame Capacities'!$BN$6*('Frame Capacities'!$BR$13)+'Frame Capacities'!$BL$13))</f>
        <v>706.34043058752775</v>
      </c>
      <c r="U73" s="255">
        <f>U72+T73*K73</f>
        <v>5421.3009750774199</v>
      </c>
      <c r="V73" s="327"/>
      <c r="W73" s="240"/>
      <c r="X73" s="369">
        <v>1</v>
      </c>
      <c r="Y73" s="21">
        <f>'Structural Information'!$AJ$8</f>
        <v>67.278400000000005</v>
      </c>
      <c r="Z73" s="21">
        <f>Y73*M73</f>
        <v>1.204076274155639</v>
      </c>
      <c r="AA73" s="21">
        <f>Z73*L73</f>
        <v>3.3112097539280074</v>
      </c>
      <c r="AB73" s="254">
        <f>T73/M71</f>
        <v>20399.504246197066</v>
      </c>
    </row>
    <row r="74" spans="10:28" x14ac:dyDescent="0.25">
      <c r="V74" s="374"/>
      <c r="W74" s="240"/>
      <c r="X74" s="377"/>
      <c r="Y74" s="367" t="s">
        <v>79</v>
      </c>
      <c r="Z74" s="328">
        <f>SUM(Z71:Z73)</f>
        <v>5.5801758884565684</v>
      </c>
      <c r="AA74" s="328">
        <f>SUM(AA71:AA73)</f>
        <v>35.462401492537985</v>
      </c>
      <c r="AB74" s="370" t="s">
        <v>339</v>
      </c>
    </row>
    <row r="75" spans="10:28" x14ac:dyDescent="0.25">
      <c r="W75" s="240"/>
      <c r="X75" s="377"/>
      <c r="Y75" s="375"/>
      <c r="Z75" s="375"/>
      <c r="AA75" s="376"/>
      <c r="AB75" s="21">
        <f>(('Structural Information'!$AJ$6*M71+'Structural Information'!$AJ$7*M72+'Structural Information'!$AJ$8*M73)^2)/('Structural Information'!$AJ$6*M71*M71+'Structural Information'!$AJ$7*M72*M72+'Structural Information'!$AJ$8*M73*M73)</f>
        <v>189.3308962635007</v>
      </c>
    </row>
    <row r="76" spans="10:28" x14ac:dyDescent="0.25">
      <c r="W76" s="240"/>
      <c r="X76" s="377"/>
      <c r="Y76" s="16"/>
      <c r="Z76" s="16"/>
      <c r="AA76" s="339"/>
      <c r="AB76" s="367" t="s">
        <v>338</v>
      </c>
    </row>
    <row r="77" spans="10:28" x14ac:dyDescent="0.25">
      <c r="X77" s="378"/>
      <c r="Y77" s="341"/>
      <c r="Z77" s="341"/>
      <c r="AA77" s="342"/>
      <c r="AB77" s="254">
        <f>2*PI()*SQRT(AB75/AB73)</f>
        <v>0.60531412339667579</v>
      </c>
    </row>
    <row r="78" spans="10:28" x14ac:dyDescent="0.25">
      <c r="Q78" s="94"/>
      <c r="T78" s="345"/>
    </row>
    <row r="79" spans="10:28" ht="15.75" x14ac:dyDescent="0.25">
      <c r="J79" s="844" t="s">
        <v>274</v>
      </c>
      <c r="K79" s="844"/>
      <c r="L79" s="844"/>
      <c r="M79" s="844"/>
      <c r="N79" s="844"/>
      <c r="O79" s="844"/>
      <c r="P79" s="844"/>
      <c r="Q79" s="844"/>
      <c r="R79" s="844"/>
      <c r="S79" s="844"/>
      <c r="T79" s="844"/>
      <c r="U79" s="844"/>
      <c r="V79" s="844"/>
      <c r="W79" s="343"/>
      <c r="X79" s="844" t="s">
        <v>107</v>
      </c>
      <c r="Y79" s="844"/>
      <c r="Z79" s="844"/>
      <c r="AA79" s="844"/>
      <c r="AB79" s="844"/>
    </row>
    <row r="80" spans="10:28" ht="15" customHeight="1" x14ac:dyDescent="0.25">
      <c r="J80" s="845" t="s">
        <v>5</v>
      </c>
      <c r="K80" s="846" t="s">
        <v>3</v>
      </c>
      <c r="L80" s="846" t="s">
        <v>72</v>
      </c>
      <c r="M80" s="845" t="s">
        <v>74</v>
      </c>
      <c r="N80" s="845" t="s">
        <v>82</v>
      </c>
      <c r="O80" s="846" t="s">
        <v>102</v>
      </c>
      <c r="P80" s="846" t="s">
        <v>262</v>
      </c>
      <c r="Q80" s="846" t="s">
        <v>263</v>
      </c>
      <c r="R80" s="845" t="s">
        <v>394</v>
      </c>
      <c r="S80" s="845" t="s">
        <v>395</v>
      </c>
      <c r="T80" s="845" t="s">
        <v>76</v>
      </c>
      <c r="U80" s="846" t="s">
        <v>103</v>
      </c>
      <c r="V80" s="845" t="s">
        <v>80</v>
      </c>
      <c r="X80" s="845" t="s">
        <v>5</v>
      </c>
      <c r="Y80" s="847" t="s">
        <v>77</v>
      </c>
      <c r="Z80" s="847" t="s">
        <v>78</v>
      </c>
      <c r="AA80" s="847" t="s">
        <v>105</v>
      </c>
      <c r="AB80" s="846" t="s">
        <v>106</v>
      </c>
    </row>
    <row r="81" spans="10:28" x14ac:dyDescent="0.25">
      <c r="J81" s="576"/>
      <c r="K81" s="816"/>
      <c r="L81" s="816"/>
      <c r="M81" s="576"/>
      <c r="N81" s="576"/>
      <c r="O81" s="816"/>
      <c r="P81" s="816"/>
      <c r="Q81" s="816"/>
      <c r="R81" s="576"/>
      <c r="S81" s="576"/>
      <c r="T81" s="576"/>
      <c r="U81" s="816"/>
      <c r="V81" s="576"/>
      <c r="X81" s="576"/>
      <c r="Y81" s="848"/>
      <c r="Z81" s="848"/>
      <c r="AA81" s="848"/>
      <c r="AB81" s="816"/>
    </row>
    <row r="82" spans="10:28" ht="15" customHeight="1" x14ac:dyDescent="0.25">
      <c r="J82" s="323">
        <v>3</v>
      </c>
      <c r="K82" s="255">
        <f>'Structural Information'!$AC$6</f>
        <v>3</v>
      </c>
      <c r="L82" s="255">
        <f>L83+K82</f>
        <v>8.75</v>
      </c>
      <c r="M82" s="324">
        <f>'Yield Mechanism'!$V$57</f>
        <v>3.4625372365076262E-2</v>
      </c>
      <c r="N82" s="25">
        <f>M82-M83</f>
        <v>4.2061001740850666E-3</v>
      </c>
      <c r="O82" s="325">
        <f>N82/K82</f>
        <v>1.4020333913616889E-3</v>
      </c>
      <c r="P82" s="324">
        <f>$C$26</f>
        <v>9.5976000000000013E-3</v>
      </c>
      <c r="Q82" s="324">
        <f>$D$26</f>
        <v>2.1242187393174547E-3</v>
      </c>
      <c r="R82" s="255">
        <f>O82/P82</f>
        <v>0.14608166534984671</v>
      </c>
      <c r="S82" s="21">
        <f>O82/Q82</f>
        <v>0.6600230783258153</v>
      </c>
      <c r="T82" s="255">
        <f>_xlfn.IFS((O82&lt;='Infill Capacities'!$CT$11),(O82*'Infill Capacities'!$CO$11*'Infill Capacities'!$CN$4),(AND((O82&gt;'Infill Capacities'!$CT$11),(O82&lt;='Infill Capacities'!$CU$11))),((O82-'Infill Capacities'!$CT$11)*'Infill Capacities'!$CN$4*('Infill Capacities'!$CP$11)+'Infill Capacities'!$CJ$11),(AND((O82&gt;'Infill Capacities'!$CU$11),(O82&lt;='Infill Capacities'!$CV$11))),((O82-'Infill Capacities'!$CU$11)*'Infill Capacities'!$CN$4*('Infill Capacities'!$CQ$11)+'Infill Capacities'!$CK$11),(AND((O82&gt;'Infill Capacities'!$CV$11),(O82&lt;='Infill Capacities'!$CW$11))),((O82-'Infill Capacities'!$CV$11)*'Infill Capacities'!$CN$4*('Infill Capacities'!$CR$11)+'Infill Capacities'!$CM$11))+_xlfn.IFS((O82&lt;='Frame Capacities'!$BT$11),(O82*'Frame Capacities'!$BN$4*'Frame Capacities'!$BO$11),(AND((O82&gt;'Frame Capacities'!$BT$11),(O82&lt;='Frame Capacities'!$BU$11))),((O82-'Frame Capacities'!$BT$11)*'Frame Capacities'!$BN$4*('Frame Capacities'!$BP$11)+'Frame Capacities'!$BJ$11),(AND((O82&gt;'Frame Capacities'!$BU$11),(O82&lt;='Frame Capacities'!$BV$11))),((O82-'Frame Capacities'!$BU$11)*'Frame Capacities'!$BN$4*('Frame Capacities'!$BQ$11)+'Frame Capacities'!$BK$11),(AND((O82&gt;'Frame Capacities'!$BV$11),(O82&lt;='Frame Capacities'!$BW$11))),((O82-'Frame Capacities'!$BV$11)*'Frame Capacities'!$BN$4*('Frame Capacities'!$BR$11)+'Frame Capacities'!$BL$11))</f>
        <v>402.8527441908563</v>
      </c>
      <c r="U82" s="255">
        <f>T82*K82</f>
        <v>1208.5582325725688</v>
      </c>
      <c r="V82" s="21">
        <f>U84/AB82</f>
        <v>853.06724056910537</v>
      </c>
      <c r="W82" s="240"/>
      <c r="X82" s="369">
        <v>3</v>
      </c>
      <c r="Y82" s="21">
        <f>'Structural Information'!$AJ$6</f>
        <v>67.278400000000005</v>
      </c>
      <c r="Z82" s="21">
        <f>Y82*M82</f>
        <v>2.329539652126547</v>
      </c>
      <c r="AA82" s="21">
        <f>Z82*L82</f>
        <v>20.383471956107286</v>
      </c>
      <c r="AB82" s="21">
        <f>AA85/Z85</f>
        <v>6.3550687651077968</v>
      </c>
    </row>
    <row r="83" spans="10:28" x14ac:dyDescent="0.25">
      <c r="J83" s="323">
        <v>2</v>
      </c>
      <c r="K83" s="255">
        <f>'Structural Information'!$AC$7</f>
        <v>3</v>
      </c>
      <c r="L83" s="255">
        <f>L84+K83</f>
        <v>5.75</v>
      </c>
      <c r="M83" s="324">
        <f>'Yield Mechanism'!$V$58</f>
        <v>3.0419272190991196E-2</v>
      </c>
      <c r="N83" s="25">
        <f>M83-M84</f>
        <v>1.2522350234529109E-2</v>
      </c>
      <c r="O83" s="325">
        <f>N83/K83</f>
        <v>4.1741167448430365E-3</v>
      </c>
      <c r="P83" s="324">
        <f>$C$27</f>
        <v>9.175559679266896E-3</v>
      </c>
      <c r="Q83" s="324">
        <f>$D$27</f>
        <v>1.9282324366938306E-3</v>
      </c>
      <c r="R83" s="21">
        <f>O83/P83</f>
        <v>0.45491685420289674</v>
      </c>
      <c r="S83" s="21">
        <f t="shared" ref="S83:S84" si="10">O83/Q83</f>
        <v>2.164737334260399</v>
      </c>
      <c r="T83" s="255">
        <f>_xlfn.IFS((O83&lt;='Infill Capacities'!$CT$12),(O83*'Infill Capacities'!$CO$12*'Infill Capacities'!$CN$5),(AND((O83&gt;'Infill Capacities'!$CT$12),(O83&lt;='Infill Capacities'!$CU$12))),((O83-'Infill Capacities'!$CT$12)*'Infill Capacities'!$CN$5*('Infill Capacities'!$CP$12)+'Infill Capacities'!$CJ$12),(AND((O83&gt;'Infill Capacities'!$CU$12),(O83&lt;='Infill Capacities'!$CV$12))),((O83-'Infill Capacities'!$CU$12)*'Infill Capacities'!$CN$5*('Infill Capacities'!$CQ$12)+'Infill Capacities'!$CK$12),(AND((O83&gt;'Infill Capacities'!$CV$12),(O83&lt;='Infill Capacities'!$CW$12))),((O83-'Infill Capacities'!$CV$12)*'Infill Capacities'!$CN$5*('Infill Capacities'!$CR$12)+'Infill Capacities'!$CM$12))+_xlfn.IFS((O83&lt;='Frame Capacities'!$BT$12),(O83*'Frame Capacities'!$BN$5*'Frame Capacities'!$BO$12),(AND((O83&gt;'Frame Capacities'!$BT$12),(O83&lt;='Frame Capacities'!$BU$12))),((O83-'Frame Capacities'!$BT$12)*'Frame Capacities'!$BN$5*('Frame Capacities'!$BP$12)+'Frame Capacities'!$BJ$12),(AND((O83&gt;'Frame Capacities'!$BU$12),(O83&lt;='Frame Capacities'!$BV$12))),((O83-'Frame Capacities'!$BU$12)*'Frame Capacities'!$BN$5*('Frame Capacities'!$BQ$12)+'Frame Capacities'!$BK$12),(AND((O83&gt;'Frame Capacities'!$BV$12),(O83&lt;='Frame Capacities'!$BW$12))),((O83-'Frame Capacities'!$BV$12)*'Frame Capacities'!$BN$5*('Frame Capacities'!$BR$12)+'Frame Capacities'!$BL$12))</f>
        <v>756.76885279638316</v>
      </c>
      <c r="U83" s="255">
        <f>U82+T83*K83</f>
        <v>3478.8647909617184</v>
      </c>
      <c r="V83" s="326"/>
      <c r="W83" s="240"/>
      <c r="X83" s="369">
        <v>2</v>
      </c>
      <c r="Y83" s="21">
        <f>'Structural Information'!$AJ$7</f>
        <v>67.278400000000005</v>
      </c>
      <c r="Z83" s="21">
        <f>Y83*M83</f>
        <v>2.0465599621743822</v>
      </c>
      <c r="AA83" s="21">
        <f>Z83*L83</f>
        <v>11.767719782502697</v>
      </c>
      <c r="AB83" s="367" t="s">
        <v>337</v>
      </c>
    </row>
    <row r="84" spans="10:28" ht="15" customHeight="1" x14ac:dyDescent="0.25">
      <c r="J84" s="323">
        <v>1</v>
      </c>
      <c r="K84" s="255">
        <f>'Structural Information'!$AC$8</f>
        <v>2.75</v>
      </c>
      <c r="L84" s="255">
        <f>K84</f>
        <v>2.75</v>
      </c>
      <c r="M84" s="324">
        <f>'Yield Mechanism'!$V$59</f>
        <v>1.7896921956462086E-2</v>
      </c>
      <c r="N84" s="25">
        <f>M84</f>
        <v>1.7896921956462086E-2</v>
      </c>
      <c r="O84" s="325">
        <f>N84/K84</f>
        <v>6.5079716205316681E-3</v>
      </c>
      <c r="P84" s="324">
        <f>$C$28</f>
        <v>8.2177865177759084E-3</v>
      </c>
      <c r="Q84" s="324">
        <f>$D$28</f>
        <v>1.7943684195002661E-3</v>
      </c>
      <c r="R84" s="21">
        <f t="shared" ref="R84" si="11">O84/P84</f>
        <v>0.7919372943619627</v>
      </c>
      <c r="S84" s="21">
        <f t="shared" si="10"/>
        <v>3.6268870705739165</v>
      </c>
      <c r="T84" s="255">
        <f>_xlfn.IFS((O84&lt;='Infill Capacities'!$CT$13),(O84*'Infill Capacities'!$CO$13*'Infill Capacities'!$CN$6),(AND((O84&gt;'Infill Capacities'!$CT$13),(O84&lt;='Infill Capacities'!$CU$13))),((O84-'Infill Capacities'!$CT$13)*'Infill Capacities'!$CN$6*('Infill Capacities'!$CP$13)+'Infill Capacities'!$CJ$13),(AND((O84&gt;'Infill Capacities'!$CU$13),(O84&lt;='Infill Capacities'!$CV$13))),((O84-'Infill Capacities'!$CU$13)*'Infill Capacities'!$CN$6*('Infill Capacities'!$CQ$13)+'Infill Capacities'!$CK$13),(AND((O84&gt;'Infill Capacities'!$CV$13),(O84&lt;='Infill Capacities'!$CW$13))),((O84-'Infill Capacities'!$CV$13)*'Infill Capacities'!$CN$6*('Infill Capacities'!$CR$13)+'Infill Capacities'!$CM$13))+_xlfn.IFS((O84&lt;='Frame Capacities'!$BT$13),(O84*'Frame Capacities'!$BN$6*'Frame Capacities'!$BO$13),(AND((O84&gt;'Frame Capacities'!$BT$13),(O84&lt;='Frame Capacities'!$BU$13))),((O84-'Frame Capacities'!$BT$13)*'Frame Capacities'!$BN$6*('Frame Capacities'!$BP$13)+'Frame Capacities'!$BJ$13),(AND((O84&gt;'Frame Capacities'!$BU$13),(O84&lt;='Frame Capacities'!$BV$13))),((O84-'Frame Capacities'!$BU$13)*'Frame Capacities'!$BN$6*('Frame Capacities'!$BQ$13)+'Frame Capacities'!$BK$13),(AND((O84&gt;'Frame Capacities'!$BV$13),(O84&lt;='Frame Capacities'!$BW$13))),((O84-'Frame Capacities'!$BV$13)*'Frame Capacities'!$BN$6*('Frame Capacities'!$BR$13)+'Frame Capacities'!$BL$13))</f>
        <v>706.34043058752775</v>
      </c>
      <c r="U84" s="255">
        <f>U83+T84*K84</f>
        <v>5421.3009750774199</v>
      </c>
      <c r="V84" s="327"/>
      <c r="W84" s="240"/>
      <c r="X84" s="369">
        <v>1</v>
      </c>
      <c r="Y84" s="21">
        <f>'Structural Information'!$AJ$8</f>
        <v>67.278400000000005</v>
      </c>
      <c r="Z84" s="21">
        <f>Y84*M84</f>
        <v>1.204076274155639</v>
      </c>
      <c r="AA84" s="21">
        <f>Z84*L84</f>
        <v>3.3112097539280074</v>
      </c>
      <c r="AB84" s="254">
        <f>T84/M82</f>
        <v>20399.504246197066</v>
      </c>
    </row>
    <row r="85" spans="10:28" x14ac:dyDescent="0.25">
      <c r="V85" s="374"/>
      <c r="W85" s="240"/>
      <c r="X85" s="377"/>
      <c r="Y85" s="367" t="s">
        <v>79</v>
      </c>
      <c r="Z85" s="328">
        <f>SUM(Z82:Z84)</f>
        <v>5.5801758884565684</v>
      </c>
      <c r="AA85" s="328">
        <f>SUM(AA82:AA84)</f>
        <v>35.462401492537985</v>
      </c>
      <c r="AB85" s="370" t="s">
        <v>339</v>
      </c>
    </row>
    <row r="86" spans="10:28" x14ac:dyDescent="0.25">
      <c r="W86" s="240"/>
      <c r="X86" s="377"/>
      <c r="Y86" s="375"/>
      <c r="Z86" s="375"/>
      <c r="AA86" s="376"/>
      <c r="AB86" s="21">
        <f>(('Structural Information'!$AJ$6*M82+'Structural Information'!$AJ$7*M83+'Structural Information'!$AJ$8*M84)^2)/('Structural Information'!$AJ$6*M82*M82+'Structural Information'!$AJ$7*M83*M83+'Structural Information'!$AJ$8*M84*M84)</f>
        <v>189.3308962635007</v>
      </c>
    </row>
    <row r="87" spans="10:28" x14ac:dyDescent="0.25">
      <c r="W87" s="240"/>
      <c r="X87" s="377"/>
      <c r="Y87" s="16"/>
      <c r="Z87" s="16"/>
      <c r="AA87" s="339"/>
      <c r="AB87" s="367" t="s">
        <v>338</v>
      </c>
    </row>
    <row r="88" spans="10:28" x14ac:dyDescent="0.25">
      <c r="X88" s="378"/>
      <c r="Y88" s="341"/>
      <c r="Z88" s="341"/>
      <c r="AA88" s="342"/>
      <c r="AB88" s="254">
        <f>2*PI()*SQRT(AB86/AB84)</f>
        <v>0.60531412339667579</v>
      </c>
    </row>
    <row r="89" spans="10:28" x14ac:dyDescent="0.25">
      <c r="S89" s="94"/>
    </row>
    <row r="90" spans="10:28" ht="15.75" x14ac:dyDescent="0.25">
      <c r="J90" s="844" t="s">
        <v>275</v>
      </c>
      <c r="K90" s="844"/>
      <c r="L90" s="844"/>
      <c r="M90" s="844"/>
      <c r="N90" s="844"/>
      <c r="O90" s="844"/>
      <c r="P90" s="844"/>
      <c r="Q90" s="844"/>
      <c r="R90" s="844"/>
      <c r="S90" s="844"/>
      <c r="T90" s="844"/>
      <c r="U90" s="844"/>
      <c r="V90" s="844"/>
      <c r="W90" s="343"/>
      <c r="X90" s="844" t="s">
        <v>107</v>
      </c>
      <c r="Y90" s="844"/>
      <c r="Z90" s="844"/>
      <c r="AA90" s="844"/>
      <c r="AB90" s="844"/>
    </row>
    <row r="91" spans="10:28" ht="15" customHeight="1" x14ac:dyDescent="0.25">
      <c r="J91" s="845" t="s">
        <v>5</v>
      </c>
      <c r="K91" s="846" t="s">
        <v>3</v>
      </c>
      <c r="L91" s="846" t="s">
        <v>72</v>
      </c>
      <c r="M91" s="845" t="s">
        <v>74</v>
      </c>
      <c r="N91" s="845" t="s">
        <v>82</v>
      </c>
      <c r="O91" s="846" t="s">
        <v>102</v>
      </c>
      <c r="P91" s="846" t="s">
        <v>262</v>
      </c>
      <c r="Q91" s="846" t="s">
        <v>263</v>
      </c>
      <c r="R91" s="845" t="s">
        <v>394</v>
      </c>
      <c r="S91" s="845" t="s">
        <v>395</v>
      </c>
      <c r="T91" s="845" t="s">
        <v>76</v>
      </c>
      <c r="U91" s="846" t="s">
        <v>103</v>
      </c>
      <c r="V91" s="845" t="s">
        <v>80</v>
      </c>
      <c r="X91" s="845" t="s">
        <v>5</v>
      </c>
      <c r="Y91" s="847" t="s">
        <v>77</v>
      </c>
      <c r="Z91" s="847" t="s">
        <v>78</v>
      </c>
      <c r="AA91" s="847" t="s">
        <v>105</v>
      </c>
      <c r="AB91" s="846" t="s">
        <v>106</v>
      </c>
    </row>
    <row r="92" spans="10:28" x14ac:dyDescent="0.25">
      <c r="J92" s="576"/>
      <c r="K92" s="816"/>
      <c r="L92" s="816"/>
      <c r="M92" s="576"/>
      <c r="N92" s="576"/>
      <c r="O92" s="816"/>
      <c r="P92" s="816"/>
      <c r="Q92" s="816"/>
      <c r="R92" s="576"/>
      <c r="S92" s="576"/>
      <c r="T92" s="576"/>
      <c r="U92" s="816"/>
      <c r="V92" s="576"/>
      <c r="X92" s="576"/>
      <c r="Y92" s="848"/>
      <c r="Z92" s="848"/>
      <c r="AA92" s="848"/>
      <c r="AB92" s="816"/>
    </row>
    <row r="93" spans="10:28" x14ac:dyDescent="0.25">
      <c r="J93" s="323">
        <v>3</v>
      </c>
      <c r="K93" s="255">
        <f>'Structural Information'!$AC$6</f>
        <v>3</v>
      </c>
      <c r="L93" s="255">
        <f>L94+K93</f>
        <v>8.75</v>
      </c>
      <c r="M93" s="324">
        <f>'Yield Mechanism'!$V$57</f>
        <v>3.4625372365076262E-2</v>
      </c>
      <c r="N93" s="25">
        <f>M93-M94</f>
        <v>4.2061001740850666E-3</v>
      </c>
      <c r="O93" s="325">
        <f>N93/K93</f>
        <v>1.4020333913616889E-3</v>
      </c>
      <c r="P93" s="324">
        <f>$C$26</f>
        <v>9.5976000000000013E-3</v>
      </c>
      <c r="Q93" s="324">
        <f>$D$26</f>
        <v>2.1242187393174547E-3</v>
      </c>
      <c r="R93" s="255">
        <f>O93/P93</f>
        <v>0.14608166534984671</v>
      </c>
      <c r="S93" s="21">
        <f>O93/Q93</f>
        <v>0.6600230783258153</v>
      </c>
      <c r="T93" s="255">
        <f>_xlfn.IFS((O93&lt;='Infill Capacities'!$CT$11),(O93*'Infill Capacities'!$CO$11*'Infill Capacities'!$CN$4),(AND((O93&gt;'Infill Capacities'!$CT$11),(O93&lt;='Infill Capacities'!$CU$11))),((O93-'Infill Capacities'!$CT$11)*'Infill Capacities'!$CN$4*('Infill Capacities'!$CP$11)+'Infill Capacities'!$CJ$11),(AND((O93&gt;'Infill Capacities'!$CU$11),(O93&lt;='Infill Capacities'!$CV$11))),((O93-'Infill Capacities'!$CU$11)*'Infill Capacities'!$CN$4*('Infill Capacities'!$CQ$11)+'Infill Capacities'!$CK$11),(AND((O93&gt;'Infill Capacities'!$CV$11),(O93&lt;='Infill Capacities'!$CW$11))),((O93-'Infill Capacities'!$CV$11)*'Infill Capacities'!$CN$4*('Infill Capacities'!$CR$11)+'Infill Capacities'!$CM$11))+_xlfn.IFS((O93&lt;='Frame Capacities'!$BT$11),(O93*'Frame Capacities'!$BN$4*'Frame Capacities'!$BO$11),(AND((O93&gt;'Frame Capacities'!$BT$11),(O93&lt;='Frame Capacities'!$BU$11))),((O93-'Frame Capacities'!$BT$11)*'Frame Capacities'!$BN$4*('Frame Capacities'!$BP$11)+'Frame Capacities'!$BJ$11),(AND((O93&gt;'Frame Capacities'!$BU$11),(O93&lt;='Frame Capacities'!$BV$11))),((O93-'Frame Capacities'!$BU$11)*'Frame Capacities'!$BN$4*('Frame Capacities'!$BQ$11)+'Frame Capacities'!$BK$11),(AND((O93&gt;'Frame Capacities'!$BV$11),(O93&lt;='Frame Capacities'!$BW$11))),((O93-'Frame Capacities'!$BV$11)*'Frame Capacities'!$BN$4*('Frame Capacities'!$BR$11)+'Frame Capacities'!$BL$11))</f>
        <v>402.8527441908563</v>
      </c>
      <c r="U93" s="255">
        <f>T93*K93</f>
        <v>1208.5582325725688</v>
      </c>
      <c r="V93" s="21">
        <f>U95/AB93</f>
        <v>853.06724056910537</v>
      </c>
      <c r="W93" s="240"/>
      <c r="X93" s="369">
        <v>3</v>
      </c>
      <c r="Y93" s="21">
        <f>'Structural Information'!$AJ$6</f>
        <v>67.278400000000005</v>
      </c>
      <c r="Z93" s="21">
        <f>Y93*M93</f>
        <v>2.329539652126547</v>
      </c>
      <c r="AA93" s="21">
        <f>Z93*L93</f>
        <v>20.383471956107286</v>
      </c>
      <c r="AB93" s="21">
        <f>AA96/Z96</f>
        <v>6.3550687651077968</v>
      </c>
    </row>
    <row r="94" spans="10:28" x14ac:dyDescent="0.25">
      <c r="J94" s="323">
        <v>2</v>
      </c>
      <c r="K94" s="255">
        <f>'Structural Information'!$AC$7</f>
        <v>3</v>
      </c>
      <c r="L94" s="255">
        <f>L95+K94</f>
        <v>5.75</v>
      </c>
      <c r="M94" s="324">
        <f>'Yield Mechanism'!$V$58</f>
        <v>3.0419272190991196E-2</v>
      </c>
      <c r="N94" s="25">
        <f>M94-M95</f>
        <v>1.2522350234529109E-2</v>
      </c>
      <c r="O94" s="325">
        <f>N94/K94</f>
        <v>4.1741167448430365E-3</v>
      </c>
      <c r="P94" s="324">
        <f>$C$27</f>
        <v>9.175559679266896E-3</v>
      </c>
      <c r="Q94" s="324">
        <f>$D$27</f>
        <v>1.9282324366938306E-3</v>
      </c>
      <c r="R94" s="21">
        <f>O94/P94</f>
        <v>0.45491685420289674</v>
      </c>
      <c r="S94" s="21">
        <f t="shared" ref="S94:S95" si="12">O94/Q94</f>
        <v>2.164737334260399</v>
      </c>
      <c r="T94" s="255">
        <f>_xlfn.IFS((O94&lt;='Infill Capacities'!$CT$12),(O94*'Infill Capacities'!$CO$12*'Infill Capacities'!$CN$5),(AND((O94&gt;'Infill Capacities'!$CT$12),(O94&lt;='Infill Capacities'!$CU$12))),((O94-'Infill Capacities'!$CT$12)*'Infill Capacities'!$CN$5*('Infill Capacities'!$CP$12)+'Infill Capacities'!$CJ$12),(AND((O94&gt;'Infill Capacities'!$CU$12),(O94&lt;='Infill Capacities'!$CV$12))),((O94-'Infill Capacities'!$CU$12)*'Infill Capacities'!$CN$5*('Infill Capacities'!$CQ$12)+'Infill Capacities'!$CK$12),(AND((O94&gt;'Infill Capacities'!$CV$12),(O94&lt;='Infill Capacities'!$CW$12))),((O94-'Infill Capacities'!$CV$12)*'Infill Capacities'!$CN$5*('Infill Capacities'!$CR$12)+'Infill Capacities'!$CM$12))+_xlfn.IFS((O94&lt;='Frame Capacities'!$BT$12),(O94*'Frame Capacities'!$BN$5*'Frame Capacities'!$BO$12),(AND((O94&gt;'Frame Capacities'!$BT$12),(O94&lt;='Frame Capacities'!$BU$12))),((O94-'Frame Capacities'!$BT$12)*'Frame Capacities'!$BN$5*('Frame Capacities'!$BP$12)+'Frame Capacities'!$BJ$12),(AND((O94&gt;'Frame Capacities'!$BU$12),(O94&lt;='Frame Capacities'!$BV$12))),((O94-'Frame Capacities'!$BU$12)*'Frame Capacities'!$BN$5*('Frame Capacities'!$BQ$12)+'Frame Capacities'!$BK$12),(AND((O94&gt;'Frame Capacities'!$BV$12),(O94&lt;='Frame Capacities'!$BW$12))),((O94-'Frame Capacities'!$BV$12)*'Frame Capacities'!$BN$5*('Frame Capacities'!$BR$12)+'Frame Capacities'!$BL$12))</f>
        <v>756.76885279638316</v>
      </c>
      <c r="U94" s="255">
        <f>U93+T94*K94</f>
        <v>3478.8647909617184</v>
      </c>
      <c r="V94" s="326"/>
      <c r="W94" s="240"/>
      <c r="X94" s="369">
        <v>2</v>
      </c>
      <c r="Y94" s="21">
        <f>'Structural Information'!$AJ$7</f>
        <v>67.278400000000005</v>
      </c>
      <c r="Z94" s="21">
        <f>Y94*M94</f>
        <v>2.0465599621743822</v>
      </c>
      <c r="AA94" s="21">
        <f>Z94*L94</f>
        <v>11.767719782502697</v>
      </c>
      <c r="AB94" s="367" t="s">
        <v>337</v>
      </c>
    </row>
    <row r="95" spans="10:28" ht="15" customHeight="1" x14ac:dyDescent="0.25">
      <c r="J95" s="323">
        <v>1</v>
      </c>
      <c r="K95" s="255">
        <f>'Structural Information'!$AC$8</f>
        <v>2.75</v>
      </c>
      <c r="L95" s="255">
        <f>K95</f>
        <v>2.75</v>
      </c>
      <c r="M95" s="324">
        <f>'Yield Mechanism'!$V$59</f>
        <v>1.7896921956462086E-2</v>
      </c>
      <c r="N95" s="25">
        <f>M95</f>
        <v>1.7896921956462086E-2</v>
      </c>
      <c r="O95" s="325">
        <f>N95/K95</f>
        <v>6.5079716205316681E-3</v>
      </c>
      <c r="P95" s="324">
        <f>$C$28</f>
        <v>8.2177865177759084E-3</v>
      </c>
      <c r="Q95" s="324">
        <f>$D$28</f>
        <v>1.7943684195002661E-3</v>
      </c>
      <c r="R95" s="21">
        <f t="shared" ref="R95" si="13">O95/P95</f>
        <v>0.7919372943619627</v>
      </c>
      <c r="S95" s="21">
        <f t="shared" si="12"/>
        <v>3.6268870705739165</v>
      </c>
      <c r="T95" s="255">
        <f>_xlfn.IFS((O95&lt;='Infill Capacities'!$CT$13),(O95*'Infill Capacities'!$CO$13*'Infill Capacities'!$CN$6),(AND((O95&gt;'Infill Capacities'!$CT$13),(O95&lt;='Infill Capacities'!$CU$13))),((O95-'Infill Capacities'!$CT$13)*'Infill Capacities'!$CN$6*('Infill Capacities'!$CP$13)+'Infill Capacities'!$CJ$13),(AND((O95&gt;'Infill Capacities'!$CU$13),(O95&lt;='Infill Capacities'!$CV$13))),((O95-'Infill Capacities'!$CU$13)*'Infill Capacities'!$CN$6*('Infill Capacities'!$CQ$13)+'Infill Capacities'!$CK$13),(AND((O95&gt;'Infill Capacities'!$CV$13),(O95&lt;='Infill Capacities'!$CW$13))),((O95-'Infill Capacities'!$CV$13)*'Infill Capacities'!$CN$6*('Infill Capacities'!$CR$13)+'Infill Capacities'!$CM$13))+_xlfn.IFS((O95&lt;='Frame Capacities'!$BT$13),(O95*'Frame Capacities'!$BN$6*'Frame Capacities'!$BO$13),(AND((O95&gt;'Frame Capacities'!$BT$13),(O95&lt;='Frame Capacities'!$BU$13))),((O95-'Frame Capacities'!$BT$13)*'Frame Capacities'!$BN$6*('Frame Capacities'!$BP$13)+'Frame Capacities'!$BJ$13),(AND((O95&gt;'Frame Capacities'!$BU$13),(O95&lt;='Frame Capacities'!$BV$13))),((O95-'Frame Capacities'!$BU$13)*'Frame Capacities'!$BN$6*('Frame Capacities'!$BQ$13)+'Frame Capacities'!$BK$13),(AND((O95&gt;'Frame Capacities'!$BV$13),(O95&lt;='Frame Capacities'!$BW$13))),((O95-'Frame Capacities'!$BV$13)*'Frame Capacities'!$BN$6*('Frame Capacities'!$BR$13)+'Frame Capacities'!$BL$13))</f>
        <v>706.34043058752775</v>
      </c>
      <c r="U95" s="255">
        <f>U94+T95*K95</f>
        <v>5421.3009750774199</v>
      </c>
      <c r="V95" s="327"/>
      <c r="W95" s="240"/>
      <c r="X95" s="369">
        <v>1</v>
      </c>
      <c r="Y95" s="21">
        <f>'Structural Information'!$AJ$8</f>
        <v>67.278400000000005</v>
      </c>
      <c r="Z95" s="21">
        <f>Y95*M95</f>
        <v>1.204076274155639</v>
      </c>
      <c r="AA95" s="21">
        <f>Z95*L95</f>
        <v>3.3112097539280074</v>
      </c>
      <c r="AB95" s="254">
        <f>T95/M93</f>
        <v>20399.504246197066</v>
      </c>
    </row>
    <row r="96" spans="10:28" x14ac:dyDescent="0.25">
      <c r="V96" s="374"/>
      <c r="W96" s="240"/>
      <c r="X96" s="377"/>
      <c r="Y96" s="367" t="s">
        <v>79</v>
      </c>
      <c r="Z96" s="328">
        <f>SUM(Z93:Z95)</f>
        <v>5.5801758884565684</v>
      </c>
      <c r="AA96" s="328">
        <f>SUM(AA93:AA95)</f>
        <v>35.462401492537985</v>
      </c>
      <c r="AB96" s="370" t="s">
        <v>339</v>
      </c>
    </row>
    <row r="97" spans="9:28" x14ac:dyDescent="0.25">
      <c r="W97" s="240"/>
      <c r="X97" s="377"/>
      <c r="Y97" s="375"/>
      <c r="Z97" s="375"/>
      <c r="AA97" s="376"/>
      <c r="AB97" s="21">
        <f>(('Structural Information'!$AJ$6*M93+'Structural Information'!$AJ$7*M94+'Structural Information'!$AJ$8*M95)^2)/('Structural Information'!$AJ$6*M93*M93+'Structural Information'!$AJ$7*M94*M94+'Structural Information'!$AJ$8*M95*M95)</f>
        <v>189.3308962635007</v>
      </c>
    </row>
    <row r="98" spans="9:28" x14ac:dyDescent="0.25">
      <c r="W98" s="240"/>
      <c r="X98" s="377"/>
      <c r="Y98" s="16"/>
      <c r="Z98" s="16"/>
      <c r="AA98" s="339"/>
      <c r="AB98" s="367" t="s">
        <v>338</v>
      </c>
    </row>
    <row r="99" spans="9:28" x14ac:dyDescent="0.25">
      <c r="X99" s="378"/>
      <c r="Y99" s="341"/>
      <c r="Z99" s="341"/>
      <c r="AA99" s="342"/>
      <c r="AB99" s="254">
        <f>2*PI()*SQRT(AB97/AB95)</f>
        <v>0.60531412339667579</v>
      </c>
    </row>
    <row r="101" spans="9:28" ht="15.75" x14ac:dyDescent="0.25">
      <c r="J101" s="844" t="s">
        <v>276</v>
      </c>
      <c r="K101" s="844"/>
      <c r="L101" s="844"/>
      <c r="M101" s="844"/>
      <c r="N101" s="844"/>
      <c r="O101" s="844"/>
      <c r="P101" s="844"/>
      <c r="Q101" s="844"/>
      <c r="R101" s="844"/>
      <c r="S101" s="844"/>
      <c r="T101" s="844"/>
      <c r="U101" s="844"/>
      <c r="V101" s="844"/>
      <c r="W101" s="343"/>
      <c r="X101" s="844" t="s">
        <v>107</v>
      </c>
      <c r="Y101" s="844"/>
      <c r="Z101" s="844"/>
      <c r="AA101" s="844"/>
      <c r="AB101" s="844"/>
    </row>
    <row r="102" spans="9:28" ht="15" customHeight="1" x14ac:dyDescent="0.25">
      <c r="J102" s="845" t="s">
        <v>5</v>
      </c>
      <c r="K102" s="846" t="s">
        <v>3</v>
      </c>
      <c r="L102" s="846" t="s">
        <v>72</v>
      </c>
      <c r="M102" s="845" t="s">
        <v>74</v>
      </c>
      <c r="N102" s="845" t="s">
        <v>82</v>
      </c>
      <c r="O102" s="846" t="s">
        <v>102</v>
      </c>
      <c r="P102" s="846" t="s">
        <v>262</v>
      </c>
      <c r="Q102" s="846" t="s">
        <v>263</v>
      </c>
      <c r="R102" s="845" t="s">
        <v>394</v>
      </c>
      <c r="S102" s="845" t="s">
        <v>395</v>
      </c>
      <c r="T102" s="845" t="s">
        <v>76</v>
      </c>
      <c r="U102" s="846" t="s">
        <v>103</v>
      </c>
      <c r="V102" s="845" t="s">
        <v>80</v>
      </c>
      <c r="X102" s="845" t="s">
        <v>5</v>
      </c>
      <c r="Y102" s="847" t="s">
        <v>77</v>
      </c>
      <c r="Z102" s="847" t="s">
        <v>78</v>
      </c>
      <c r="AA102" s="847" t="s">
        <v>105</v>
      </c>
      <c r="AB102" s="846" t="s">
        <v>106</v>
      </c>
    </row>
    <row r="103" spans="9:28" x14ac:dyDescent="0.25">
      <c r="J103" s="576"/>
      <c r="K103" s="816"/>
      <c r="L103" s="816"/>
      <c r="M103" s="576"/>
      <c r="N103" s="576"/>
      <c r="O103" s="816"/>
      <c r="P103" s="816"/>
      <c r="Q103" s="816"/>
      <c r="R103" s="576"/>
      <c r="S103" s="576"/>
      <c r="T103" s="576"/>
      <c r="U103" s="816"/>
      <c r="V103" s="576"/>
      <c r="X103" s="576"/>
      <c r="Y103" s="848"/>
      <c r="Z103" s="848"/>
      <c r="AA103" s="848"/>
      <c r="AB103" s="816"/>
    </row>
    <row r="104" spans="9:28" x14ac:dyDescent="0.25">
      <c r="J104" s="323">
        <v>3</v>
      </c>
      <c r="K104" s="255">
        <f>'Structural Information'!$AC$6</f>
        <v>3</v>
      </c>
      <c r="L104" s="255">
        <f>L105+K104</f>
        <v>8.75</v>
      </c>
      <c r="M104" s="324">
        <f>'Yield Mechanism'!$V$57</f>
        <v>3.4625372365076262E-2</v>
      </c>
      <c r="N104" s="25">
        <f>M104-M105</f>
        <v>4.2061001740850666E-3</v>
      </c>
      <c r="O104" s="325">
        <f>N104/K104</f>
        <v>1.4020333913616889E-3</v>
      </c>
      <c r="P104" s="324">
        <f>$C$26</f>
        <v>9.5976000000000013E-3</v>
      </c>
      <c r="Q104" s="324">
        <f>$D$26</f>
        <v>2.1242187393174547E-3</v>
      </c>
      <c r="R104" s="255">
        <f>O104/P104</f>
        <v>0.14608166534984671</v>
      </c>
      <c r="S104" s="21">
        <f>O104/Q104</f>
        <v>0.6600230783258153</v>
      </c>
      <c r="T104" s="255">
        <f>_xlfn.IFS((O104&lt;='Infill Capacities'!$CT$11),(O104*'Infill Capacities'!$CO$11*'Infill Capacities'!$CN$4),(AND((O104&gt;'Infill Capacities'!$CT$11),(O104&lt;='Infill Capacities'!$CU$11))),((O104-'Infill Capacities'!$CT$11)*'Infill Capacities'!$CN$4*('Infill Capacities'!$CP$11)+'Infill Capacities'!$CJ$11),(AND((O104&gt;'Infill Capacities'!$CU$11),(O104&lt;='Infill Capacities'!$CV$11))),((O104-'Infill Capacities'!$CU$11)*'Infill Capacities'!$CN$4*('Infill Capacities'!$CQ$11)+'Infill Capacities'!$CK$11),(AND((O104&gt;'Infill Capacities'!$CV$11),(O104&lt;='Infill Capacities'!$CW$11))),((O104-'Infill Capacities'!$CV$11)*'Infill Capacities'!$CN$4*('Infill Capacities'!$CR$11)+'Infill Capacities'!$CM$11))+_xlfn.IFS((O104&lt;='Frame Capacities'!$BT$11),(O104*'Frame Capacities'!$BN$4*'Frame Capacities'!$BO$11),(AND((O104&gt;'Frame Capacities'!$BT$11),(O104&lt;='Frame Capacities'!$BU$11))),((O104-'Frame Capacities'!$BT$11)*'Frame Capacities'!$BN$4*('Frame Capacities'!$BP$11)+'Frame Capacities'!$BJ$11),(AND((O104&gt;'Frame Capacities'!$BU$11),(O104&lt;='Frame Capacities'!$BV$11))),((O104-'Frame Capacities'!$BU$11)*'Frame Capacities'!$BN$4*('Frame Capacities'!$BQ$11)+'Frame Capacities'!$BK$11),(AND((O104&gt;'Frame Capacities'!$BV$11),(O104&lt;='Frame Capacities'!$BW$11))),((O104-'Frame Capacities'!$BV$11)*'Frame Capacities'!$BN$4*('Frame Capacities'!$BR$11)+'Frame Capacities'!$BL$11))</f>
        <v>402.8527441908563</v>
      </c>
      <c r="U104" s="255">
        <f>T104*K104</f>
        <v>1208.5582325725688</v>
      </c>
      <c r="V104" s="21">
        <f>U106/AB104</f>
        <v>853.06724056910537</v>
      </c>
      <c r="W104" s="240"/>
      <c r="X104" s="369">
        <v>3</v>
      </c>
      <c r="Y104" s="21">
        <f>'Structural Information'!$AJ$6</f>
        <v>67.278400000000005</v>
      </c>
      <c r="Z104" s="21">
        <f>Y104*M104</f>
        <v>2.329539652126547</v>
      </c>
      <c r="AA104" s="21">
        <f>Z104*L104</f>
        <v>20.383471956107286</v>
      </c>
      <c r="AB104" s="21">
        <f>AA107/Z107</f>
        <v>6.3550687651077968</v>
      </c>
    </row>
    <row r="105" spans="9:28" x14ac:dyDescent="0.25">
      <c r="J105" s="323">
        <v>2</v>
      </c>
      <c r="K105" s="255">
        <f>'Structural Information'!$AC$7</f>
        <v>3</v>
      </c>
      <c r="L105" s="255">
        <f>L106+K105</f>
        <v>5.75</v>
      </c>
      <c r="M105" s="324">
        <f>'Yield Mechanism'!$V$58</f>
        <v>3.0419272190991196E-2</v>
      </c>
      <c r="N105" s="25">
        <f>M105-M106</f>
        <v>1.2522350234529109E-2</v>
      </c>
      <c r="O105" s="325">
        <f>N105/K105</f>
        <v>4.1741167448430365E-3</v>
      </c>
      <c r="P105" s="324">
        <f>$C$27</f>
        <v>9.175559679266896E-3</v>
      </c>
      <c r="Q105" s="324">
        <f>$D$27</f>
        <v>1.9282324366938306E-3</v>
      </c>
      <c r="R105" s="21">
        <f>O105/P105</f>
        <v>0.45491685420289674</v>
      </c>
      <c r="S105" s="21">
        <f t="shared" ref="S105:S106" si="14">O105/Q105</f>
        <v>2.164737334260399</v>
      </c>
      <c r="T105" s="255">
        <f>_xlfn.IFS((O105&lt;='Infill Capacities'!$CT$12),(O105*'Infill Capacities'!$CO$12*'Infill Capacities'!$CN$5),(AND((O105&gt;'Infill Capacities'!$CT$12),(O105&lt;='Infill Capacities'!$CU$12))),((O105-'Infill Capacities'!$CT$12)*'Infill Capacities'!$CN$5*('Infill Capacities'!$CP$12)+'Infill Capacities'!$CJ$12),(AND((O105&gt;'Infill Capacities'!$CU$12),(O105&lt;='Infill Capacities'!$CV$12))),((O105-'Infill Capacities'!$CU$12)*'Infill Capacities'!$CN$5*('Infill Capacities'!$CQ$12)+'Infill Capacities'!$CK$12),(AND((O105&gt;'Infill Capacities'!$CV$12),(O105&lt;='Infill Capacities'!$CW$12))),((O105-'Infill Capacities'!$CV$12)*'Infill Capacities'!$CN$5*('Infill Capacities'!$CR$12)+'Infill Capacities'!$CM$12))+_xlfn.IFS((O105&lt;='Frame Capacities'!$BT$12),(O105*'Frame Capacities'!$BN$5*'Frame Capacities'!$BO$12),(AND((O105&gt;'Frame Capacities'!$BT$12),(O105&lt;='Frame Capacities'!$BU$12))),((O105-'Frame Capacities'!$BT$12)*'Frame Capacities'!$BN$5*('Frame Capacities'!$BP$12)+'Frame Capacities'!$BJ$12),(AND((O105&gt;'Frame Capacities'!$BU$12),(O105&lt;='Frame Capacities'!$BV$12))),((O105-'Frame Capacities'!$BU$12)*'Frame Capacities'!$BN$5*('Frame Capacities'!$BQ$12)+'Frame Capacities'!$BK$12),(AND((O105&gt;'Frame Capacities'!$BV$12),(O105&lt;='Frame Capacities'!$BW$12))),((O105-'Frame Capacities'!$BV$12)*'Frame Capacities'!$BN$5*('Frame Capacities'!$BR$12)+'Frame Capacities'!$BL$12))</f>
        <v>756.76885279638316</v>
      </c>
      <c r="U105" s="255">
        <f>U104+T105*K105</f>
        <v>3478.8647909617184</v>
      </c>
      <c r="V105" s="326"/>
      <c r="W105" s="240"/>
      <c r="X105" s="369">
        <v>2</v>
      </c>
      <c r="Y105" s="21">
        <f>'Structural Information'!$AJ$7</f>
        <v>67.278400000000005</v>
      </c>
      <c r="Z105" s="21">
        <f>Y105*M105</f>
        <v>2.0465599621743822</v>
      </c>
      <c r="AA105" s="21">
        <f>Z105*L105</f>
        <v>11.767719782502697</v>
      </c>
      <c r="AB105" s="367" t="s">
        <v>337</v>
      </c>
    </row>
    <row r="106" spans="9:28" ht="15.75" x14ac:dyDescent="0.25">
      <c r="I106" s="346"/>
      <c r="J106" s="323">
        <v>1</v>
      </c>
      <c r="K106" s="255">
        <f>'Structural Information'!$AC$8</f>
        <v>2.75</v>
      </c>
      <c r="L106" s="255">
        <f>K106</f>
        <v>2.75</v>
      </c>
      <c r="M106" s="324">
        <f>'Yield Mechanism'!$V$59</f>
        <v>1.7896921956462086E-2</v>
      </c>
      <c r="N106" s="25">
        <f>M106</f>
        <v>1.7896921956462086E-2</v>
      </c>
      <c r="O106" s="325">
        <f>N106/K106</f>
        <v>6.5079716205316681E-3</v>
      </c>
      <c r="P106" s="324">
        <f>$C$28</f>
        <v>8.2177865177759084E-3</v>
      </c>
      <c r="Q106" s="324">
        <f>$D$28</f>
        <v>1.7943684195002661E-3</v>
      </c>
      <c r="R106" s="21">
        <f t="shared" ref="R106" si="15">O106/P106</f>
        <v>0.7919372943619627</v>
      </c>
      <c r="S106" s="21">
        <f t="shared" si="14"/>
        <v>3.6268870705739165</v>
      </c>
      <c r="T106" s="255">
        <f>_xlfn.IFS((O106&lt;='Infill Capacities'!$CT$13),(O106*'Infill Capacities'!$CO$13*'Infill Capacities'!$CN$6),(AND((O106&gt;'Infill Capacities'!$CT$13),(O106&lt;='Infill Capacities'!$CU$13))),((O106-'Infill Capacities'!$CT$13)*'Infill Capacities'!$CN$6*('Infill Capacities'!$CP$13)+'Infill Capacities'!$CJ$13),(AND((O106&gt;'Infill Capacities'!$CU$13),(O106&lt;='Infill Capacities'!$CV$13))),((O106-'Infill Capacities'!$CU$13)*'Infill Capacities'!$CN$6*('Infill Capacities'!$CQ$13)+'Infill Capacities'!$CK$13),(AND((O106&gt;'Infill Capacities'!$CV$13),(O106&lt;='Infill Capacities'!$CW$13))),((O106-'Infill Capacities'!$CV$13)*'Infill Capacities'!$CN$6*('Infill Capacities'!$CR$13)+'Infill Capacities'!$CM$13))+_xlfn.IFS((O106&lt;='Frame Capacities'!$BT$13),(O106*'Frame Capacities'!$BN$6*'Frame Capacities'!$BO$13),(AND((O106&gt;'Frame Capacities'!$BT$13),(O106&lt;='Frame Capacities'!$BU$13))),((O106-'Frame Capacities'!$BT$13)*'Frame Capacities'!$BN$6*('Frame Capacities'!$BP$13)+'Frame Capacities'!$BJ$13),(AND((O106&gt;'Frame Capacities'!$BU$13),(O106&lt;='Frame Capacities'!$BV$13))),((O106-'Frame Capacities'!$BU$13)*'Frame Capacities'!$BN$6*('Frame Capacities'!$BQ$13)+'Frame Capacities'!$BK$13),(AND((O106&gt;'Frame Capacities'!$BV$13),(O106&lt;='Frame Capacities'!$BW$13))),((O106-'Frame Capacities'!$BV$13)*'Frame Capacities'!$BN$6*('Frame Capacities'!$BR$13)+'Frame Capacities'!$BL$13))</f>
        <v>706.34043058752775</v>
      </c>
      <c r="U106" s="255">
        <f>U105+T106*K106</f>
        <v>5421.3009750774199</v>
      </c>
      <c r="V106" s="327"/>
      <c r="W106" s="240"/>
      <c r="X106" s="369">
        <v>1</v>
      </c>
      <c r="Y106" s="21">
        <f>'Structural Information'!$AJ$8</f>
        <v>67.278400000000005</v>
      </c>
      <c r="Z106" s="21">
        <f>Y106*M106</f>
        <v>1.204076274155639</v>
      </c>
      <c r="AA106" s="21">
        <f>Z106*L106</f>
        <v>3.3112097539280074</v>
      </c>
      <c r="AB106" s="254">
        <f>T106/M104</f>
        <v>20399.504246197066</v>
      </c>
    </row>
    <row r="107" spans="9:28" x14ac:dyDescent="0.25">
      <c r="I107" s="312"/>
      <c r="V107" s="374"/>
      <c r="W107" s="240"/>
      <c r="X107" s="377"/>
      <c r="Y107" s="367" t="s">
        <v>79</v>
      </c>
      <c r="Z107" s="328">
        <f>SUM(Z104:Z106)</f>
        <v>5.5801758884565684</v>
      </c>
      <c r="AA107" s="328">
        <f>SUM(AA104:AA106)</f>
        <v>35.462401492537985</v>
      </c>
      <c r="AB107" s="370" t="s">
        <v>339</v>
      </c>
    </row>
    <row r="108" spans="9:28" x14ac:dyDescent="0.25">
      <c r="W108" s="240"/>
      <c r="X108" s="377"/>
      <c r="Y108" s="375"/>
      <c r="Z108" s="375"/>
      <c r="AA108" s="376"/>
      <c r="AB108" s="21">
        <f>(('Structural Information'!$AJ$6*M104+'Structural Information'!$AJ$7*M105+'Structural Information'!$AJ$8*M106)^2)/('Structural Information'!$AJ$6*M104*M104+'Structural Information'!$AJ$7*M105*M105+'Structural Information'!$AJ$8*M106*M106)</f>
        <v>189.3308962635007</v>
      </c>
    </row>
    <row r="109" spans="9:28" x14ac:dyDescent="0.25">
      <c r="W109" s="240"/>
      <c r="X109" s="377"/>
      <c r="Y109" s="16"/>
      <c r="Z109" s="16"/>
      <c r="AA109" s="339"/>
      <c r="AB109" s="367" t="s">
        <v>338</v>
      </c>
    </row>
    <row r="110" spans="9:28" x14ac:dyDescent="0.25">
      <c r="X110" s="378"/>
      <c r="Y110" s="341"/>
      <c r="Z110" s="341"/>
      <c r="AA110" s="342"/>
      <c r="AB110" s="254">
        <f>2*PI()*SQRT(AB108/AB106)</f>
        <v>0.60531412339667579</v>
      </c>
    </row>
    <row r="112" spans="9:28" ht="15.75" x14ac:dyDescent="0.25">
      <c r="J112" s="865" t="s">
        <v>340</v>
      </c>
      <c r="K112" s="866"/>
      <c r="L112" s="866"/>
      <c r="M112" s="866"/>
      <c r="N112" s="866"/>
      <c r="O112" s="866"/>
      <c r="P112" s="866"/>
      <c r="Q112" s="866"/>
      <c r="R112" s="866"/>
      <c r="S112" s="866"/>
      <c r="T112" s="866"/>
      <c r="U112" s="866"/>
      <c r="V112" s="867"/>
      <c r="W112" s="38"/>
      <c r="X112" s="860" t="s">
        <v>107</v>
      </c>
      <c r="Y112" s="860"/>
      <c r="Z112" s="860"/>
      <c r="AA112" s="860"/>
      <c r="AB112" s="860"/>
    </row>
    <row r="113" spans="2:28" ht="15" customHeight="1" x14ac:dyDescent="0.25">
      <c r="J113" s="845" t="s">
        <v>5</v>
      </c>
      <c r="K113" s="846" t="s">
        <v>3</v>
      </c>
      <c r="L113" s="846" t="s">
        <v>72</v>
      </c>
      <c r="M113" s="845" t="s">
        <v>74</v>
      </c>
      <c r="N113" s="845" t="s">
        <v>82</v>
      </c>
      <c r="O113" s="846" t="s">
        <v>102</v>
      </c>
      <c r="P113" s="846" t="s">
        <v>262</v>
      </c>
      <c r="Q113" s="846" t="s">
        <v>263</v>
      </c>
      <c r="R113" s="845" t="s">
        <v>394</v>
      </c>
      <c r="S113" s="845" t="s">
        <v>395</v>
      </c>
      <c r="T113" s="845" t="s">
        <v>76</v>
      </c>
      <c r="U113" s="846" t="s">
        <v>103</v>
      </c>
      <c r="V113" s="845" t="s">
        <v>80</v>
      </c>
      <c r="X113" s="845" t="s">
        <v>5</v>
      </c>
      <c r="Y113" s="847" t="s">
        <v>77</v>
      </c>
      <c r="Z113" s="847" t="s">
        <v>78</v>
      </c>
      <c r="AA113" s="847" t="s">
        <v>105</v>
      </c>
      <c r="AB113" s="846" t="s">
        <v>106</v>
      </c>
    </row>
    <row r="114" spans="2:28" x14ac:dyDescent="0.25">
      <c r="J114" s="576"/>
      <c r="K114" s="816"/>
      <c r="L114" s="816"/>
      <c r="M114" s="576"/>
      <c r="N114" s="576"/>
      <c r="O114" s="816"/>
      <c r="P114" s="816"/>
      <c r="Q114" s="816"/>
      <c r="R114" s="576"/>
      <c r="S114" s="576"/>
      <c r="T114" s="576"/>
      <c r="U114" s="816"/>
      <c r="V114" s="576"/>
      <c r="X114" s="576"/>
      <c r="Y114" s="848"/>
      <c r="Z114" s="848"/>
      <c r="AA114" s="848"/>
      <c r="AB114" s="816"/>
    </row>
    <row r="115" spans="2:28" x14ac:dyDescent="0.25">
      <c r="J115" s="323">
        <v>3</v>
      </c>
      <c r="K115" s="255">
        <f>'Structural Information'!$AC$6</f>
        <v>3</v>
      </c>
      <c r="L115" s="255">
        <f>L116+K115</f>
        <v>8.75</v>
      </c>
      <c r="M115" s="324">
        <f>'Yield Mechanism'!$V$57</f>
        <v>3.4625372365076262E-2</v>
      </c>
      <c r="N115" s="25">
        <f>M115-M116</f>
        <v>4.2061001740850666E-3</v>
      </c>
      <c r="O115" s="325">
        <f>N115/K115</f>
        <v>1.4020333913616889E-3</v>
      </c>
      <c r="P115" s="324">
        <f>$C$26</f>
        <v>9.5976000000000013E-3</v>
      </c>
      <c r="Q115" s="324">
        <f>$D$26</f>
        <v>2.1242187393174547E-3</v>
      </c>
      <c r="R115" s="255">
        <f>O115/P115</f>
        <v>0.14608166534984671</v>
      </c>
      <c r="S115" s="21">
        <f>O115/Q115</f>
        <v>0.6600230783258153</v>
      </c>
      <c r="T115" s="255">
        <f>_xlfn.IFS((O115&lt;='Infill Capacities'!$CT$11),(O115*'Infill Capacities'!$CO$11*'Infill Capacities'!$CN$4),(AND((O115&gt;'Infill Capacities'!$CT$11),(O115&lt;='Infill Capacities'!$CU$11))),((O115-'Infill Capacities'!$CT$11)*'Infill Capacities'!$CN$4*('Infill Capacities'!$CP$11)+'Infill Capacities'!$CJ$11),(AND((O115&gt;'Infill Capacities'!$CU$11),(O115&lt;='Infill Capacities'!$CV$11))),((O115-'Infill Capacities'!$CU$11)*'Infill Capacities'!$CN$4*('Infill Capacities'!$CQ$11)+'Infill Capacities'!$CK$11),(AND((O115&gt;'Infill Capacities'!$CV$11),(O115&lt;='Infill Capacities'!$CW$11))),((O115-'Infill Capacities'!$CV$11)*'Infill Capacities'!$CN$4*('Infill Capacities'!$CR$11)+'Infill Capacities'!$CM$11))+_xlfn.IFS((O115&lt;='Frame Capacities'!$BT$11),(O115*'Frame Capacities'!$BN$4*'Frame Capacities'!$BO$11),(AND((O115&gt;'Frame Capacities'!$BT$11),(O115&lt;='Frame Capacities'!$BU$11))),((O115-'Frame Capacities'!$BT$11)*'Frame Capacities'!$BN$4*('Frame Capacities'!$BP$11)+'Frame Capacities'!$BJ$11),(AND((O115&gt;'Frame Capacities'!$BU$11),(O115&lt;='Frame Capacities'!$BV$11))),((O115-'Frame Capacities'!$BU$11)*'Frame Capacities'!$BN$4*('Frame Capacities'!$BQ$11)+'Frame Capacities'!$BK$11),(AND((O115&gt;'Frame Capacities'!$BV$11),(O115&lt;='Frame Capacities'!$BW$11))),((O115-'Frame Capacities'!$BV$11)*'Frame Capacities'!$BN$4*('Frame Capacities'!$BR$11)+'Frame Capacities'!$BL$11))</f>
        <v>402.8527441908563</v>
      </c>
      <c r="U115" s="255">
        <f>T115*K115</f>
        <v>1208.5582325725688</v>
      </c>
      <c r="V115" s="21">
        <f>U117/AB115</f>
        <v>853.06724056910537</v>
      </c>
      <c r="W115" s="240"/>
      <c r="X115" s="369">
        <v>3</v>
      </c>
      <c r="Y115" s="21">
        <f>'Structural Information'!$AJ$6</f>
        <v>67.278400000000005</v>
      </c>
      <c r="Z115" s="21">
        <f>Y115*M115</f>
        <v>2.329539652126547</v>
      </c>
      <c r="AA115" s="21">
        <f>Z115*L115</f>
        <v>20.383471956107286</v>
      </c>
      <c r="AB115" s="21">
        <f>AA118/Z118</f>
        <v>6.3550687651077968</v>
      </c>
    </row>
    <row r="116" spans="2:28" x14ac:dyDescent="0.25">
      <c r="J116" s="323">
        <v>2</v>
      </c>
      <c r="K116" s="255">
        <f>'Structural Information'!$AC$7</f>
        <v>3</v>
      </c>
      <c r="L116" s="255">
        <f>L117+K116</f>
        <v>5.75</v>
      </c>
      <c r="M116" s="324">
        <f>'Yield Mechanism'!$V$58</f>
        <v>3.0419272190991196E-2</v>
      </c>
      <c r="N116" s="25">
        <f>M116-M117</f>
        <v>1.2522350234529109E-2</v>
      </c>
      <c r="O116" s="325">
        <f>N116/K116</f>
        <v>4.1741167448430365E-3</v>
      </c>
      <c r="P116" s="324">
        <f>$C$27</f>
        <v>9.175559679266896E-3</v>
      </c>
      <c r="Q116" s="324">
        <f>$D$27</f>
        <v>1.9282324366938306E-3</v>
      </c>
      <c r="R116" s="21">
        <f>O116/P116</f>
        <v>0.45491685420289674</v>
      </c>
      <c r="S116" s="21">
        <f t="shared" ref="S116:S117" si="16">O116/Q116</f>
        <v>2.164737334260399</v>
      </c>
      <c r="T116" s="255">
        <f>_xlfn.IFS((O116&lt;='Infill Capacities'!$CT$12),(O116*'Infill Capacities'!$CO$12*'Infill Capacities'!$CN$5),(AND((O116&gt;'Infill Capacities'!$CT$12),(O116&lt;='Infill Capacities'!$CU$12))),((O116-'Infill Capacities'!$CT$12)*'Infill Capacities'!$CN$5*('Infill Capacities'!$CP$12)+'Infill Capacities'!$CJ$12),(AND((O116&gt;'Infill Capacities'!$CU$12),(O116&lt;='Infill Capacities'!$CV$12))),((O116-'Infill Capacities'!$CU$12)*'Infill Capacities'!$CN$5*('Infill Capacities'!$CQ$12)+'Infill Capacities'!$CK$12),(AND((O116&gt;'Infill Capacities'!$CV$12),(O116&lt;='Infill Capacities'!$CW$12))),((O116-'Infill Capacities'!$CV$12)*'Infill Capacities'!$CN$5*('Infill Capacities'!$CR$12)+'Infill Capacities'!$CM$12))+_xlfn.IFS((O116&lt;='Frame Capacities'!$BT$12),(O116*'Frame Capacities'!$BN$5*'Frame Capacities'!$BO$12),(AND((O116&gt;'Frame Capacities'!$BT$12),(O116&lt;='Frame Capacities'!$BU$12))),((O116-'Frame Capacities'!$BT$12)*'Frame Capacities'!$BN$5*('Frame Capacities'!$BP$12)+'Frame Capacities'!$BJ$12),(AND((O116&gt;'Frame Capacities'!$BU$12),(O116&lt;='Frame Capacities'!$BV$12))),((O116-'Frame Capacities'!$BU$12)*'Frame Capacities'!$BN$5*('Frame Capacities'!$BQ$12)+'Frame Capacities'!$BK$12),(AND((O116&gt;'Frame Capacities'!$BV$12),(O116&lt;='Frame Capacities'!$BW$12))),((O116-'Frame Capacities'!$BV$12)*'Frame Capacities'!$BN$5*('Frame Capacities'!$BR$12)+'Frame Capacities'!$BL$12))</f>
        <v>756.76885279638316</v>
      </c>
      <c r="U116" s="255">
        <f>U115+T116*K116</f>
        <v>3478.8647909617184</v>
      </c>
      <c r="V116" s="326"/>
      <c r="W116" s="240"/>
      <c r="X116" s="369">
        <v>2</v>
      </c>
      <c r="Y116" s="21">
        <f>'Structural Information'!$AJ$7</f>
        <v>67.278400000000005</v>
      </c>
      <c r="Z116" s="21">
        <f>Y116*M116</f>
        <v>2.0465599621743822</v>
      </c>
      <c r="AA116" s="21">
        <f>Z116*L116</f>
        <v>11.767719782502697</v>
      </c>
      <c r="AB116" s="367" t="s">
        <v>337</v>
      </c>
    </row>
    <row r="117" spans="2:28" ht="15" customHeight="1" x14ac:dyDescent="0.25">
      <c r="J117" s="323">
        <v>1</v>
      </c>
      <c r="K117" s="255">
        <f>'Structural Information'!$AC$8</f>
        <v>2.75</v>
      </c>
      <c r="L117" s="255">
        <f>K117</f>
        <v>2.75</v>
      </c>
      <c r="M117" s="324">
        <f>'Yield Mechanism'!$V$59</f>
        <v>1.7896921956462086E-2</v>
      </c>
      <c r="N117" s="25">
        <f>M117</f>
        <v>1.7896921956462086E-2</v>
      </c>
      <c r="O117" s="325">
        <f>N117/K117</f>
        <v>6.5079716205316681E-3</v>
      </c>
      <c r="P117" s="324">
        <f>$C$28</f>
        <v>8.2177865177759084E-3</v>
      </c>
      <c r="Q117" s="324">
        <f>$D$28</f>
        <v>1.7943684195002661E-3</v>
      </c>
      <c r="R117" s="21">
        <f t="shared" ref="R117" si="17">O117/P117</f>
        <v>0.7919372943619627</v>
      </c>
      <c r="S117" s="21">
        <f t="shared" si="16"/>
        <v>3.6268870705739165</v>
      </c>
      <c r="T117" s="255">
        <f>_xlfn.IFS((O117&lt;='Infill Capacities'!$CT$13),(O117*'Infill Capacities'!$CO$13*'Infill Capacities'!$CN$6),(AND((O117&gt;'Infill Capacities'!$CT$13),(O117&lt;='Infill Capacities'!$CU$13))),((O117-'Infill Capacities'!$CT$13)*'Infill Capacities'!$CN$6*('Infill Capacities'!$CP$13)+'Infill Capacities'!$CJ$13),(AND((O117&gt;'Infill Capacities'!$CU$13),(O117&lt;='Infill Capacities'!$CV$13))),((O117-'Infill Capacities'!$CU$13)*'Infill Capacities'!$CN$6*('Infill Capacities'!$CQ$13)+'Infill Capacities'!$CK$13),(AND((O117&gt;'Infill Capacities'!$CV$13),(O117&lt;='Infill Capacities'!$CW$13))),((O117-'Infill Capacities'!$CV$13)*'Infill Capacities'!$CN$6*('Infill Capacities'!$CR$13)+'Infill Capacities'!$CM$13))+_xlfn.IFS((O117&lt;='Frame Capacities'!$BT$13),(O117*'Frame Capacities'!$BN$6*'Frame Capacities'!$BO$13),(AND((O117&gt;'Frame Capacities'!$BT$13),(O117&lt;='Frame Capacities'!$BU$13))),((O117-'Frame Capacities'!$BT$13)*'Frame Capacities'!$BN$6*('Frame Capacities'!$BP$13)+'Frame Capacities'!$BJ$13),(AND((O117&gt;'Frame Capacities'!$BU$13),(O117&lt;='Frame Capacities'!$BV$13))),((O117-'Frame Capacities'!$BU$13)*'Frame Capacities'!$BN$6*('Frame Capacities'!$BQ$13)+'Frame Capacities'!$BK$13),(AND((O117&gt;'Frame Capacities'!$BV$13),(O117&lt;='Frame Capacities'!$BW$13))),((O117-'Frame Capacities'!$BV$13)*'Frame Capacities'!$BN$6*('Frame Capacities'!$BR$13)+'Frame Capacities'!$BL$13))</f>
        <v>706.34043058752775</v>
      </c>
      <c r="U117" s="255">
        <f>U116+T117*K117</f>
        <v>5421.3009750774199</v>
      </c>
      <c r="V117" s="327"/>
      <c r="W117" s="240"/>
      <c r="X117" s="369">
        <v>1</v>
      </c>
      <c r="Y117" s="21">
        <f>'Structural Information'!$AJ$8</f>
        <v>67.278400000000005</v>
      </c>
      <c r="Z117" s="21">
        <f>Y117*M117</f>
        <v>1.204076274155639</v>
      </c>
      <c r="AA117" s="21">
        <f>Z117*L117</f>
        <v>3.3112097539280074</v>
      </c>
      <c r="AB117" s="254">
        <f>T117/M115</f>
        <v>20399.504246197066</v>
      </c>
    </row>
    <row r="118" spans="2:28" ht="15" customHeight="1" x14ac:dyDescent="0.25">
      <c r="V118" s="374"/>
      <c r="W118" s="240"/>
      <c r="X118" s="377"/>
      <c r="Y118" s="367" t="s">
        <v>79</v>
      </c>
      <c r="Z118" s="328">
        <f>SUM(Z115:Z117)</f>
        <v>5.5801758884565684</v>
      </c>
      <c r="AA118" s="328">
        <f>SUM(AA115:AA117)</f>
        <v>35.462401492537985</v>
      </c>
      <c r="AB118" s="370" t="s">
        <v>339</v>
      </c>
    </row>
    <row r="119" spans="2:28" x14ac:dyDescent="0.25">
      <c r="W119" s="240"/>
      <c r="X119" s="377"/>
      <c r="Y119" s="375"/>
      <c r="Z119" s="375"/>
      <c r="AA119" s="376"/>
      <c r="AB119" s="21">
        <f>(('Structural Information'!$AJ$6*M115+'Structural Information'!$AJ$7*M116+'Structural Information'!$AJ$8*M117)^2)/('Structural Information'!$AJ$6*M115*M115+'Structural Information'!$AJ$7*M116*M116+'Structural Information'!$AJ$8*M117*M117)</f>
        <v>189.3308962635007</v>
      </c>
    </row>
    <row r="120" spans="2:28" x14ac:dyDescent="0.25">
      <c r="W120" s="240"/>
      <c r="X120" s="377"/>
      <c r="Y120" s="16"/>
      <c r="Z120" s="16"/>
      <c r="AA120" s="339"/>
      <c r="AB120" s="367" t="s">
        <v>338</v>
      </c>
    </row>
    <row r="121" spans="2:28" x14ac:dyDescent="0.25">
      <c r="X121" s="378"/>
      <c r="Y121" s="341"/>
      <c r="Z121" s="341"/>
      <c r="AA121" s="342"/>
      <c r="AB121" s="254">
        <f>2*PI()*SQRT(AB119/AB117)</f>
        <v>0.60531412339667579</v>
      </c>
    </row>
    <row r="123" spans="2:28" ht="15.75" x14ac:dyDescent="0.25">
      <c r="B123" s="872" t="s">
        <v>213</v>
      </c>
      <c r="C123" s="873"/>
      <c r="D123" s="873"/>
      <c r="E123" s="873"/>
      <c r="F123" s="873"/>
      <c r="G123" s="873"/>
      <c r="H123" s="874"/>
      <c r="J123" s="856" t="s">
        <v>341</v>
      </c>
      <c r="K123" s="856"/>
      <c r="L123" s="856"/>
      <c r="M123" s="856"/>
      <c r="N123" s="856"/>
      <c r="O123" s="856"/>
      <c r="P123" s="856"/>
      <c r="Q123" s="856"/>
      <c r="R123" s="856"/>
      <c r="S123" s="856"/>
      <c r="T123" s="856"/>
      <c r="U123" s="856"/>
      <c r="V123" s="856"/>
      <c r="X123" s="859" t="s">
        <v>107</v>
      </c>
      <c r="Y123" s="859"/>
      <c r="Z123" s="859"/>
      <c r="AA123" s="859"/>
      <c r="AB123" s="859"/>
    </row>
    <row r="124" spans="2:28" ht="15" customHeight="1" x14ac:dyDescent="0.25">
      <c r="B124" s="515" t="s">
        <v>212</v>
      </c>
      <c r="C124" s="515" t="s">
        <v>5</v>
      </c>
      <c r="D124" s="518" t="s">
        <v>85</v>
      </c>
      <c r="E124" s="875"/>
      <c r="F124" s="875"/>
      <c r="G124" s="875"/>
      <c r="H124" s="519"/>
      <c r="J124" s="845" t="s">
        <v>5</v>
      </c>
      <c r="K124" s="846" t="s">
        <v>3</v>
      </c>
      <c r="L124" s="846" t="s">
        <v>72</v>
      </c>
      <c r="M124" s="845" t="s">
        <v>74</v>
      </c>
      <c r="N124" s="845" t="s">
        <v>82</v>
      </c>
      <c r="O124" s="846" t="s">
        <v>102</v>
      </c>
      <c r="P124" s="846" t="s">
        <v>262</v>
      </c>
      <c r="Q124" s="846" t="s">
        <v>263</v>
      </c>
      <c r="R124" s="845" t="s">
        <v>394</v>
      </c>
      <c r="S124" s="845" t="s">
        <v>395</v>
      </c>
      <c r="T124" s="845" t="s">
        <v>76</v>
      </c>
      <c r="U124" s="846" t="s">
        <v>103</v>
      </c>
      <c r="V124" s="845" t="s">
        <v>80</v>
      </c>
      <c r="X124" s="845" t="s">
        <v>5</v>
      </c>
      <c r="Y124" s="847" t="s">
        <v>77</v>
      </c>
      <c r="Z124" s="847" t="s">
        <v>78</v>
      </c>
      <c r="AA124" s="847" t="s">
        <v>105</v>
      </c>
      <c r="AB124" s="846" t="s">
        <v>106</v>
      </c>
    </row>
    <row r="125" spans="2:28" x14ac:dyDescent="0.25">
      <c r="B125" s="515"/>
      <c r="C125" s="515"/>
      <c r="D125" s="347">
        <f>'[1]Displaced Shapes'!O4</f>
        <v>-476.81402999999995</v>
      </c>
      <c r="E125" s="347">
        <f>'[1]Displaced Shapes'!P4</f>
        <v>-775.48390000000006</v>
      </c>
      <c r="F125" s="347">
        <f>'[1]Displaced Shapes'!Q4</f>
        <v>-771.65650000000005</v>
      </c>
      <c r="G125" s="384">
        <f>'[1]Displaced Shapes'!R4</f>
        <v>-491.52530000000002</v>
      </c>
      <c r="H125" s="348" t="s">
        <v>269</v>
      </c>
      <c r="J125" s="576"/>
      <c r="K125" s="816"/>
      <c r="L125" s="816"/>
      <c r="M125" s="576"/>
      <c r="N125" s="576"/>
      <c r="O125" s="816"/>
      <c r="P125" s="816"/>
      <c r="Q125" s="816"/>
      <c r="R125" s="576"/>
      <c r="S125" s="576"/>
      <c r="T125" s="576"/>
      <c r="U125" s="816"/>
      <c r="V125" s="576"/>
      <c r="X125" s="576"/>
      <c r="Y125" s="848"/>
      <c r="Z125" s="848"/>
      <c r="AA125" s="848"/>
      <c r="AB125" s="816"/>
    </row>
    <row r="126" spans="2:28" x14ac:dyDescent="0.25">
      <c r="B126" s="10">
        <f>B127+3</f>
        <v>8.75</v>
      </c>
      <c r="C126" s="10">
        <v>3</v>
      </c>
      <c r="D126" s="25">
        <f>'[1]Displaced Shapes'!O5</f>
        <v>1.00033E-2</v>
      </c>
      <c r="E126" s="25">
        <f>'[1]Displaced Shapes'!P5</f>
        <v>2.4963300000000001E-2</v>
      </c>
      <c r="F126" s="25">
        <f>'[1]Displaced Shapes'!Q5</f>
        <v>3.4963300000000003E-2</v>
      </c>
      <c r="G126" s="25">
        <f>'[1]Displaced Shapes'!R5</f>
        <v>4.9963300000000002E-2</v>
      </c>
      <c r="H126" s="349">
        <v>4.4170560961612378E-4</v>
      </c>
      <c r="I126" s="345"/>
      <c r="J126" s="323">
        <v>3</v>
      </c>
      <c r="K126" s="255">
        <f>'Structural Information'!$AC$6</f>
        <v>3</v>
      </c>
      <c r="L126" s="255">
        <f>L127+K126</f>
        <v>8.75</v>
      </c>
      <c r="M126" s="324">
        <f>'Yield Mechanism'!$V$57</f>
        <v>3.4625372365076262E-2</v>
      </c>
      <c r="N126" s="25">
        <f>M126-M127</f>
        <v>4.2061001740850666E-3</v>
      </c>
      <c r="O126" s="325">
        <f>N126/K126</f>
        <v>1.4020333913616889E-3</v>
      </c>
      <c r="P126" s="324">
        <f>$C$26</f>
        <v>9.5976000000000013E-3</v>
      </c>
      <c r="Q126" s="324">
        <f>$D$26</f>
        <v>2.1242187393174547E-3</v>
      </c>
      <c r="R126" s="255">
        <f>O126/P126</f>
        <v>0.14608166534984671</v>
      </c>
      <c r="S126" s="21">
        <f>O126/Q126</f>
        <v>0.6600230783258153</v>
      </c>
      <c r="T126" s="255">
        <f>_xlfn.IFS((O126&lt;='Infill Capacities'!$CT$11),(O126*'Infill Capacities'!$CO$11*'Infill Capacities'!$CN$4),(AND((O126&gt;'Infill Capacities'!$CT$11),(O126&lt;='Infill Capacities'!$CU$11))),((O126-'Infill Capacities'!$CT$11)*'Infill Capacities'!$CN$4*('Infill Capacities'!$CP$11)+'Infill Capacities'!$CJ$11),(AND((O126&gt;'Infill Capacities'!$CU$11),(O126&lt;='Infill Capacities'!$CV$11))),((O126-'Infill Capacities'!$CU$11)*'Infill Capacities'!$CN$4*('Infill Capacities'!$CQ$11)+'Infill Capacities'!$CK$11),(AND((O126&gt;'Infill Capacities'!$CV$11),(O126&lt;='Infill Capacities'!$CW$11))),((O126-'Infill Capacities'!$CV$11)*'Infill Capacities'!$CN$4*('Infill Capacities'!$CR$11)+'Infill Capacities'!$CM$11))+_xlfn.IFS((O126&lt;='Frame Capacities'!$BT$11),(O126*'Frame Capacities'!$BN$4*'Frame Capacities'!$BO$11),(AND((O126&gt;'Frame Capacities'!$BT$11),(O126&lt;='Frame Capacities'!$BU$11))),((O126-'Frame Capacities'!$BT$11)*'Frame Capacities'!$BN$4*('Frame Capacities'!$BP$11)+'Frame Capacities'!$BJ$11),(AND((O126&gt;'Frame Capacities'!$BU$11),(O126&lt;='Frame Capacities'!$BV$11))),((O126-'Frame Capacities'!$BU$11)*'Frame Capacities'!$BN$4*('Frame Capacities'!$BQ$11)+'Frame Capacities'!$BK$11),(AND((O126&gt;'Frame Capacities'!$BV$11),(O126&lt;='Frame Capacities'!$BW$11))),((O126-'Frame Capacities'!$BV$11)*'Frame Capacities'!$BN$4*('Frame Capacities'!$BR$11)+'Frame Capacities'!$BL$11))</f>
        <v>402.8527441908563</v>
      </c>
      <c r="U126" s="255">
        <f>T126*K126</f>
        <v>1208.5582325725688</v>
      </c>
      <c r="V126" s="21">
        <f>U128/AB126</f>
        <v>853.06724056910537</v>
      </c>
      <c r="W126" s="240"/>
      <c r="X126" s="369">
        <v>3</v>
      </c>
      <c r="Y126" s="21">
        <f>'Structural Information'!$AJ$6</f>
        <v>67.278400000000005</v>
      </c>
      <c r="Z126" s="21">
        <f>Y126*M126</f>
        <v>2.329539652126547</v>
      </c>
      <c r="AA126" s="21">
        <f>Z126*L126</f>
        <v>20.383471956107286</v>
      </c>
      <c r="AB126" s="21">
        <f>AA129/Z129</f>
        <v>6.3550687651077968</v>
      </c>
    </row>
    <row r="127" spans="2:28" x14ac:dyDescent="0.25">
      <c r="B127" s="10">
        <f>B128+3</f>
        <v>5.75</v>
      </c>
      <c r="C127" s="10">
        <v>2</v>
      </c>
      <c r="D127" s="25">
        <f>'[1]Displaced Shapes'!O6</f>
        <v>7.5612500000000003E-3</v>
      </c>
      <c r="E127" s="25">
        <f>'[1]Displaced Shapes'!P6</f>
        <v>2.0891099999999999E-2</v>
      </c>
      <c r="F127" s="25">
        <f>'[1]Displaced Shapes'!Q6</f>
        <v>3.0835499999999998E-2</v>
      </c>
      <c r="G127" s="25">
        <f>'[1]Displaced Shapes'!R6</f>
        <v>4.6879200000000003E-2</v>
      </c>
      <c r="H127" s="349">
        <v>5.0420494574363907E-4</v>
      </c>
      <c r="I127" s="345"/>
      <c r="J127" s="323">
        <v>2</v>
      </c>
      <c r="K127" s="255">
        <f>'Structural Information'!$AC$7</f>
        <v>3</v>
      </c>
      <c r="L127" s="255">
        <f>L128+K127</f>
        <v>5.75</v>
      </c>
      <c r="M127" s="324">
        <f>'Yield Mechanism'!$V$58</f>
        <v>3.0419272190991196E-2</v>
      </c>
      <c r="N127" s="25">
        <f>M127-M128</f>
        <v>1.2522350234529109E-2</v>
      </c>
      <c r="O127" s="325">
        <f>N127/K127</f>
        <v>4.1741167448430365E-3</v>
      </c>
      <c r="P127" s="324">
        <f>$C$27</f>
        <v>9.175559679266896E-3</v>
      </c>
      <c r="Q127" s="324">
        <f>$D$27</f>
        <v>1.9282324366938306E-3</v>
      </c>
      <c r="R127" s="21">
        <f>O127/P127</f>
        <v>0.45491685420289674</v>
      </c>
      <c r="S127" s="21">
        <f t="shared" ref="S127:S128" si="18">O127/Q127</f>
        <v>2.164737334260399</v>
      </c>
      <c r="T127" s="255">
        <f>_xlfn.IFS((O127&lt;='Infill Capacities'!$CT$12),(O127*'Infill Capacities'!$CO$12*'Infill Capacities'!$CN$5),(AND((O127&gt;'Infill Capacities'!$CT$12),(O127&lt;='Infill Capacities'!$CU$12))),((O127-'Infill Capacities'!$CT$12)*'Infill Capacities'!$CN$5*('Infill Capacities'!$CP$12)+'Infill Capacities'!$CJ$12),(AND((O127&gt;'Infill Capacities'!$CU$12),(O127&lt;='Infill Capacities'!$CV$12))),((O127-'Infill Capacities'!$CU$12)*'Infill Capacities'!$CN$5*('Infill Capacities'!$CQ$12)+'Infill Capacities'!$CK$12),(AND((O127&gt;'Infill Capacities'!$CV$12),(O127&lt;='Infill Capacities'!$CW$12))),((O127-'Infill Capacities'!$CV$12)*'Infill Capacities'!$CN$5*('Infill Capacities'!$CR$12)+'Infill Capacities'!$CM$12))+_xlfn.IFS((O127&lt;='Frame Capacities'!$BT$12),(O127*'Frame Capacities'!$BN$5*'Frame Capacities'!$BO$12),(AND((O127&gt;'Frame Capacities'!$BT$12),(O127&lt;='Frame Capacities'!$BU$12))),((O127-'Frame Capacities'!$BT$12)*'Frame Capacities'!$BN$5*('Frame Capacities'!$BP$12)+'Frame Capacities'!$BJ$12),(AND((O127&gt;'Frame Capacities'!$BU$12),(O127&lt;='Frame Capacities'!$BV$12))),((O127-'Frame Capacities'!$BU$12)*'Frame Capacities'!$BN$5*('Frame Capacities'!$BQ$12)+'Frame Capacities'!$BK$12),(AND((O127&gt;'Frame Capacities'!$BV$12),(O127&lt;='Frame Capacities'!$BW$12))),((O127-'Frame Capacities'!$BV$12)*'Frame Capacities'!$BN$5*('Frame Capacities'!$BR$12)+'Frame Capacities'!$BL$12))</f>
        <v>756.76885279638316</v>
      </c>
      <c r="U127" s="255">
        <f>U126+T127*K127</f>
        <v>3478.8647909617184</v>
      </c>
      <c r="V127" s="326"/>
      <c r="W127" s="240"/>
      <c r="X127" s="369">
        <v>2</v>
      </c>
      <c r="Y127" s="21">
        <f>'Structural Information'!$AJ$7</f>
        <v>67.278400000000005</v>
      </c>
      <c r="Z127" s="21">
        <f>Y127*M127</f>
        <v>2.0465599621743822</v>
      </c>
      <c r="AA127" s="21">
        <f>Z127*L127</f>
        <v>11.767719782502697</v>
      </c>
      <c r="AB127" s="367" t="s">
        <v>337</v>
      </c>
    </row>
    <row r="128" spans="2:28" x14ac:dyDescent="0.25">
      <c r="B128" s="10">
        <v>2.75</v>
      </c>
      <c r="C128" s="10">
        <v>1</v>
      </c>
      <c r="D128" s="25">
        <f>'[1]Displaced Shapes'!O7</f>
        <v>3.6916700000000002E-3</v>
      </c>
      <c r="E128" s="25">
        <f>'[1]Displaced Shapes'!P7</f>
        <v>1.0990099999999999E-2</v>
      </c>
      <c r="F128" s="25">
        <f>'[1]Displaced Shapes'!Q7</f>
        <v>1.96788E-2</v>
      </c>
      <c r="G128" s="25">
        <f>'[1]Displaced Shapes'!R7</f>
        <v>3.8067999999999998E-2</v>
      </c>
      <c r="H128" s="349">
        <v>3.1274438055297216E-4</v>
      </c>
      <c r="I128" s="345"/>
      <c r="J128" s="323">
        <v>1</v>
      </c>
      <c r="K128" s="255">
        <f>'Structural Information'!$AC$8</f>
        <v>2.75</v>
      </c>
      <c r="L128" s="255">
        <f>K128</f>
        <v>2.75</v>
      </c>
      <c r="M128" s="324">
        <f>'Yield Mechanism'!$V$59</f>
        <v>1.7896921956462086E-2</v>
      </c>
      <c r="N128" s="25">
        <f>M128</f>
        <v>1.7896921956462086E-2</v>
      </c>
      <c r="O128" s="325">
        <f>N128/K128</f>
        <v>6.5079716205316681E-3</v>
      </c>
      <c r="P128" s="324">
        <f>$C$28</f>
        <v>8.2177865177759084E-3</v>
      </c>
      <c r="Q128" s="324">
        <f>$D$28</f>
        <v>1.7943684195002661E-3</v>
      </c>
      <c r="R128" s="21">
        <f t="shared" ref="R128" si="19">O128/P128</f>
        <v>0.7919372943619627</v>
      </c>
      <c r="S128" s="21">
        <f t="shared" si="18"/>
        <v>3.6268870705739165</v>
      </c>
      <c r="T128" s="255">
        <f>_xlfn.IFS((O128&lt;='Infill Capacities'!$CT$13),(O128*'Infill Capacities'!$CO$13*'Infill Capacities'!$CN$6),(AND((O128&gt;'Infill Capacities'!$CT$13),(O128&lt;='Infill Capacities'!$CU$13))),((O128-'Infill Capacities'!$CT$13)*'Infill Capacities'!$CN$6*('Infill Capacities'!$CP$13)+'Infill Capacities'!$CJ$13),(AND((O128&gt;'Infill Capacities'!$CU$13),(O128&lt;='Infill Capacities'!$CV$13))),((O128-'Infill Capacities'!$CU$13)*'Infill Capacities'!$CN$6*('Infill Capacities'!$CQ$13)+'Infill Capacities'!$CK$13),(AND((O128&gt;'Infill Capacities'!$CV$13),(O128&lt;='Infill Capacities'!$CW$13))),((O128-'Infill Capacities'!$CV$13)*'Infill Capacities'!$CN$6*('Infill Capacities'!$CR$13)+'Infill Capacities'!$CM$13))+_xlfn.IFS((O128&lt;='Frame Capacities'!$BT$13),(O128*'Frame Capacities'!$BN$6*'Frame Capacities'!$BO$13),(AND((O128&gt;'Frame Capacities'!$BT$13),(O128&lt;='Frame Capacities'!$BU$13))),((O128-'Frame Capacities'!$BT$13)*'Frame Capacities'!$BN$6*('Frame Capacities'!$BP$13)+'Frame Capacities'!$BJ$13),(AND((O128&gt;'Frame Capacities'!$BU$13),(O128&lt;='Frame Capacities'!$BV$13))),((O128-'Frame Capacities'!$BU$13)*'Frame Capacities'!$BN$6*('Frame Capacities'!$BQ$13)+'Frame Capacities'!$BK$13),(AND((O128&gt;'Frame Capacities'!$BV$13),(O128&lt;='Frame Capacities'!$BW$13))),((O128-'Frame Capacities'!$BV$13)*'Frame Capacities'!$BN$6*('Frame Capacities'!$BR$13)+'Frame Capacities'!$BL$13))</f>
        <v>706.34043058752775</v>
      </c>
      <c r="U128" s="255">
        <f>U127+T128*K128</f>
        <v>5421.3009750774199</v>
      </c>
      <c r="V128" s="327"/>
      <c r="W128" s="240"/>
      <c r="X128" s="369">
        <v>1</v>
      </c>
      <c r="Y128" s="21">
        <f>'Structural Information'!$AJ$8</f>
        <v>67.278400000000005</v>
      </c>
      <c r="Z128" s="21">
        <f>Y128*M128</f>
        <v>1.204076274155639</v>
      </c>
      <c r="AA128" s="21">
        <f>Z128*L128</f>
        <v>3.3112097539280074</v>
      </c>
      <c r="AB128" s="254">
        <f>T128/M126</f>
        <v>20399.504246197066</v>
      </c>
    </row>
    <row r="129" spans="2:28" x14ac:dyDescent="0.25">
      <c r="B129" s="347">
        <v>0</v>
      </c>
      <c r="C129" s="10">
        <v>0</v>
      </c>
      <c r="D129" s="25">
        <f>'[1]Displaced Shapes'!O8</f>
        <v>0</v>
      </c>
      <c r="E129" s="25">
        <f>'[1]Displaced Shapes'!P8</f>
        <v>0</v>
      </c>
      <c r="F129" s="25">
        <f>'[1]Displaced Shapes'!Q8</f>
        <v>0</v>
      </c>
      <c r="G129" s="25">
        <f>'[1]Displaced Shapes'!R8</f>
        <v>0</v>
      </c>
      <c r="H129" s="349">
        <v>0</v>
      </c>
      <c r="I129" s="345"/>
      <c r="V129" s="374"/>
      <c r="W129" s="240"/>
      <c r="X129" s="377"/>
      <c r="Y129" s="367" t="s">
        <v>79</v>
      </c>
      <c r="Z129" s="328">
        <f>SUM(Z126:Z128)</f>
        <v>5.5801758884565684</v>
      </c>
      <c r="AA129" s="328">
        <f>SUM(AA126:AA128)</f>
        <v>35.462401492537985</v>
      </c>
      <c r="AB129" s="370" t="s">
        <v>339</v>
      </c>
    </row>
    <row r="130" spans="2:28" x14ac:dyDescent="0.25">
      <c r="I130" s="345"/>
      <c r="W130" s="240"/>
      <c r="X130" s="377"/>
      <c r="Y130" s="375"/>
      <c r="Z130" s="375"/>
      <c r="AA130" s="376"/>
      <c r="AB130" s="21">
        <f>(('Structural Information'!$AJ$6*M126+'Structural Information'!$AJ$7*M127+'Structural Information'!$AJ$8*M128)^2)/('Structural Information'!$AJ$6*M126*M126+'Structural Information'!$AJ$7*M127*M127+'Structural Information'!$AJ$8*M128*M128)</f>
        <v>189.3308962635007</v>
      </c>
    </row>
    <row r="131" spans="2:28" x14ac:dyDescent="0.25">
      <c r="I131" s="345"/>
      <c r="W131" s="240"/>
      <c r="X131" s="377"/>
      <c r="Y131" s="16"/>
      <c r="Z131" s="16"/>
      <c r="AA131" s="339"/>
      <c r="AB131" s="367" t="s">
        <v>338</v>
      </c>
    </row>
    <row r="132" spans="2:28" x14ac:dyDescent="0.25">
      <c r="I132" s="345"/>
      <c r="X132" s="378"/>
      <c r="Y132" s="341"/>
      <c r="Z132" s="341"/>
      <c r="AA132" s="342"/>
      <c r="AB132" s="254">
        <f>2*PI()*SQRT(AB130/AB128)</f>
        <v>0.60531412339667579</v>
      </c>
    </row>
    <row r="134" spans="2:28" ht="18.75" x14ac:dyDescent="0.25">
      <c r="B134" s="876" t="s">
        <v>121</v>
      </c>
      <c r="C134" s="877"/>
      <c r="D134" s="877"/>
      <c r="E134" s="877"/>
      <c r="F134" s="877"/>
      <c r="G134" s="877"/>
      <c r="H134" s="878"/>
      <c r="J134" s="865" t="s">
        <v>342</v>
      </c>
      <c r="K134" s="866"/>
      <c r="L134" s="866"/>
      <c r="M134" s="866"/>
      <c r="N134" s="866"/>
      <c r="O134" s="866"/>
      <c r="P134" s="866"/>
      <c r="Q134" s="866"/>
      <c r="R134" s="866"/>
      <c r="S134" s="866"/>
      <c r="T134" s="866"/>
      <c r="U134" s="866"/>
      <c r="V134" s="867"/>
      <c r="X134" s="858" t="s">
        <v>107</v>
      </c>
      <c r="Y134" s="858"/>
      <c r="Z134" s="858"/>
      <c r="AA134" s="858"/>
      <c r="AB134" s="858"/>
    </row>
    <row r="135" spans="2:28" ht="15" customHeight="1" x14ac:dyDescent="0.25">
      <c r="B135" s="868" t="s">
        <v>5</v>
      </c>
      <c r="C135" s="868" t="s">
        <v>115</v>
      </c>
      <c r="D135" s="868" t="s">
        <v>116</v>
      </c>
      <c r="E135" s="868" t="s">
        <v>117</v>
      </c>
      <c r="F135" s="868" t="s">
        <v>118</v>
      </c>
      <c r="G135" s="868" t="s">
        <v>119</v>
      </c>
      <c r="H135" s="868" t="s">
        <v>120</v>
      </c>
      <c r="J135" s="845" t="s">
        <v>5</v>
      </c>
      <c r="K135" s="846" t="s">
        <v>3</v>
      </c>
      <c r="L135" s="846" t="s">
        <v>72</v>
      </c>
      <c r="M135" s="845" t="s">
        <v>74</v>
      </c>
      <c r="N135" s="845" t="s">
        <v>82</v>
      </c>
      <c r="O135" s="846" t="s">
        <v>102</v>
      </c>
      <c r="P135" s="846" t="s">
        <v>262</v>
      </c>
      <c r="Q135" s="846" t="s">
        <v>263</v>
      </c>
      <c r="R135" s="845" t="s">
        <v>394</v>
      </c>
      <c r="S135" s="845" t="s">
        <v>395</v>
      </c>
      <c r="T135" s="845" t="s">
        <v>76</v>
      </c>
      <c r="U135" s="846" t="s">
        <v>103</v>
      </c>
      <c r="V135" s="845" t="s">
        <v>80</v>
      </c>
      <c r="X135" s="845" t="s">
        <v>5</v>
      </c>
      <c r="Y135" s="847" t="s">
        <v>77</v>
      </c>
      <c r="Z135" s="847" t="s">
        <v>78</v>
      </c>
      <c r="AA135" s="847" t="s">
        <v>105</v>
      </c>
      <c r="AB135" s="846" t="s">
        <v>106</v>
      </c>
    </row>
    <row r="136" spans="2:28" x14ac:dyDescent="0.25">
      <c r="B136" s="868"/>
      <c r="C136" s="868"/>
      <c r="D136" s="868"/>
      <c r="E136" s="868"/>
      <c r="F136" s="868"/>
      <c r="G136" s="868"/>
      <c r="H136" s="868"/>
      <c r="J136" s="576"/>
      <c r="K136" s="816"/>
      <c r="L136" s="816"/>
      <c r="M136" s="576"/>
      <c r="N136" s="576"/>
      <c r="O136" s="816"/>
      <c r="P136" s="816"/>
      <c r="Q136" s="816"/>
      <c r="R136" s="576"/>
      <c r="S136" s="576"/>
      <c r="T136" s="576"/>
      <c r="U136" s="816"/>
      <c r="V136" s="576"/>
      <c r="X136" s="576"/>
      <c r="Y136" s="848"/>
      <c r="Z136" s="848"/>
      <c r="AA136" s="848"/>
      <c r="AB136" s="816"/>
    </row>
    <row r="137" spans="2:28" x14ac:dyDescent="0.25">
      <c r="B137" s="350">
        <v>3</v>
      </c>
      <c r="C137" s="25">
        <f>M5-H126</f>
        <v>1.2333757337002925E-2</v>
      </c>
      <c r="D137" s="25">
        <f>M16-H126</f>
        <v>2.057989921261219E-2</v>
      </c>
      <c r="E137" s="25">
        <f>M27-H126</f>
        <v>2.3756829577129428E-2</v>
      </c>
      <c r="F137" s="25">
        <f>M38-H126</f>
        <v>3.418366675546014E-2</v>
      </c>
      <c r="G137" s="25">
        <f>M49-H126</f>
        <v>3.418366675546014E-2</v>
      </c>
      <c r="H137" s="25">
        <f>M104-H126</f>
        <v>3.418366675546014E-2</v>
      </c>
      <c r="J137" s="323">
        <v>3</v>
      </c>
      <c r="K137" s="255">
        <f>'Structural Information'!$AC$6</f>
        <v>3</v>
      </c>
      <c r="L137" s="255">
        <f>L138+K137</f>
        <v>8.75</v>
      </c>
      <c r="M137" s="324">
        <f>'Yield Mechanism'!$V$57</f>
        <v>3.4625372365076262E-2</v>
      </c>
      <c r="N137" s="25">
        <f>M137-M138</f>
        <v>4.2061001740850666E-3</v>
      </c>
      <c r="O137" s="325">
        <f>N137/K137</f>
        <v>1.4020333913616889E-3</v>
      </c>
      <c r="P137" s="324">
        <f>$C$26</f>
        <v>9.5976000000000013E-3</v>
      </c>
      <c r="Q137" s="324">
        <f>$D$26</f>
        <v>2.1242187393174547E-3</v>
      </c>
      <c r="R137" s="255">
        <f>O137/P137</f>
        <v>0.14608166534984671</v>
      </c>
      <c r="S137" s="21">
        <f>O137/Q137</f>
        <v>0.6600230783258153</v>
      </c>
      <c r="T137" s="255">
        <f>_xlfn.IFS((O137&lt;='Infill Capacities'!$CT$11),(O137*'Infill Capacities'!$CO$11*'Infill Capacities'!$CN$4),(AND((O137&gt;'Infill Capacities'!$CT$11),(O137&lt;='Infill Capacities'!$CU$11))),((O137-'Infill Capacities'!$CT$11)*'Infill Capacities'!$CN$4*('Infill Capacities'!$CP$11)+'Infill Capacities'!$CJ$11),(AND((O137&gt;'Infill Capacities'!$CU$11),(O137&lt;='Infill Capacities'!$CV$11))),((O137-'Infill Capacities'!$CU$11)*'Infill Capacities'!$CN$4*('Infill Capacities'!$CQ$11)+'Infill Capacities'!$CK$11),(AND((O137&gt;'Infill Capacities'!$CV$11),(O137&lt;='Infill Capacities'!$CW$11))),((O137-'Infill Capacities'!$CV$11)*'Infill Capacities'!$CN$4*('Infill Capacities'!$CR$11)+'Infill Capacities'!$CM$11))+_xlfn.IFS((O137&lt;='Frame Capacities'!$BT$11),(O137*'Frame Capacities'!$BN$4*'Frame Capacities'!$BO$11),(AND((O137&gt;'Frame Capacities'!$BT$11),(O137&lt;='Frame Capacities'!$BU$11))),((O137-'Frame Capacities'!$BT$11)*'Frame Capacities'!$BN$4*('Frame Capacities'!$BP$11)+'Frame Capacities'!$BJ$11),(AND((O137&gt;'Frame Capacities'!$BU$11),(O137&lt;='Frame Capacities'!$BV$11))),((O137-'Frame Capacities'!$BU$11)*'Frame Capacities'!$BN$4*('Frame Capacities'!$BQ$11)+'Frame Capacities'!$BK$11),(AND((O137&gt;'Frame Capacities'!$BV$11),(O137&lt;='Frame Capacities'!$BW$11))),((O137-'Frame Capacities'!$BV$11)*'Frame Capacities'!$BN$4*('Frame Capacities'!$BR$11)+'Frame Capacities'!$BL$11))</f>
        <v>402.8527441908563</v>
      </c>
      <c r="U137" s="255">
        <f>T137*K137</f>
        <v>1208.5582325725688</v>
      </c>
      <c r="V137" s="21">
        <f>U139/AB137</f>
        <v>853.06724056910537</v>
      </c>
      <c r="W137" s="240"/>
      <c r="X137" s="369">
        <v>3</v>
      </c>
      <c r="Y137" s="21">
        <f>'Structural Information'!$AJ$6</f>
        <v>67.278400000000005</v>
      </c>
      <c r="Z137" s="21">
        <f>Y137*M137</f>
        <v>2.329539652126547</v>
      </c>
      <c r="AA137" s="21">
        <f>Z137*L137</f>
        <v>20.383471956107286</v>
      </c>
      <c r="AB137" s="21">
        <f>AA140/Z140</f>
        <v>6.3550687651077968</v>
      </c>
    </row>
    <row r="138" spans="2:28" x14ac:dyDescent="0.25">
      <c r="B138" s="350">
        <v>2</v>
      </c>
      <c r="C138" s="25">
        <f t="shared" ref="C138:C140" si="20">M6-H127</f>
        <v>9.2530363595055096E-3</v>
      </c>
      <c r="D138" s="25">
        <f t="shared" ref="D138:D140" si="21">M17-H127</f>
        <v>1.703650033173644E-2</v>
      </c>
      <c r="E138" s="25">
        <f t="shared" ref="E138:E140" si="22">M28-H127</f>
        <v>2.0052151508283371E-2</v>
      </c>
      <c r="F138" s="25">
        <f t="shared" ref="F138:F140" si="23">M39-H127</f>
        <v>2.9915067245247555E-2</v>
      </c>
      <c r="G138" s="25">
        <f t="shared" ref="G138:G140" si="24">M50-H127</f>
        <v>2.9915067245247555E-2</v>
      </c>
      <c r="H138" s="25">
        <f t="shared" ref="H138:H140" si="25">M105-H127</f>
        <v>2.9915067245247555E-2</v>
      </c>
      <c r="I138" s="351"/>
      <c r="J138" s="323">
        <v>2</v>
      </c>
      <c r="K138" s="255">
        <f>'Structural Information'!$AC$7</f>
        <v>3</v>
      </c>
      <c r="L138" s="255">
        <f>L139+K138</f>
        <v>5.75</v>
      </c>
      <c r="M138" s="324">
        <f>'Yield Mechanism'!$V$58</f>
        <v>3.0419272190991196E-2</v>
      </c>
      <c r="N138" s="25">
        <f>M138-M139</f>
        <v>1.2522350234529109E-2</v>
      </c>
      <c r="O138" s="325">
        <f>N138/K138</f>
        <v>4.1741167448430365E-3</v>
      </c>
      <c r="P138" s="324">
        <f>$C$27</f>
        <v>9.175559679266896E-3</v>
      </c>
      <c r="Q138" s="324">
        <f>$D$27</f>
        <v>1.9282324366938306E-3</v>
      </c>
      <c r="R138" s="21">
        <f>O138/P138</f>
        <v>0.45491685420289674</v>
      </c>
      <c r="S138" s="21">
        <f t="shared" ref="S138:S139" si="26">O138/Q138</f>
        <v>2.164737334260399</v>
      </c>
      <c r="T138" s="255">
        <f>_xlfn.IFS((O138&lt;='Infill Capacities'!$CT$12),(O138*'Infill Capacities'!$CO$12*'Infill Capacities'!$CN$5),(AND((O138&gt;'Infill Capacities'!$CT$12),(O138&lt;='Infill Capacities'!$CU$12))),((O138-'Infill Capacities'!$CT$12)*'Infill Capacities'!$CN$5*('Infill Capacities'!$CP$12)+'Infill Capacities'!$CJ$12),(AND((O138&gt;'Infill Capacities'!$CU$12),(O138&lt;='Infill Capacities'!$CV$12))),((O138-'Infill Capacities'!$CU$12)*'Infill Capacities'!$CN$5*('Infill Capacities'!$CQ$12)+'Infill Capacities'!$CK$12),(AND((O138&gt;'Infill Capacities'!$CV$12),(O138&lt;='Infill Capacities'!$CW$12))),((O138-'Infill Capacities'!$CV$12)*'Infill Capacities'!$CN$5*('Infill Capacities'!$CR$12)+'Infill Capacities'!$CM$12))+_xlfn.IFS((O138&lt;='Frame Capacities'!$BT$12),(O138*'Frame Capacities'!$BN$5*'Frame Capacities'!$BO$12),(AND((O138&gt;'Frame Capacities'!$BT$12),(O138&lt;='Frame Capacities'!$BU$12))),((O138-'Frame Capacities'!$BT$12)*'Frame Capacities'!$BN$5*('Frame Capacities'!$BP$12)+'Frame Capacities'!$BJ$12),(AND((O138&gt;'Frame Capacities'!$BU$12),(O138&lt;='Frame Capacities'!$BV$12))),((O138-'Frame Capacities'!$BU$12)*'Frame Capacities'!$BN$5*('Frame Capacities'!$BQ$12)+'Frame Capacities'!$BK$12),(AND((O138&gt;'Frame Capacities'!$BV$12),(O138&lt;='Frame Capacities'!$BW$12))),((O138-'Frame Capacities'!$BV$12)*'Frame Capacities'!$BN$5*('Frame Capacities'!$BR$12)+'Frame Capacities'!$BL$12))</f>
        <v>756.76885279638316</v>
      </c>
      <c r="U138" s="255">
        <f>U137+T138*K138</f>
        <v>3478.8647909617184</v>
      </c>
      <c r="V138" s="326"/>
      <c r="W138" s="240"/>
      <c r="X138" s="369">
        <v>2</v>
      </c>
      <c r="Y138" s="21">
        <f>'Structural Information'!$AJ$7</f>
        <v>67.278400000000005</v>
      </c>
      <c r="Z138" s="21">
        <f>Y138*M138</f>
        <v>2.0465599621743822</v>
      </c>
      <c r="AA138" s="21">
        <f>Z138*L138</f>
        <v>11.767719782502697</v>
      </c>
      <c r="AB138" s="367" t="s">
        <v>337</v>
      </c>
    </row>
    <row r="139" spans="2:28" x14ac:dyDescent="0.25">
      <c r="B139" s="350">
        <v>1</v>
      </c>
      <c r="C139" s="25">
        <f t="shared" si="20"/>
        <v>4.6217687730727569E-3</v>
      </c>
      <c r="D139" s="25">
        <f t="shared" si="21"/>
        <v>1.1443107514548589E-2</v>
      </c>
      <c r="E139" s="25">
        <f t="shared" si="22"/>
        <v>1.2899062506249896E-2</v>
      </c>
      <c r="F139" s="25">
        <f t="shared" si="23"/>
        <v>1.7584177575909115E-2</v>
      </c>
      <c r="G139" s="25">
        <f t="shared" si="24"/>
        <v>1.7584177575909115E-2</v>
      </c>
      <c r="H139" s="25">
        <f t="shared" si="25"/>
        <v>1.7584177575909115E-2</v>
      </c>
      <c r="I139" s="351"/>
      <c r="J139" s="323">
        <v>1</v>
      </c>
      <c r="K139" s="255">
        <f>'Structural Information'!$AC$8</f>
        <v>2.75</v>
      </c>
      <c r="L139" s="255">
        <f>K139</f>
        <v>2.75</v>
      </c>
      <c r="M139" s="324">
        <f>'Yield Mechanism'!$V$59</f>
        <v>1.7896921956462086E-2</v>
      </c>
      <c r="N139" s="25">
        <f>M139</f>
        <v>1.7896921956462086E-2</v>
      </c>
      <c r="O139" s="325">
        <f>N139/K139</f>
        <v>6.5079716205316681E-3</v>
      </c>
      <c r="P139" s="324">
        <f>$C$28</f>
        <v>8.2177865177759084E-3</v>
      </c>
      <c r="Q139" s="324">
        <f>$D$28</f>
        <v>1.7943684195002661E-3</v>
      </c>
      <c r="R139" s="21">
        <f t="shared" ref="R139" si="27">O139/P139</f>
        <v>0.7919372943619627</v>
      </c>
      <c r="S139" s="21">
        <f t="shared" si="26"/>
        <v>3.6268870705739165</v>
      </c>
      <c r="T139" s="255">
        <f>_xlfn.IFS((O139&lt;='Infill Capacities'!$CT$13),(O139*'Infill Capacities'!$CO$13*'Infill Capacities'!$CN$6),(AND((O139&gt;'Infill Capacities'!$CT$13),(O139&lt;='Infill Capacities'!$CU$13))),((O139-'Infill Capacities'!$CT$13)*'Infill Capacities'!$CN$6*('Infill Capacities'!$CP$13)+'Infill Capacities'!$CJ$13),(AND((O139&gt;'Infill Capacities'!$CU$13),(O139&lt;='Infill Capacities'!$CV$13))),((O139-'Infill Capacities'!$CU$13)*'Infill Capacities'!$CN$6*('Infill Capacities'!$CQ$13)+'Infill Capacities'!$CK$13),(AND((O139&gt;'Infill Capacities'!$CV$13),(O139&lt;='Infill Capacities'!$CW$13))),((O139-'Infill Capacities'!$CV$13)*'Infill Capacities'!$CN$6*('Infill Capacities'!$CR$13)+'Infill Capacities'!$CM$13))+_xlfn.IFS((O139&lt;='Frame Capacities'!$BT$13),(O139*'Frame Capacities'!$BN$6*'Frame Capacities'!$BO$13),(AND((O139&gt;'Frame Capacities'!$BT$13),(O139&lt;='Frame Capacities'!$BU$13))),((O139-'Frame Capacities'!$BT$13)*'Frame Capacities'!$BN$6*('Frame Capacities'!$BP$13)+'Frame Capacities'!$BJ$13),(AND((O139&gt;'Frame Capacities'!$BU$13),(O139&lt;='Frame Capacities'!$BV$13))),((O139-'Frame Capacities'!$BU$13)*'Frame Capacities'!$BN$6*('Frame Capacities'!$BQ$13)+'Frame Capacities'!$BK$13),(AND((O139&gt;'Frame Capacities'!$BV$13),(O139&lt;='Frame Capacities'!$BW$13))),((O139-'Frame Capacities'!$BV$13)*'Frame Capacities'!$BN$6*('Frame Capacities'!$BR$13)+'Frame Capacities'!$BL$13))</f>
        <v>706.34043058752775</v>
      </c>
      <c r="U139" s="255">
        <f>U138+T139*K139</f>
        <v>5421.3009750774199</v>
      </c>
      <c r="V139" s="327"/>
      <c r="W139" s="240"/>
      <c r="X139" s="369">
        <v>1</v>
      </c>
      <c r="Y139" s="21">
        <f>'Structural Information'!$AJ$8</f>
        <v>67.278400000000005</v>
      </c>
      <c r="Z139" s="21">
        <f>Y139*M139</f>
        <v>1.204076274155639</v>
      </c>
      <c r="AA139" s="21">
        <f>Z139*L139</f>
        <v>3.3112097539280074</v>
      </c>
      <c r="AB139" s="254">
        <f>T139/M137</f>
        <v>20399.504246197066</v>
      </c>
    </row>
    <row r="140" spans="2:28" x14ac:dyDescent="0.25">
      <c r="B140" s="352">
        <v>0</v>
      </c>
      <c r="C140" s="25">
        <f t="shared" si="20"/>
        <v>0</v>
      </c>
      <c r="D140" s="25">
        <f t="shared" si="21"/>
        <v>0</v>
      </c>
      <c r="E140" s="25">
        <f t="shared" si="22"/>
        <v>0</v>
      </c>
      <c r="F140" s="25">
        <f t="shared" si="23"/>
        <v>0</v>
      </c>
      <c r="G140" s="25">
        <f t="shared" si="24"/>
        <v>0</v>
      </c>
      <c r="H140" s="25">
        <f t="shared" si="25"/>
        <v>0</v>
      </c>
      <c r="V140" s="374"/>
      <c r="W140" s="240"/>
      <c r="X140" s="377"/>
      <c r="Y140" s="367" t="s">
        <v>79</v>
      </c>
      <c r="Z140" s="328">
        <f>SUM(Z137:Z139)</f>
        <v>5.5801758884565684</v>
      </c>
      <c r="AA140" s="328">
        <f>SUM(AA137:AA139)</f>
        <v>35.462401492537985</v>
      </c>
      <c r="AB140" s="370" t="s">
        <v>339</v>
      </c>
    </row>
    <row r="141" spans="2:28" x14ac:dyDescent="0.25">
      <c r="W141" s="240"/>
      <c r="X141" s="377"/>
      <c r="Y141" s="375"/>
      <c r="Z141" s="375"/>
      <c r="AA141" s="376"/>
      <c r="AB141" s="21">
        <f>(('Structural Information'!$AJ$6*M137+'Structural Information'!$AJ$7*M138+'Structural Information'!$AJ$8*M139)^2)/('Structural Information'!$AJ$6*M137*M137+'Structural Information'!$AJ$7*M138*M138+'Structural Information'!$AJ$8*M139*M139)</f>
        <v>189.3308962635007</v>
      </c>
    </row>
    <row r="142" spans="2:28" x14ac:dyDescent="0.25">
      <c r="W142" s="240"/>
      <c r="X142" s="377"/>
      <c r="Y142" s="16"/>
      <c r="Z142" s="16"/>
      <c r="AA142" s="339"/>
      <c r="AB142" s="367" t="s">
        <v>338</v>
      </c>
    </row>
    <row r="143" spans="2:28" x14ac:dyDescent="0.25">
      <c r="X143" s="378"/>
      <c r="Y143" s="341"/>
      <c r="Z143" s="341"/>
      <c r="AA143" s="342"/>
      <c r="AB143" s="254">
        <f>2*PI()*SQRT(AB141/AB139)</f>
        <v>0.60531412339667579</v>
      </c>
    </row>
    <row r="145" spans="10:28" ht="15.75" x14ac:dyDescent="0.25">
      <c r="J145" s="856" t="s">
        <v>343</v>
      </c>
      <c r="K145" s="856"/>
      <c r="L145" s="856"/>
      <c r="M145" s="856"/>
      <c r="N145" s="856"/>
      <c r="O145" s="856"/>
      <c r="P145" s="856"/>
      <c r="Q145" s="856"/>
      <c r="R145" s="856"/>
      <c r="S145" s="856"/>
      <c r="T145" s="856"/>
      <c r="U145" s="856"/>
      <c r="V145" s="856"/>
      <c r="X145" s="857" t="s">
        <v>107</v>
      </c>
      <c r="Y145" s="857"/>
      <c r="Z145" s="857"/>
      <c r="AA145" s="857"/>
      <c r="AB145" s="857"/>
    </row>
    <row r="146" spans="10:28" ht="15" customHeight="1" x14ac:dyDescent="0.25">
      <c r="J146" s="845" t="s">
        <v>5</v>
      </c>
      <c r="K146" s="846" t="s">
        <v>3</v>
      </c>
      <c r="L146" s="846" t="s">
        <v>72</v>
      </c>
      <c r="M146" s="845" t="s">
        <v>74</v>
      </c>
      <c r="N146" s="845" t="s">
        <v>82</v>
      </c>
      <c r="O146" s="846" t="s">
        <v>102</v>
      </c>
      <c r="P146" s="846" t="s">
        <v>262</v>
      </c>
      <c r="Q146" s="846" t="s">
        <v>263</v>
      </c>
      <c r="R146" s="845" t="s">
        <v>394</v>
      </c>
      <c r="S146" s="845" t="s">
        <v>395</v>
      </c>
      <c r="T146" s="845" t="s">
        <v>76</v>
      </c>
      <c r="U146" s="846" t="s">
        <v>103</v>
      </c>
      <c r="V146" s="845" t="s">
        <v>80</v>
      </c>
      <c r="X146" s="845" t="s">
        <v>5</v>
      </c>
      <c r="Y146" s="847" t="s">
        <v>77</v>
      </c>
      <c r="Z146" s="847" t="s">
        <v>78</v>
      </c>
      <c r="AA146" s="847" t="s">
        <v>105</v>
      </c>
      <c r="AB146" s="846" t="s">
        <v>106</v>
      </c>
    </row>
    <row r="147" spans="10:28" x14ac:dyDescent="0.25">
      <c r="J147" s="576"/>
      <c r="K147" s="816"/>
      <c r="L147" s="816"/>
      <c r="M147" s="576"/>
      <c r="N147" s="576"/>
      <c r="O147" s="816"/>
      <c r="P147" s="816"/>
      <c r="Q147" s="816"/>
      <c r="R147" s="576"/>
      <c r="S147" s="576"/>
      <c r="T147" s="576"/>
      <c r="U147" s="816"/>
      <c r="V147" s="576"/>
      <c r="X147" s="576"/>
      <c r="Y147" s="848"/>
      <c r="Z147" s="848"/>
      <c r="AA147" s="848"/>
      <c r="AB147" s="816"/>
    </row>
    <row r="148" spans="10:28" x14ac:dyDescent="0.25">
      <c r="J148" s="323">
        <v>3</v>
      </c>
      <c r="K148" s="255">
        <f>'Structural Information'!$AC$6</f>
        <v>3</v>
      </c>
      <c r="L148" s="255">
        <f>L149+K148</f>
        <v>8.75</v>
      </c>
      <c r="M148" s="324">
        <f>'Yield Mechanism'!$V$57</f>
        <v>3.4625372365076262E-2</v>
      </c>
      <c r="N148" s="25">
        <f>M148-M149</f>
        <v>4.2061001740850666E-3</v>
      </c>
      <c r="O148" s="325">
        <f>N148/K148</f>
        <v>1.4020333913616889E-3</v>
      </c>
      <c r="P148" s="324">
        <f>$C$26</f>
        <v>9.5976000000000013E-3</v>
      </c>
      <c r="Q148" s="324">
        <f>$D$26</f>
        <v>2.1242187393174547E-3</v>
      </c>
      <c r="R148" s="255">
        <f>O148/P148</f>
        <v>0.14608166534984671</v>
      </c>
      <c r="S148" s="21">
        <f>O148/Q148</f>
        <v>0.6600230783258153</v>
      </c>
      <c r="T148" s="255">
        <f>_xlfn.IFS((O148&lt;='Infill Capacities'!$CT$11),(O148*'Infill Capacities'!$CO$11*'Infill Capacities'!$CN$4),(AND((O148&gt;'Infill Capacities'!$CT$11),(O148&lt;='Infill Capacities'!$CU$11))),((O148-'Infill Capacities'!$CT$11)*'Infill Capacities'!$CN$4*('Infill Capacities'!$CP$11)+'Infill Capacities'!$CJ$11),(AND((O148&gt;'Infill Capacities'!$CU$11),(O148&lt;='Infill Capacities'!$CV$11))),((O148-'Infill Capacities'!$CU$11)*'Infill Capacities'!$CN$4*('Infill Capacities'!$CQ$11)+'Infill Capacities'!$CK$11),(AND((O148&gt;'Infill Capacities'!$CV$11),(O148&lt;='Infill Capacities'!$CW$11))),((O148-'Infill Capacities'!$CV$11)*'Infill Capacities'!$CN$4*('Infill Capacities'!$CR$11)+'Infill Capacities'!$CM$11))+_xlfn.IFS((O148&lt;='Frame Capacities'!$BT$11),(O148*'Frame Capacities'!$BN$4*'Frame Capacities'!$BO$11),(AND((O148&gt;'Frame Capacities'!$BT$11),(O148&lt;='Frame Capacities'!$BU$11))),((O148-'Frame Capacities'!$BT$11)*'Frame Capacities'!$BN$4*('Frame Capacities'!$BP$11)+'Frame Capacities'!$BJ$11),(AND((O148&gt;'Frame Capacities'!$BU$11),(O148&lt;='Frame Capacities'!$BV$11))),((O148-'Frame Capacities'!$BU$11)*'Frame Capacities'!$BN$4*('Frame Capacities'!$BQ$11)+'Frame Capacities'!$BK$11),(AND((O148&gt;'Frame Capacities'!$BV$11),(O148&lt;='Frame Capacities'!$BW$11))),((O148-'Frame Capacities'!$BV$11)*'Frame Capacities'!$BN$4*('Frame Capacities'!$BR$11)+'Frame Capacities'!$BL$11))</f>
        <v>402.8527441908563</v>
      </c>
      <c r="U148" s="255">
        <f>T148*K148</f>
        <v>1208.5582325725688</v>
      </c>
      <c r="V148" s="21">
        <f>U150/AB148</f>
        <v>853.06724056910537</v>
      </c>
      <c r="W148" s="240"/>
      <c r="X148" s="369">
        <v>3</v>
      </c>
      <c r="Y148" s="21">
        <f>'Structural Information'!$AJ$6</f>
        <v>67.278400000000005</v>
      </c>
      <c r="Z148" s="21">
        <f>Y148*M148</f>
        <v>2.329539652126547</v>
      </c>
      <c r="AA148" s="21">
        <f>Z148*L148</f>
        <v>20.383471956107286</v>
      </c>
      <c r="AB148" s="21">
        <f>AA151/Z151</f>
        <v>6.3550687651077968</v>
      </c>
    </row>
    <row r="149" spans="10:28" x14ac:dyDescent="0.25">
      <c r="J149" s="323">
        <v>2</v>
      </c>
      <c r="K149" s="255">
        <f>'Structural Information'!$AC$7</f>
        <v>3</v>
      </c>
      <c r="L149" s="255">
        <f>L150+K149</f>
        <v>5.75</v>
      </c>
      <c r="M149" s="324">
        <f>'Yield Mechanism'!$V$58</f>
        <v>3.0419272190991196E-2</v>
      </c>
      <c r="N149" s="25">
        <f>M149-M150</f>
        <v>1.2522350234529109E-2</v>
      </c>
      <c r="O149" s="325">
        <f>N149/K149</f>
        <v>4.1741167448430365E-3</v>
      </c>
      <c r="P149" s="324">
        <f>$C$27</f>
        <v>9.175559679266896E-3</v>
      </c>
      <c r="Q149" s="324">
        <f>$D$27</f>
        <v>1.9282324366938306E-3</v>
      </c>
      <c r="R149" s="21">
        <f>O149/P149</f>
        <v>0.45491685420289674</v>
      </c>
      <c r="S149" s="21">
        <f t="shared" ref="S149:S150" si="28">O149/Q149</f>
        <v>2.164737334260399</v>
      </c>
      <c r="T149" s="255">
        <f>_xlfn.IFS((O149&lt;='Infill Capacities'!$CT$12),(O149*'Infill Capacities'!$CO$12*'Infill Capacities'!$CN$5),(AND((O149&gt;'Infill Capacities'!$CT$12),(O149&lt;='Infill Capacities'!$CU$12))),((O149-'Infill Capacities'!$CT$12)*'Infill Capacities'!$CN$5*('Infill Capacities'!$CP$12)+'Infill Capacities'!$CJ$12),(AND((O149&gt;'Infill Capacities'!$CU$12),(O149&lt;='Infill Capacities'!$CV$12))),((O149-'Infill Capacities'!$CU$12)*'Infill Capacities'!$CN$5*('Infill Capacities'!$CQ$12)+'Infill Capacities'!$CK$12),(AND((O149&gt;'Infill Capacities'!$CV$12),(O149&lt;='Infill Capacities'!$CW$12))),((O149-'Infill Capacities'!$CV$12)*'Infill Capacities'!$CN$5*('Infill Capacities'!$CR$12)+'Infill Capacities'!$CM$12))+_xlfn.IFS((O149&lt;='Frame Capacities'!$BT$12),(O149*'Frame Capacities'!$BN$5*'Frame Capacities'!$BO$12),(AND((O149&gt;'Frame Capacities'!$BT$12),(O149&lt;='Frame Capacities'!$BU$12))),((O149-'Frame Capacities'!$BT$12)*'Frame Capacities'!$BN$5*('Frame Capacities'!$BP$12)+'Frame Capacities'!$BJ$12),(AND((O149&gt;'Frame Capacities'!$BU$12),(O149&lt;='Frame Capacities'!$BV$12))),((O149-'Frame Capacities'!$BU$12)*'Frame Capacities'!$BN$5*('Frame Capacities'!$BQ$12)+'Frame Capacities'!$BK$12),(AND((O149&gt;'Frame Capacities'!$BV$12),(O149&lt;='Frame Capacities'!$BW$12))),((O149-'Frame Capacities'!$BV$12)*'Frame Capacities'!$BN$5*('Frame Capacities'!$BR$12)+'Frame Capacities'!$BL$12))</f>
        <v>756.76885279638316</v>
      </c>
      <c r="U149" s="255">
        <f>U148+T149*K149</f>
        <v>3478.8647909617184</v>
      </c>
      <c r="V149" s="326"/>
      <c r="W149" s="240"/>
      <c r="X149" s="369">
        <v>2</v>
      </c>
      <c r="Y149" s="21">
        <f>'Structural Information'!$AJ$7</f>
        <v>67.278400000000005</v>
      </c>
      <c r="Z149" s="21">
        <f>Y149*M149</f>
        <v>2.0465599621743822</v>
      </c>
      <c r="AA149" s="21">
        <f>Z149*L149</f>
        <v>11.767719782502697</v>
      </c>
      <c r="AB149" s="367" t="s">
        <v>337</v>
      </c>
    </row>
    <row r="150" spans="10:28" x14ac:dyDescent="0.25">
      <c r="J150" s="323">
        <v>1</v>
      </c>
      <c r="K150" s="255">
        <f>'Structural Information'!$AC$8</f>
        <v>2.75</v>
      </c>
      <c r="L150" s="255">
        <f>K150</f>
        <v>2.75</v>
      </c>
      <c r="M150" s="324">
        <f>'Yield Mechanism'!$V$59</f>
        <v>1.7896921956462086E-2</v>
      </c>
      <c r="N150" s="25">
        <f>M150</f>
        <v>1.7896921956462086E-2</v>
      </c>
      <c r="O150" s="325">
        <f>N150/K150</f>
        <v>6.5079716205316681E-3</v>
      </c>
      <c r="P150" s="324">
        <f>$C$28</f>
        <v>8.2177865177759084E-3</v>
      </c>
      <c r="Q150" s="324">
        <f>$D$28</f>
        <v>1.7943684195002661E-3</v>
      </c>
      <c r="R150" s="21">
        <f t="shared" ref="R150" si="29">O150/P150</f>
        <v>0.7919372943619627</v>
      </c>
      <c r="S150" s="21">
        <f t="shared" si="28"/>
        <v>3.6268870705739165</v>
      </c>
      <c r="T150" s="255">
        <f>_xlfn.IFS((O150&lt;='Infill Capacities'!$CT$13),(O150*'Infill Capacities'!$CO$13*'Infill Capacities'!$CN$6),(AND((O150&gt;'Infill Capacities'!$CT$13),(O150&lt;='Infill Capacities'!$CU$13))),((O150-'Infill Capacities'!$CT$13)*'Infill Capacities'!$CN$6*('Infill Capacities'!$CP$13)+'Infill Capacities'!$CJ$13),(AND((O150&gt;'Infill Capacities'!$CU$13),(O150&lt;='Infill Capacities'!$CV$13))),((O150-'Infill Capacities'!$CU$13)*'Infill Capacities'!$CN$6*('Infill Capacities'!$CQ$13)+'Infill Capacities'!$CK$13),(AND((O150&gt;'Infill Capacities'!$CV$13),(O150&lt;='Infill Capacities'!$CW$13))),((O150-'Infill Capacities'!$CV$13)*'Infill Capacities'!$CN$6*('Infill Capacities'!$CR$13)+'Infill Capacities'!$CM$13))+_xlfn.IFS((O150&lt;='Frame Capacities'!$BT$13),(O150*'Frame Capacities'!$BN$6*'Frame Capacities'!$BO$13),(AND((O150&gt;'Frame Capacities'!$BT$13),(O150&lt;='Frame Capacities'!$BU$13))),((O150-'Frame Capacities'!$BT$13)*'Frame Capacities'!$BN$6*('Frame Capacities'!$BP$13)+'Frame Capacities'!$BJ$13),(AND((O150&gt;'Frame Capacities'!$BU$13),(O150&lt;='Frame Capacities'!$BV$13))),((O150-'Frame Capacities'!$BU$13)*'Frame Capacities'!$BN$6*('Frame Capacities'!$BQ$13)+'Frame Capacities'!$BK$13),(AND((O150&gt;'Frame Capacities'!$BV$13),(O150&lt;='Frame Capacities'!$BW$13))),((O150-'Frame Capacities'!$BV$13)*'Frame Capacities'!$BN$6*('Frame Capacities'!$BR$13)+'Frame Capacities'!$BL$13))</f>
        <v>706.34043058752775</v>
      </c>
      <c r="U150" s="255">
        <f>U149+T150*K150</f>
        <v>5421.3009750774199</v>
      </c>
      <c r="V150" s="327"/>
      <c r="W150" s="240"/>
      <c r="X150" s="369">
        <v>1</v>
      </c>
      <c r="Y150" s="21">
        <f>'Structural Information'!$AJ$8</f>
        <v>67.278400000000005</v>
      </c>
      <c r="Z150" s="21">
        <f>Y150*M150</f>
        <v>1.204076274155639</v>
      </c>
      <c r="AA150" s="21">
        <f>Z150*L150</f>
        <v>3.3112097539280074</v>
      </c>
      <c r="AB150" s="254">
        <f>T150/M148</f>
        <v>20399.504246197066</v>
      </c>
    </row>
    <row r="151" spans="10:28" x14ac:dyDescent="0.25">
      <c r="V151" s="374"/>
      <c r="W151" s="240"/>
      <c r="X151" s="377"/>
      <c r="Y151" s="367" t="s">
        <v>79</v>
      </c>
      <c r="Z151" s="328">
        <f>SUM(Z148:Z150)</f>
        <v>5.5801758884565684</v>
      </c>
      <c r="AA151" s="328">
        <f>SUM(AA148:AA150)</f>
        <v>35.462401492537985</v>
      </c>
      <c r="AB151" s="370" t="s">
        <v>339</v>
      </c>
    </row>
    <row r="152" spans="10:28" x14ac:dyDescent="0.25">
      <c r="W152" s="240"/>
      <c r="X152" s="377"/>
      <c r="Y152" s="375"/>
      <c r="Z152" s="375"/>
      <c r="AA152" s="376"/>
      <c r="AB152" s="21">
        <f>(('Structural Information'!$AJ$6*M148+'Structural Information'!$AJ$7*M149+'Structural Information'!$AJ$8*M150)^2)/('Structural Information'!$AJ$6*M148*M148+'Structural Information'!$AJ$7*M149*M149+'Structural Information'!$AJ$8*M150*M150)</f>
        <v>189.3308962635007</v>
      </c>
    </row>
    <row r="153" spans="10:28" x14ac:dyDescent="0.25">
      <c r="W153" s="240"/>
      <c r="X153" s="377"/>
      <c r="Y153" s="16"/>
      <c r="Z153" s="16"/>
      <c r="AA153" s="339"/>
      <c r="AB153" s="367" t="s">
        <v>338</v>
      </c>
    </row>
    <row r="154" spans="10:28" x14ac:dyDescent="0.25">
      <c r="X154" s="378"/>
      <c r="Y154" s="341"/>
      <c r="Z154" s="341"/>
      <c r="AA154" s="342"/>
      <c r="AB154" s="254">
        <f>2*PI()*SQRT(AB152/AB150)</f>
        <v>0.60531412339667579</v>
      </c>
    </row>
    <row r="156" spans="10:28" ht="15.75" x14ac:dyDescent="0.25">
      <c r="J156" s="865" t="s">
        <v>344</v>
      </c>
      <c r="K156" s="866"/>
      <c r="L156" s="866"/>
      <c r="M156" s="866"/>
      <c r="N156" s="866"/>
      <c r="O156" s="866"/>
      <c r="P156" s="866"/>
      <c r="Q156" s="866"/>
      <c r="R156" s="866"/>
      <c r="S156" s="866"/>
      <c r="T156" s="866"/>
      <c r="U156" s="866"/>
      <c r="V156" s="867"/>
      <c r="X156" s="856" t="s">
        <v>107</v>
      </c>
      <c r="Y156" s="856"/>
      <c r="Z156" s="856"/>
      <c r="AA156" s="856"/>
      <c r="AB156" s="856"/>
    </row>
    <row r="157" spans="10:28" ht="15" customHeight="1" x14ac:dyDescent="0.25">
      <c r="J157" s="845" t="s">
        <v>5</v>
      </c>
      <c r="K157" s="846" t="s">
        <v>3</v>
      </c>
      <c r="L157" s="846" t="s">
        <v>72</v>
      </c>
      <c r="M157" s="845" t="s">
        <v>74</v>
      </c>
      <c r="N157" s="845" t="s">
        <v>82</v>
      </c>
      <c r="O157" s="846" t="s">
        <v>102</v>
      </c>
      <c r="P157" s="846" t="s">
        <v>262</v>
      </c>
      <c r="Q157" s="846" t="s">
        <v>263</v>
      </c>
      <c r="R157" s="845" t="s">
        <v>394</v>
      </c>
      <c r="S157" s="845" t="s">
        <v>395</v>
      </c>
      <c r="T157" s="845" t="s">
        <v>76</v>
      </c>
      <c r="U157" s="846" t="s">
        <v>103</v>
      </c>
      <c r="V157" s="845" t="s">
        <v>80</v>
      </c>
      <c r="X157" s="845" t="s">
        <v>5</v>
      </c>
      <c r="Y157" s="847" t="s">
        <v>77</v>
      </c>
      <c r="Z157" s="847" t="s">
        <v>78</v>
      </c>
      <c r="AA157" s="847" t="s">
        <v>105</v>
      </c>
      <c r="AB157" s="846" t="s">
        <v>106</v>
      </c>
    </row>
    <row r="158" spans="10:28" x14ac:dyDescent="0.25">
      <c r="J158" s="576"/>
      <c r="K158" s="816"/>
      <c r="L158" s="816"/>
      <c r="M158" s="576"/>
      <c r="N158" s="576"/>
      <c r="O158" s="816"/>
      <c r="P158" s="816"/>
      <c r="Q158" s="816"/>
      <c r="R158" s="576"/>
      <c r="S158" s="576"/>
      <c r="T158" s="576"/>
      <c r="U158" s="816"/>
      <c r="V158" s="576"/>
      <c r="X158" s="576"/>
      <c r="Y158" s="848"/>
      <c r="Z158" s="848"/>
      <c r="AA158" s="848"/>
      <c r="AB158" s="816"/>
    </row>
    <row r="159" spans="10:28" ht="15" customHeight="1" x14ac:dyDescent="0.25">
      <c r="J159" s="323">
        <v>3</v>
      </c>
      <c r="K159" s="255">
        <f>'Structural Information'!$AC$6</f>
        <v>3</v>
      </c>
      <c r="L159" s="255">
        <f>L160+K159</f>
        <v>8.75</v>
      </c>
      <c r="M159" s="324">
        <f>'Yield Mechanism'!$V$57</f>
        <v>3.4625372365076262E-2</v>
      </c>
      <c r="N159" s="25">
        <f>M159-M160</f>
        <v>4.2061001740850666E-3</v>
      </c>
      <c r="O159" s="325">
        <f>N159/K159</f>
        <v>1.4020333913616889E-3</v>
      </c>
      <c r="P159" s="324">
        <f>$C$26</f>
        <v>9.5976000000000013E-3</v>
      </c>
      <c r="Q159" s="324">
        <f>$D$26</f>
        <v>2.1242187393174547E-3</v>
      </c>
      <c r="R159" s="255">
        <f>O159/P159</f>
        <v>0.14608166534984671</v>
      </c>
      <c r="S159" s="21">
        <f>O159/Q159</f>
        <v>0.6600230783258153</v>
      </c>
      <c r="T159" s="255">
        <f>_xlfn.IFS((O159&lt;='Infill Capacities'!$CT$11),(O159*'Infill Capacities'!$CO$11*'Infill Capacities'!$CN$4),(AND((O159&gt;'Infill Capacities'!$CT$11),(O159&lt;='Infill Capacities'!$CU$11))),((O159-'Infill Capacities'!$CT$11)*'Infill Capacities'!$CN$4*('Infill Capacities'!$CP$11)+'Infill Capacities'!$CJ$11),(AND((O159&gt;'Infill Capacities'!$CU$11),(O159&lt;='Infill Capacities'!$CV$11))),((O159-'Infill Capacities'!$CU$11)*'Infill Capacities'!$CN$4*('Infill Capacities'!$CQ$11)+'Infill Capacities'!$CK$11),(AND((O159&gt;'Infill Capacities'!$CV$11),(O159&lt;='Infill Capacities'!$CW$11))),((O159-'Infill Capacities'!$CV$11)*'Infill Capacities'!$CN$4*('Infill Capacities'!$CR$11)+'Infill Capacities'!$CM$11))+_xlfn.IFS((O159&lt;='Frame Capacities'!$BT$11),(O159*'Frame Capacities'!$BN$4*'Frame Capacities'!$BO$11),(AND((O159&gt;'Frame Capacities'!$BT$11),(O159&lt;='Frame Capacities'!$BU$11))),((O159-'Frame Capacities'!$BT$11)*'Frame Capacities'!$BN$4*('Frame Capacities'!$BP$11)+'Frame Capacities'!$BJ$11),(AND((O159&gt;'Frame Capacities'!$BU$11),(O159&lt;='Frame Capacities'!$BV$11))),((O159-'Frame Capacities'!$BU$11)*'Frame Capacities'!$BN$4*('Frame Capacities'!$BQ$11)+'Frame Capacities'!$BK$11),(AND((O159&gt;'Frame Capacities'!$BV$11),(O159&lt;='Frame Capacities'!$BW$11))),((O159-'Frame Capacities'!$BV$11)*'Frame Capacities'!$BN$4*('Frame Capacities'!$BR$11)+'Frame Capacities'!$BL$11))</f>
        <v>402.8527441908563</v>
      </c>
      <c r="U159" s="255">
        <f>T159*K159</f>
        <v>1208.5582325725688</v>
      </c>
      <c r="V159" s="21">
        <f>U161/AB159</f>
        <v>853.06724056910537</v>
      </c>
      <c r="W159" s="240"/>
      <c r="X159" s="369">
        <v>3</v>
      </c>
      <c r="Y159" s="21">
        <f>'Structural Information'!$AJ$6</f>
        <v>67.278400000000005</v>
      </c>
      <c r="Z159" s="21">
        <f>Y159*M159</f>
        <v>2.329539652126547</v>
      </c>
      <c r="AA159" s="21">
        <f>Z159*L159</f>
        <v>20.383471956107286</v>
      </c>
      <c r="AB159" s="21">
        <f>AA162/Z162</f>
        <v>6.3550687651077968</v>
      </c>
    </row>
    <row r="160" spans="10:28" x14ac:dyDescent="0.25">
      <c r="J160" s="323">
        <v>2</v>
      </c>
      <c r="K160" s="255">
        <f>'Structural Information'!$AC$7</f>
        <v>3</v>
      </c>
      <c r="L160" s="255">
        <f>L161+K160</f>
        <v>5.75</v>
      </c>
      <c r="M160" s="324">
        <f>'Yield Mechanism'!$V$58</f>
        <v>3.0419272190991196E-2</v>
      </c>
      <c r="N160" s="25">
        <f>M160-M161</f>
        <v>1.2522350234529109E-2</v>
      </c>
      <c r="O160" s="325">
        <f>N160/K160</f>
        <v>4.1741167448430365E-3</v>
      </c>
      <c r="P160" s="324">
        <f>$C$27</f>
        <v>9.175559679266896E-3</v>
      </c>
      <c r="Q160" s="324">
        <f>$D$27</f>
        <v>1.9282324366938306E-3</v>
      </c>
      <c r="R160" s="21">
        <f>O160/P160</f>
        <v>0.45491685420289674</v>
      </c>
      <c r="S160" s="21">
        <f t="shared" ref="S160:S161" si="30">O160/Q160</f>
        <v>2.164737334260399</v>
      </c>
      <c r="T160" s="255">
        <f>_xlfn.IFS((O160&lt;='Infill Capacities'!$CT$12),(O160*'Infill Capacities'!$CO$12*'Infill Capacities'!$CN$5),(AND((O160&gt;'Infill Capacities'!$CT$12),(O160&lt;='Infill Capacities'!$CU$12))),((O160-'Infill Capacities'!$CT$12)*'Infill Capacities'!$CN$5*('Infill Capacities'!$CP$12)+'Infill Capacities'!$CJ$12),(AND((O160&gt;'Infill Capacities'!$CU$12),(O160&lt;='Infill Capacities'!$CV$12))),((O160-'Infill Capacities'!$CU$12)*'Infill Capacities'!$CN$5*('Infill Capacities'!$CQ$12)+'Infill Capacities'!$CK$12),(AND((O160&gt;'Infill Capacities'!$CV$12),(O160&lt;='Infill Capacities'!$CW$12))),((O160-'Infill Capacities'!$CV$12)*'Infill Capacities'!$CN$5*('Infill Capacities'!$CR$12)+'Infill Capacities'!$CM$12))+_xlfn.IFS((O160&lt;='Frame Capacities'!$BT$12),(O160*'Frame Capacities'!$BN$5*'Frame Capacities'!$BO$12),(AND((O160&gt;'Frame Capacities'!$BT$12),(O160&lt;='Frame Capacities'!$BU$12))),((O160-'Frame Capacities'!$BT$12)*'Frame Capacities'!$BN$5*('Frame Capacities'!$BP$12)+'Frame Capacities'!$BJ$12),(AND((O160&gt;'Frame Capacities'!$BU$12),(O160&lt;='Frame Capacities'!$BV$12))),((O160-'Frame Capacities'!$BU$12)*'Frame Capacities'!$BN$5*('Frame Capacities'!$BQ$12)+'Frame Capacities'!$BK$12),(AND((O160&gt;'Frame Capacities'!$BV$12),(O160&lt;='Frame Capacities'!$BW$12))),((O160-'Frame Capacities'!$BV$12)*'Frame Capacities'!$BN$5*('Frame Capacities'!$BR$12)+'Frame Capacities'!$BL$12))</f>
        <v>756.76885279638316</v>
      </c>
      <c r="U160" s="255">
        <f>U159+T160*K160</f>
        <v>3478.8647909617184</v>
      </c>
      <c r="V160" s="326"/>
      <c r="W160" s="240"/>
      <c r="X160" s="369">
        <v>2</v>
      </c>
      <c r="Y160" s="21">
        <f>'Structural Information'!$AJ$7</f>
        <v>67.278400000000005</v>
      </c>
      <c r="Z160" s="21">
        <f>Y160*M160</f>
        <v>2.0465599621743822</v>
      </c>
      <c r="AA160" s="21">
        <f>Z160*L160</f>
        <v>11.767719782502697</v>
      </c>
      <c r="AB160" s="367" t="s">
        <v>337</v>
      </c>
    </row>
    <row r="161" spans="10:28" x14ac:dyDescent="0.25">
      <c r="J161" s="323">
        <v>1</v>
      </c>
      <c r="K161" s="255">
        <f>'Structural Information'!$AC$8</f>
        <v>2.75</v>
      </c>
      <c r="L161" s="255">
        <f>K161</f>
        <v>2.75</v>
      </c>
      <c r="M161" s="324">
        <f>'Yield Mechanism'!$V$59</f>
        <v>1.7896921956462086E-2</v>
      </c>
      <c r="N161" s="25">
        <f>M161</f>
        <v>1.7896921956462086E-2</v>
      </c>
      <c r="O161" s="325">
        <f>N161/K161</f>
        <v>6.5079716205316681E-3</v>
      </c>
      <c r="P161" s="324">
        <f>$C$28</f>
        <v>8.2177865177759084E-3</v>
      </c>
      <c r="Q161" s="324">
        <f>$D$28</f>
        <v>1.7943684195002661E-3</v>
      </c>
      <c r="R161" s="21">
        <f t="shared" ref="R161" si="31">O161/P161</f>
        <v>0.7919372943619627</v>
      </c>
      <c r="S161" s="21">
        <f t="shared" si="30"/>
        <v>3.6268870705739165</v>
      </c>
      <c r="T161" s="255">
        <f>_xlfn.IFS((O161&lt;='Infill Capacities'!$CT$13),(O161*'Infill Capacities'!$CO$13*'Infill Capacities'!$CN$6),(AND((O161&gt;'Infill Capacities'!$CT$13),(O161&lt;='Infill Capacities'!$CU$13))),((O161-'Infill Capacities'!$CT$13)*'Infill Capacities'!$CN$6*('Infill Capacities'!$CP$13)+'Infill Capacities'!$CJ$13),(AND((O161&gt;'Infill Capacities'!$CU$13),(O161&lt;='Infill Capacities'!$CV$13))),((O161-'Infill Capacities'!$CU$13)*'Infill Capacities'!$CN$6*('Infill Capacities'!$CQ$13)+'Infill Capacities'!$CK$13),(AND((O161&gt;'Infill Capacities'!$CV$13),(O161&lt;='Infill Capacities'!$CW$13))),((O161-'Infill Capacities'!$CV$13)*'Infill Capacities'!$CN$6*('Infill Capacities'!$CR$13)+'Infill Capacities'!$CM$13))+_xlfn.IFS((O161&lt;='Frame Capacities'!$BT$13),(O161*'Frame Capacities'!$BN$6*'Frame Capacities'!$BO$13),(AND((O161&gt;'Frame Capacities'!$BT$13),(O161&lt;='Frame Capacities'!$BU$13))),((O161-'Frame Capacities'!$BT$13)*'Frame Capacities'!$BN$6*('Frame Capacities'!$BP$13)+'Frame Capacities'!$BJ$13),(AND((O161&gt;'Frame Capacities'!$BU$13),(O161&lt;='Frame Capacities'!$BV$13))),((O161-'Frame Capacities'!$BU$13)*'Frame Capacities'!$BN$6*('Frame Capacities'!$BQ$13)+'Frame Capacities'!$BK$13),(AND((O161&gt;'Frame Capacities'!$BV$13),(O161&lt;='Frame Capacities'!$BW$13))),((O161-'Frame Capacities'!$BV$13)*'Frame Capacities'!$BN$6*('Frame Capacities'!$BR$13)+'Frame Capacities'!$BL$13))</f>
        <v>706.34043058752775</v>
      </c>
      <c r="U161" s="255">
        <f>U160+T161*K161</f>
        <v>5421.3009750774199</v>
      </c>
      <c r="V161" s="327"/>
      <c r="W161" s="240"/>
      <c r="X161" s="369">
        <v>1</v>
      </c>
      <c r="Y161" s="21">
        <f>'Structural Information'!$AJ$8</f>
        <v>67.278400000000005</v>
      </c>
      <c r="Z161" s="21">
        <f>Y161*M161</f>
        <v>1.204076274155639</v>
      </c>
      <c r="AA161" s="21">
        <f>Z161*L161</f>
        <v>3.3112097539280074</v>
      </c>
      <c r="AB161" s="254">
        <f>T161/M159</f>
        <v>20399.504246197066</v>
      </c>
    </row>
    <row r="162" spans="10:28" x14ac:dyDescent="0.25">
      <c r="V162" s="374"/>
      <c r="W162" s="240"/>
      <c r="X162" s="377"/>
      <c r="Y162" s="367" t="s">
        <v>79</v>
      </c>
      <c r="Z162" s="328">
        <f>SUM(Z159:Z161)</f>
        <v>5.5801758884565684</v>
      </c>
      <c r="AA162" s="328">
        <f>SUM(AA159:AA161)</f>
        <v>35.462401492537985</v>
      </c>
      <c r="AB162" s="370" t="s">
        <v>339</v>
      </c>
    </row>
    <row r="163" spans="10:28" x14ac:dyDescent="0.25">
      <c r="W163" s="240"/>
      <c r="X163" s="377"/>
      <c r="Y163" s="375"/>
      <c r="Z163" s="375"/>
      <c r="AA163" s="376"/>
      <c r="AB163" s="21">
        <f>(('Structural Information'!$AJ$6*M159+'Structural Information'!$AJ$7*M160+'Structural Information'!$AJ$8*M161)^2)/('Structural Information'!$AJ$6*M159*M159+'Structural Information'!$AJ$7*M160*M160+'Structural Information'!$AJ$8*M161*M161)</f>
        <v>189.3308962635007</v>
      </c>
    </row>
    <row r="164" spans="10:28" x14ac:dyDescent="0.25">
      <c r="W164" s="240"/>
      <c r="X164" s="377"/>
      <c r="Y164" s="16"/>
      <c r="Z164" s="16"/>
      <c r="AA164" s="339"/>
      <c r="AB164" s="367" t="s">
        <v>338</v>
      </c>
    </row>
    <row r="165" spans="10:28" x14ac:dyDescent="0.25">
      <c r="X165" s="378"/>
      <c r="Y165" s="341"/>
      <c r="Z165" s="341"/>
      <c r="AA165" s="342"/>
      <c r="AB165" s="254">
        <f>2*PI()*SQRT(AB163/AB161)</f>
        <v>0.60531412339667579</v>
      </c>
    </row>
    <row r="167" spans="10:28" ht="15.75" x14ac:dyDescent="0.25">
      <c r="J167" s="853" t="s">
        <v>345</v>
      </c>
      <c r="K167" s="854"/>
      <c r="L167" s="854"/>
      <c r="M167" s="854"/>
      <c r="N167" s="854"/>
      <c r="O167" s="854"/>
      <c r="P167" s="854"/>
      <c r="Q167" s="854"/>
      <c r="R167" s="854"/>
      <c r="S167" s="854"/>
      <c r="T167" s="854"/>
      <c r="U167" s="854"/>
      <c r="V167" s="855"/>
      <c r="W167" s="343"/>
      <c r="X167" s="853" t="s">
        <v>107</v>
      </c>
      <c r="Y167" s="854"/>
      <c r="Z167" s="854"/>
      <c r="AA167" s="854"/>
      <c r="AB167" s="855"/>
    </row>
    <row r="168" spans="10:28" ht="15" customHeight="1" x14ac:dyDescent="0.25">
      <c r="J168" s="845" t="s">
        <v>5</v>
      </c>
      <c r="K168" s="846" t="s">
        <v>3</v>
      </c>
      <c r="L168" s="846" t="s">
        <v>72</v>
      </c>
      <c r="M168" s="845" t="s">
        <v>74</v>
      </c>
      <c r="N168" s="845" t="s">
        <v>82</v>
      </c>
      <c r="O168" s="846" t="s">
        <v>102</v>
      </c>
      <c r="P168" s="846" t="s">
        <v>262</v>
      </c>
      <c r="Q168" s="846" t="s">
        <v>263</v>
      </c>
      <c r="R168" s="845" t="s">
        <v>394</v>
      </c>
      <c r="S168" s="845" t="s">
        <v>395</v>
      </c>
      <c r="T168" s="845" t="s">
        <v>76</v>
      </c>
      <c r="U168" s="846" t="s">
        <v>103</v>
      </c>
      <c r="V168" s="845" t="s">
        <v>80</v>
      </c>
      <c r="X168" s="845" t="s">
        <v>5</v>
      </c>
      <c r="Y168" s="847" t="s">
        <v>77</v>
      </c>
      <c r="Z168" s="847" t="s">
        <v>78</v>
      </c>
      <c r="AA168" s="847" t="s">
        <v>105</v>
      </c>
      <c r="AB168" s="846" t="s">
        <v>106</v>
      </c>
    </row>
    <row r="169" spans="10:28" x14ac:dyDescent="0.25">
      <c r="J169" s="576"/>
      <c r="K169" s="816"/>
      <c r="L169" s="816"/>
      <c r="M169" s="576"/>
      <c r="N169" s="576"/>
      <c r="O169" s="816"/>
      <c r="P169" s="816"/>
      <c r="Q169" s="816"/>
      <c r="R169" s="576"/>
      <c r="S169" s="576"/>
      <c r="T169" s="576"/>
      <c r="U169" s="816"/>
      <c r="V169" s="576"/>
      <c r="X169" s="576"/>
      <c r="Y169" s="848"/>
      <c r="Z169" s="848"/>
      <c r="AA169" s="848"/>
      <c r="AB169" s="816"/>
    </row>
    <row r="170" spans="10:28" x14ac:dyDescent="0.25">
      <c r="J170" s="323">
        <v>3</v>
      </c>
      <c r="K170" s="255">
        <f>'Structural Information'!$AC$6</f>
        <v>3</v>
      </c>
      <c r="L170" s="255">
        <f>L171+K170</f>
        <v>8.75</v>
      </c>
      <c r="M170" s="324">
        <f>'Yield Mechanism'!$V$57</f>
        <v>3.4625372365076262E-2</v>
      </c>
      <c r="N170" s="25">
        <f>M170-M171</f>
        <v>4.2061001740850666E-3</v>
      </c>
      <c r="O170" s="325">
        <f>N170/K170</f>
        <v>1.4020333913616889E-3</v>
      </c>
      <c r="P170" s="324">
        <f>$C$26</f>
        <v>9.5976000000000013E-3</v>
      </c>
      <c r="Q170" s="324">
        <f>$D$26</f>
        <v>2.1242187393174547E-3</v>
      </c>
      <c r="R170" s="255">
        <f>O170/P170</f>
        <v>0.14608166534984671</v>
      </c>
      <c r="S170" s="21">
        <f>O170/Q170</f>
        <v>0.6600230783258153</v>
      </c>
      <c r="T170" s="255">
        <f>_xlfn.IFS((O170&lt;='Infill Capacities'!$CT$11),(O170*'Infill Capacities'!$CO$11*'Infill Capacities'!$CN$4),(AND((O170&gt;'Infill Capacities'!$CT$11),(O170&lt;='Infill Capacities'!$CU$11))),((O170-'Infill Capacities'!$CT$11)*'Infill Capacities'!$CN$4*('Infill Capacities'!$CP$11)+'Infill Capacities'!$CJ$11),(AND((O170&gt;'Infill Capacities'!$CU$11),(O170&lt;='Infill Capacities'!$CV$11))),((O170-'Infill Capacities'!$CU$11)*'Infill Capacities'!$CN$4*('Infill Capacities'!$CQ$11)+'Infill Capacities'!$CK$11),(AND((O170&gt;'Infill Capacities'!$CV$11),(O170&lt;='Infill Capacities'!$CW$11))),((O170-'Infill Capacities'!$CV$11)*'Infill Capacities'!$CN$4*('Infill Capacities'!$CR$11)+'Infill Capacities'!$CM$11))+_xlfn.IFS((O170&lt;='Frame Capacities'!$BT$11),(O170*'Frame Capacities'!$BN$4*'Frame Capacities'!$BO$11),(AND((O170&gt;'Frame Capacities'!$BT$11),(O170&lt;='Frame Capacities'!$BU$11))),((O170-'Frame Capacities'!$BT$11)*'Frame Capacities'!$BN$4*('Frame Capacities'!$BP$11)+'Frame Capacities'!$BJ$11),(AND((O170&gt;'Frame Capacities'!$BU$11),(O170&lt;='Frame Capacities'!$BV$11))),((O170-'Frame Capacities'!$BU$11)*'Frame Capacities'!$BN$4*('Frame Capacities'!$BQ$11)+'Frame Capacities'!$BK$11),(AND((O170&gt;'Frame Capacities'!$BV$11),(O170&lt;='Frame Capacities'!$BW$11))),((O170-'Frame Capacities'!$BV$11)*'Frame Capacities'!$BN$4*('Frame Capacities'!$BR$11)+'Frame Capacities'!$BL$11))</f>
        <v>402.8527441908563</v>
      </c>
      <c r="U170" s="255">
        <f>T170*K170</f>
        <v>1208.5582325725688</v>
      </c>
      <c r="V170" s="21">
        <f>U172/AB170</f>
        <v>853.06724056910537</v>
      </c>
      <c r="W170" s="240"/>
      <c r="X170" s="369">
        <v>3</v>
      </c>
      <c r="Y170" s="21">
        <f>'Structural Information'!$AJ$6</f>
        <v>67.278400000000005</v>
      </c>
      <c r="Z170" s="21">
        <f>Y170*M170</f>
        <v>2.329539652126547</v>
      </c>
      <c r="AA170" s="21">
        <f>Z170*L170</f>
        <v>20.383471956107286</v>
      </c>
      <c r="AB170" s="21">
        <f>AA173/Z173</f>
        <v>6.3550687651077968</v>
      </c>
    </row>
    <row r="171" spans="10:28" x14ac:dyDescent="0.25">
      <c r="J171" s="323">
        <v>2</v>
      </c>
      <c r="K171" s="255">
        <f>'Structural Information'!$AC$7</f>
        <v>3</v>
      </c>
      <c r="L171" s="255">
        <f>L172+K171</f>
        <v>5.75</v>
      </c>
      <c r="M171" s="324">
        <f>'Yield Mechanism'!$V$58</f>
        <v>3.0419272190991196E-2</v>
      </c>
      <c r="N171" s="25">
        <f>M171-M172</f>
        <v>1.2522350234529109E-2</v>
      </c>
      <c r="O171" s="325">
        <f>N171/K171</f>
        <v>4.1741167448430365E-3</v>
      </c>
      <c r="P171" s="324">
        <f>$C$27</f>
        <v>9.175559679266896E-3</v>
      </c>
      <c r="Q171" s="324">
        <f>$D$27</f>
        <v>1.9282324366938306E-3</v>
      </c>
      <c r="R171" s="21">
        <f>O171/P171</f>
        <v>0.45491685420289674</v>
      </c>
      <c r="S171" s="21">
        <f t="shared" ref="S171:S172" si="32">O171/Q171</f>
        <v>2.164737334260399</v>
      </c>
      <c r="T171" s="255">
        <f>_xlfn.IFS((O171&lt;='Infill Capacities'!$CT$12),(O171*'Infill Capacities'!$CO$12*'Infill Capacities'!$CN$5),(AND((O171&gt;'Infill Capacities'!$CT$12),(O171&lt;='Infill Capacities'!$CU$12))),((O171-'Infill Capacities'!$CT$12)*'Infill Capacities'!$CN$5*('Infill Capacities'!$CP$12)+'Infill Capacities'!$CJ$12),(AND((O171&gt;'Infill Capacities'!$CU$12),(O171&lt;='Infill Capacities'!$CV$12))),((O171-'Infill Capacities'!$CU$12)*'Infill Capacities'!$CN$5*('Infill Capacities'!$CQ$12)+'Infill Capacities'!$CK$12),(AND((O171&gt;'Infill Capacities'!$CV$12),(O171&lt;='Infill Capacities'!$CW$12))),((O171-'Infill Capacities'!$CV$12)*'Infill Capacities'!$CN$5*('Infill Capacities'!$CR$12)+'Infill Capacities'!$CM$12))+_xlfn.IFS((O171&lt;='Frame Capacities'!$BT$12),(O171*'Frame Capacities'!$BN$5*'Frame Capacities'!$BO$12),(AND((O171&gt;'Frame Capacities'!$BT$12),(O171&lt;='Frame Capacities'!$BU$12))),((O171-'Frame Capacities'!$BT$12)*'Frame Capacities'!$BN$5*('Frame Capacities'!$BP$12)+'Frame Capacities'!$BJ$12),(AND((O171&gt;'Frame Capacities'!$BU$12),(O171&lt;='Frame Capacities'!$BV$12))),((O171-'Frame Capacities'!$BU$12)*'Frame Capacities'!$BN$5*('Frame Capacities'!$BQ$12)+'Frame Capacities'!$BK$12),(AND((O171&gt;'Frame Capacities'!$BV$12),(O171&lt;='Frame Capacities'!$BW$12))),((O171-'Frame Capacities'!$BV$12)*'Frame Capacities'!$BN$5*('Frame Capacities'!$BR$12)+'Frame Capacities'!$BL$12))</f>
        <v>756.76885279638316</v>
      </c>
      <c r="U171" s="255">
        <f>U170+T171*K171</f>
        <v>3478.8647909617184</v>
      </c>
      <c r="V171" s="326"/>
      <c r="W171" s="240"/>
      <c r="X171" s="369">
        <v>2</v>
      </c>
      <c r="Y171" s="21">
        <f>'Structural Information'!$AJ$7</f>
        <v>67.278400000000005</v>
      </c>
      <c r="Z171" s="21">
        <f>Y171*M171</f>
        <v>2.0465599621743822</v>
      </c>
      <c r="AA171" s="21">
        <f>Z171*L171</f>
        <v>11.767719782502697</v>
      </c>
      <c r="AB171" s="367" t="s">
        <v>337</v>
      </c>
    </row>
    <row r="172" spans="10:28" x14ac:dyDescent="0.25">
      <c r="J172" s="323">
        <v>1</v>
      </c>
      <c r="K172" s="255">
        <f>'Structural Information'!$AC$8</f>
        <v>2.75</v>
      </c>
      <c r="L172" s="255">
        <f>K172</f>
        <v>2.75</v>
      </c>
      <c r="M172" s="324">
        <f>'Yield Mechanism'!$V$59</f>
        <v>1.7896921956462086E-2</v>
      </c>
      <c r="N172" s="25">
        <f>M172</f>
        <v>1.7896921956462086E-2</v>
      </c>
      <c r="O172" s="325">
        <f>N172/K172</f>
        <v>6.5079716205316681E-3</v>
      </c>
      <c r="P172" s="324">
        <f>$C$28</f>
        <v>8.2177865177759084E-3</v>
      </c>
      <c r="Q172" s="324">
        <f>$D$28</f>
        <v>1.7943684195002661E-3</v>
      </c>
      <c r="R172" s="21">
        <f t="shared" ref="R172" si="33">O172/P172</f>
        <v>0.7919372943619627</v>
      </c>
      <c r="S172" s="21">
        <f t="shared" si="32"/>
        <v>3.6268870705739165</v>
      </c>
      <c r="T172" s="255">
        <f>_xlfn.IFS((O172&lt;='Infill Capacities'!$CT$13),(O172*'Infill Capacities'!$CO$13*'Infill Capacities'!$CN$6),(AND((O172&gt;'Infill Capacities'!$CT$13),(O172&lt;='Infill Capacities'!$CU$13))),((O172-'Infill Capacities'!$CT$13)*'Infill Capacities'!$CN$6*('Infill Capacities'!$CP$13)+'Infill Capacities'!$CJ$13),(AND((O172&gt;'Infill Capacities'!$CU$13),(O172&lt;='Infill Capacities'!$CV$13))),((O172-'Infill Capacities'!$CU$13)*'Infill Capacities'!$CN$6*('Infill Capacities'!$CQ$13)+'Infill Capacities'!$CK$13),(AND((O172&gt;'Infill Capacities'!$CV$13),(O172&lt;='Infill Capacities'!$CW$13))),((O172-'Infill Capacities'!$CV$13)*'Infill Capacities'!$CN$6*('Infill Capacities'!$CR$13)+'Infill Capacities'!$CM$13))+_xlfn.IFS((O172&lt;='Frame Capacities'!$BT$13),(O172*'Frame Capacities'!$BN$6*'Frame Capacities'!$BO$13),(AND((O172&gt;'Frame Capacities'!$BT$13),(O172&lt;='Frame Capacities'!$BU$13))),((O172-'Frame Capacities'!$BT$13)*'Frame Capacities'!$BN$6*('Frame Capacities'!$BP$13)+'Frame Capacities'!$BJ$13),(AND((O172&gt;'Frame Capacities'!$BU$13),(O172&lt;='Frame Capacities'!$BV$13))),((O172-'Frame Capacities'!$BU$13)*'Frame Capacities'!$BN$6*('Frame Capacities'!$BQ$13)+'Frame Capacities'!$BK$13),(AND((O172&gt;'Frame Capacities'!$BV$13),(O172&lt;='Frame Capacities'!$BW$13))),((O172-'Frame Capacities'!$BV$13)*'Frame Capacities'!$BN$6*('Frame Capacities'!$BR$13)+'Frame Capacities'!$BL$13))</f>
        <v>706.34043058752775</v>
      </c>
      <c r="U172" s="255">
        <f>U171+T172*K172</f>
        <v>5421.3009750774199</v>
      </c>
      <c r="V172" s="327"/>
      <c r="W172" s="240"/>
      <c r="X172" s="369">
        <v>1</v>
      </c>
      <c r="Y172" s="21">
        <f>'Structural Information'!$AJ$8</f>
        <v>67.278400000000005</v>
      </c>
      <c r="Z172" s="21">
        <f>Y172*M172</f>
        <v>1.204076274155639</v>
      </c>
      <c r="AA172" s="21">
        <f>Z172*L172</f>
        <v>3.3112097539280074</v>
      </c>
      <c r="AB172" s="254">
        <f>T172/M170</f>
        <v>20399.504246197066</v>
      </c>
    </row>
    <row r="173" spans="10:28" x14ac:dyDescent="0.25">
      <c r="V173" s="374"/>
      <c r="W173" s="240"/>
      <c r="X173" s="377"/>
      <c r="Y173" s="367" t="s">
        <v>79</v>
      </c>
      <c r="Z173" s="328">
        <f>SUM(Z170:Z172)</f>
        <v>5.5801758884565684</v>
      </c>
      <c r="AA173" s="328">
        <f>SUM(AA170:AA172)</f>
        <v>35.462401492537985</v>
      </c>
      <c r="AB173" s="370" t="s">
        <v>339</v>
      </c>
    </row>
    <row r="174" spans="10:28" x14ac:dyDescent="0.25">
      <c r="W174" s="240"/>
      <c r="X174" s="377"/>
      <c r="Y174" s="375"/>
      <c r="Z174" s="375"/>
      <c r="AA174" s="376"/>
      <c r="AB174" s="21">
        <f>(('Structural Information'!$AJ$6*M170+'Structural Information'!$AJ$7*M171+'Structural Information'!$AJ$8*M172)^2)/('Structural Information'!$AJ$6*M170*M170+'Structural Information'!$AJ$7*M171*M171+'Structural Information'!$AJ$8*M172*M172)</f>
        <v>189.3308962635007</v>
      </c>
    </row>
    <row r="175" spans="10:28" x14ac:dyDescent="0.25">
      <c r="W175" s="240"/>
      <c r="X175" s="377"/>
      <c r="Y175" s="16"/>
      <c r="Z175" s="16"/>
      <c r="AA175" s="339"/>
      <c r="AB175" s="367" t="s">
        <v>338</v>
      </c>
    </row>
    <row r="176" spans="10:28" x14ac:dyDescent="0.25">
      <c r="X176" s="378"/>
      <c r="Y176" s="341"/>
      <c r="Z176" s="341"/>
      <c r="AA176" s="342"/>
      <c r="AB176" s="254">
        <f>2*PI()*SQRT(AB174/AB172)</f>
        <v>0.60531412339667579</v>
      </c>
    </row>
    <row r="177" spans="3:28" x14ac:dyDescent="0.25">
      <c r="R177" s="344"/>
      <c r="S177" s="344"/>
    </row>
    <row r="178" spans="3:28" ht="15.75" x14ac:dyDescent="0.25">
      <c r="J178" s="853" t="s">
        <v>346</v>
      </c>
      <c r="K178" s="854"/>
      <c r="L178" s="854"/>
      <c r="M178" s="854"/>
      <c r="N178" s="854"/>
      <c r="O178" s="854"/>
      <c r="P178" s="854"/>
      <c r="Q178" s="854"/>
      <c r="R178" s="854"/>
      <c r="S178" s="854"/>
      <c r="T178" s="854"/>
      <c r="U178" s="854"/>
      <c r="V178" s="855"/>
      <c r="W178" s="343"/>
      <c r="X178" s="844" t="s">
        <v>107</v>
      </c>
      <c r="Y178" s="844"/>
      <c r="Z178" s="844"/>
      <c r="AA178" s="844"/>
      <c r="AB178" s="844"/>
    </row>
    <row r="179" spans="3:28" ht="15" customHeight="1" x14ac:dyDescent="0.25">
      <c r="J179" s="845" t="s">
        <v>5</v>
      </c>
      <c r="K179" s="846" t="s">
        <v>3</v>
      </c>
      <c r="L179" s="846" t="s">
        <v>72</v>
      </c>
      <c r="M179" s="845" t="s">
        <v>74</v>
      </c>
      <c r="N179" s="845" t="s">
        <v>82</v>
      </c>
      <c r="O179" s="846" t="s">
        <v>102</v>
      </c>
      <c r="P179" s="846" t="s">
        <v>262</v>
      </c>
      <c r="Q179" s="846" t="s">
        <v>263</v>
      </c>
      <c r="R179" s="845" t="s">
        <v>394</v>
      </c>
      <c r="S179" s="845" t="s">
        <v>395</v>
      </c>
      <c r="T179" s="845" t="s">
        <v>76</v>
      </c>
      <c r="U179" s="846" t="s">
        <v>103</v>
      </c>
      <c r="V179" s="845" t="s">
        <v>80</v>
      </c>
      <c r="X179" s="845" t="s">
        <v>5</v>
      </c>
      <c r="Y179" s="847" t="s">
        <v>77</v>
      </c>
      <c r="Z179" s="847" t="s">
        <v>78</v>
      </c>
      <c r="AA179" s="847" t="s">
        <v>105</v>
      </c>
      <c r="AB179" s="846" t="s">
        <v>106</v>
      </c>
    </row>
    <row r="180" spans="3:28" x14ac:dyDescent="0.25">
      <c r="J180" s="576"/>
      <c r="K180" s="816"/>
      <c r="L180" s="816"/>
      <c r="M180" s="576"/>
      <c r="N180" s="576"/>
      <c r="O180" s="816"/>
      <c r="P180" s="816"/>
      <c r="Q180" s="816"/>
      <c r="R180" s="576"/>
      <c r="S180" s="576"/>
      <c r="T180" s="576"/>
      <c r="U180" s="816"/>
      <c r="V180" s="576"/>
      <c r="X180" s="576"/>
      <c r="Y180" s="848"/>
      <c r="Z180" s="848"/>
      <c r="AA180" s="848"/>
      <c r="AB180" s="816"/>
    </row>
    <row r="181" spans="3:28" x14ac:dyDescent="0.25">
      <c r="J181" s="323">
        <v>3</v>
      </c>
      <c r="K181" s="255">
        <f>'Structural Information'!$AC$6</f>
        <v>3</v>
      </c>
      <c r="L181" s="255">
        <f>L182+K181</f>
        <v>8.75</v>
      </c>
      <c r="M181" s="324">
        <f>'Yield Mechanism'!$V$57</f>
        <v>3.4625372365076262E-2</v>
      </c>
      <c r="N181" s="25">
        <f>M181-M182</f>
        <v>4.2061001740850666E-3</v>
      </c>
      <c r="O181" s="325">
        <f>N181/K181</f>
        <v>1.4020333913616889E-3</v>
      </c>
      <c r="P181" s="324">
        <f>$C$26</f>
        <v>9.5976000000000013E-3</v>
      </c>
      <c r="Q181" s="324">
        <f>$D$26</f>
        <v>2.1242187393174547E-3</v>
      </c>
      <c r="R181" s="255">
        <f>O181/P181</f>
        <v>0.14608166534984671</v>
      </c>
      <c r="S181" s="21">
        <f>O181/Q181</f>
        <v>0.6600230783258153</v>
      </c>
      <c r="T181" s="255">
        <f>_xlfn.IFS((O181&lt;='Infill Capacities'!$CT$11),(O181*'Infill Capacities'!$CO$11*'Infill Capacities'!$CN$4),(AND((O181&gt;'Infill Capacities'!$CT$11),(O181&lt;='Infill Capacities'!$CU$11))),((O181-'Infill Capacities'!$CT$11)*'Infill Capacities'!$CN$4*('Infill Capacities'!$CP$11)+'Infill Capacities'!$CJ$11),(AND((O181&gt;'Infill Capacities'!$CU$11),(O181&lt;='Infill Capacities'!$CV$11))),((O181-'Infill Capacities'!$CU$11)*'Infill Capacities'!$CN$4*('Infill Capacities'!$CQ$11)+'Infill Capacities'!$CK$11),(AND((O181&gt;'Infill Capacities'!$CV$11),(O181&lt;='Infill Capacities'!$CW$11))),((O181-'Infill Capacities'!$CV$11)*'Infill Capacities'!$CN$4*('Infill Capacities'!$CR$11)+'Infill Capacities'!$CM$11))+_xlfn.IFS((O181&lt;='Frame Capacities'!$BT$11),(O181*'Frame Capacities'!$BN$4*'Frame Capacities'!$BO$11),(AND((O181&gt;'Frame Capacities'!$BT$11),(O181&lt;='Frame Capacities'!$BU$11))),((O181-'Frame Capacities'!$BT$11)*'Frame Capacities'!$BN$4*('Frame Capacities'!$BP$11)+'Frame Capacities'!$BJ$11),(AND((O181&gt;'Frame Capacities'!$BU$11),(O181&lt;='Frame Capacities'!$BV$11))),((O181-'Frame Capacities'!$BU$11)*'Frame Capacities'!$BN$4*('Frame Capacities'!$BQ$11)+'Frame Capacities'!$BK$11),(AND((O181&gt;'Frame Capacities'!$BV$11),(O181&lt;='Frame Capacities'!$BW$11))),((O181-'Frame Capacities'!$BV$11)*'Frame Capacities'!$BN$4*('Frame Capacities'!$BR$11)+'Frame Capacities'!$BL$11))</f>
        <v>402.8527441908563</v>
      </c>
      <c r="U181" s="255">
        <f>T181*K181</f>
        <v>1208.5582325725688</v>
      </c>
      <c r="V181" s="21">
        <f>U183/AB181</f>
        <v>853.06724056910537</v>
      </c>
      <c r="W181" s="240"/>
      <c r="X181" s="369">
        <v>3</v>
      </c>
      <c r="Y181" s="21">
        <f>'Structural Information'!$AJ$6</f>
        <v>67.278400000000005</v>
      </c>
      <c r="Z181" s="21">
        <f>Y181*M181</f>
        <v>2.329539652126547</v>
      </c>
      <c r="AA181" s="21">
        <f>Z181*L181</f>
        <v>20.383471956107286</v>
      </c>
      <c r="AB181" s="21">
        <f>AA184/Z184</f>
        <v>6.3550687651077968</v>
      </c>
    </row>
    <row r="182" spans="3:28" x14ac:dyDescent="0.25">
      <c r="J182" s="323">
        <v>2</v>
      </c>
      <c r="K182" s="255">
        <f>'Structural Information'!$AC$7</f>
        <v>3</v>
      </c>
      <c r="L182" s="255">
        <f>L183+K182</f>
        <v>5.75</v>
      </c>
      <c r="M182" s="324">
        <f>'Yield Mechanism'!$V$58</f>
        <v>3.0419272190991196E-2</v>
      </c>
      <c r="N182" s="25">
        <f>M182-M183</f>
        <v>1.2522350234529109E-2</v>
      </c>
      <c r="O182" s="325">
        <f>N182/K182</f>
        <v>4.1741167448430365E-3</v>
      </c>
      <c r="P182" s="324">
        <f>$C$27</f>
        <v>9.175559679266896E-3</v>
      </c>
      <c r="Q182" s="324">
        <f>$D$27</f>
        <v>1.9282324366938306E-3</v>
      </c>
      <c r="R182" s="21">
        <f>O182/P182</f>
        <v>0.45491685420289674</v>
      </c>
      <c r="S182" s="21">
        <f t="shared" ref="S182:S183" si="34">O182/Q182</f>
        <v>2.164737334260399</v>
      </c>
      <c r="T182" s="255">
        <f>_xlfn.IFS((O182&lt;='Infill Capacities'!$CT$12),(O182*'Infill Capacities'!$CO$12*'Infill Capacities'!$CN$5),(AND((O182&gt;'Infill Capacities'!$CT$12),(O182&lt;='Infill Capacities'!$CU$12))),((O182-'Infill Capacities'!$CT$12)*'Infill Capacities'!$CN$5*('Infill Capacities'!$CP$12)+'Infill Capacities'!$CJ$12),(AND((O182&gt;'Infill Capacities'!$CU$12),(O182&lt;='Infill Capacities'!$CV$12))),((O182-'Infill Capacities'!$CU$12)*'Infill Capacities'!$CN$5*('Infill Capacities'!$CQ$12)+'Infill Capacities'!$CK$12),(AND((O182&gt;'Infill Capacities'!$CV$12),(O182&lt;='Infill Capacities'!$CW$12))),((O182-'Infill Capacities'!$CV$12)*'Infill Capacities'!$CN$5*('Infill Capacities'!$CR$12)+'Infill Capacities'!$CM$12))+_xlfn.IFS((O182&lt;='Frame Capacities'!$BT$12),(O182*'Frame Capacities'!$BN$5*'Frame Capacities'!$BO$12),(AND((O182&gt;'Frame Capacities'!$BT$12),(O182&lt;='Frame Capacities'!$BU$12))),((O182-'Frame Capacities'!$BT$12)*'Frame Capacities'!$BN$5*('Frame Capacities'!$BP$12)+'Frame Capacities'!$BJ$12),(AND((O182&gt;'Frame Capacities'!$BU$12),(O182&lt;='Frame Capacities'!$BV$12))),((O182-'Frame Capacities'!$BU$12)*'Frame Capacities'!$BN$5*('Frame Capacities'!$BQ$12)+'Frame Capacities'!$BK$12),(AND((O182&gt;'Frame Capacities'!$BV$12),(O182&lt;='Frame Capacities'!$BW$12))),((O182-'Frame Capacities'!$BV$12)*'Frame Capacities'!$BN$5*('Frame Capacities'!$BR$12)+'Frame Capacities'!$BL$12))</f>
        <v>756.76885279638316</v>
      </c>
      <c r="U182" s="255">
        <f>U181+T182*K182</f>
        <v>3478.8647909617184</v>
      </c>
      <c r="V182" s="326"/>
      <c r="W182" s="240"/>
      <c r="X182" s="369">
        <v>2</v>
      </c>
      <c r="Y182" s="21">
        <f>'Structural Information'!$AJ$7</f>
        <v>67.278400000000005</v>
      </c>
      <c r="Z182" s="21">
        <f>Y182*M182</f>
        <v>2.0465599621743822</v>
      </c>
      <c r="AA182" s="21">
        <f>Z182*L182</f>
        <v>11.767719782502697</v>
      </c>
      <c r="AB182" s="367" t="s">
        <v>337</v>
      </c>
    </row>
    <row r="183" spans="3:28" x14ac:dyDescent="0.25">
      <c r="J183" s="323">
        <v>1</v>
      </c>
      <c r="K183" s="255">
        <f>'Structural Information'!$AC$8</f>
        <v>2.75</v>
      </c>
      <c r="L183" s="255">
        <f>K183</f>
        <v>2.75</v>
      </c>
      <c r="M183" s="324">
        <f>'Yield Mechanism'!$V$59</f>
        <v>1.7896921956462086E-2</v>
      </c>
      <c r="N183" s="25">
        <f>M183</f>
        <v>1.7896921956462086E-2</v>
      </c>
      <c r="O183" s="325">
        <f>N183/K183</f>
        <v>6.5079716205316681E-3</v>
      </c>
      <c r="P183" s="324">
        <f>$C$28</f>
        <v>8.2177865177759084E-3</v>
      </c>
      <c r="Q183" s="324">
        <f>$D$28</f>
        <v>1.7943684195002661E-3</v>
      </c>
      <c r="R183" s="21">
        <f t="shared" ref="R183" si="35">O183/P183</f>
        <v>0.7919372943619627</v>
      </c>
      <c r="S183" s="21">
        <f t="shared" si="34"/>
        <v>3.6268870705739165</v>
      </c>
      <c r="T183" s="255">
        <f>_xlfn.IFS((O183&lt;='Infill Capacities'!$CT$13),(O183*'Infill Capacities'!$CO$13*'Infill Capacities'!$CN$6),(AND((O183&gt;'Infill Capacities'!$CT$13),(O183&lt;='Infill Capacities'!$CU$13))),((O183-'Infill Capacities'!$CT$13)*'Infill Capacities'!$CN$6*('Infill Capacities'!$CP$13)+'Infill Capacities'!$CJ$13),(AND((O183&gt;'Infill Capacities'!$CU$13),(O183&lt;='Infill Capacities'!$CV$13))),((O183-'Infill Capacities'!$CU$13)*'Infill Capacities'!$CN$6*('Infill Capacities'!$CQ$13)+'Infill Capacities'!$CK$13),(AND((O183&gt;'Infill Capacities'!$CV$13),(O183&lt;='Infill Capacities'!$CW$13))),((O183-'Infill Capacities'!$CV$13)*'Infill Capacities'!$CN$6*('Infill Capacities'!$CR$13)+'Infill Capacities'!$CM$13))+_xlfn.IFS((O183&lt;='Frame Capacities'!$BT$13),(O183*'Frame Capacities'!$BN$6*'Frame Capacities'!$BO$13),(AND((O183&gt;'Frame Capacities'!$BT$13),(O183&lt;='Frame Capacities'!$BU$13))),((O183-'Frame Capacities'!$BT$13)*'Frame Capacities'!$BN$6*('Frame Capacities'!$BP$13)+'Frame Capacities'!$BJ$13),(AND((O183&gt;'Frame Capacities'!$BU$13),(O183&lt;='Frame Capacities'!$BV$13))),((O183-'Frame Capacities'!$BU$13)*'Frame Capacities'!$BN$6*('Frame Capacities'!$BQ$13)+'Frame Capacities'!$BK$13),(AND((O183&gt;'Frame Capacities'!$BV$13),(O183&lt;='Frame Capacities'!$BW$13))),((O183-'Frame Capacities'!$BV$13)*'Frame Capacities'!$BN$6*('Frame Capacities'!$BR$13)+'Frame Capacities'!$BL$13))</f>
        <v>706.34043058752775</v>
      </c>
      <c r="U183" s="255">
        <f>U182+T183*K183</f>
        <v>5421.3009750774199</v>
      </c>
      <c r="V183" s="327"/>
      <c r="W183" s="240"/>
      <c r="X183" s="369">
        <v>1</v>
      </c>
      <c r="Y183" s="21">
        <f>'Structural Information'!$AJ$8</f>
        <v>67.278400000000005</v>
      </c>
      <c r="Z183" s="21">
        <f>Y183*M183</f>
        <v>1.204076274155639</v>
      </c>
      <c r="AA183" s="21">
        <f>Z183*L183</f>
        <v>3.3112097539280074</v>
      </c>
      <c r="AB183" s="254">
        <f>T183/M181</f>
        <v>20399.504246197066</v>
      </c>
    </row>
    <row r="184" spans="3:28" x14ac:dyDescent="0.25">
      <c r="V184" s="374"/>
      <c r="W184" s="240"/>
      <c r="X184" s="377"/>
      <c r="Y184" s="367" t="s">
        <v>79</v>
      </c>
      <c r="Z184" s="328">
        <f>SUM(Z181:Z183)</f>
        <v>5.5801758884565684</v>
      </c>
      <c r="AA184" s="328">
        <f>SUM(AA181:AA183)</f>
        <v>35.462401492537985</v>
      </c>
      <c r="AB184" s="370" t="s">
        <v>339</v>
      </c>
    </row>
    <row r="185" spans="3:28" ht="15.75" x14ac:dyDescent="0.25">
      <c r="C185" s="892" t="s">
        <v>291</v>
      </c>
      <c r="D185" s="893"/>
      <c r="E185" s="893"/>
      <c r="F185" s="894"/>
      <c r="W185" s="240"/>
      <c r="X185" s="377"/>
      <c r="Y185" s="375"/>
      <c r="Z185" s="375"/>
      <c r="AA185" s="376"/>
      <c r="AB185" s="21">
        <f>(('Structural Information'!$AJ$6*M181+'Structural Information'!$AJ$7*M182+'Structural Information'!$AJ$8*M183)^2)/('Structural Information'!$AJ$6*M181*M181+'Structural Information'!$AJ$7*M182*M182+'Structural Information'!$AJ$8*M183*M183)</f>
        <v>189.3308962635007</v>
      </c>
    </row>
    <row r="186" spans="3:28" x14ac:dyDescent="0.25">
      <c r="C186" s="576" t="s">
        <v>5</v>
      </c>
      <c r="D186" s="895" t="str">
        <f>H135</f>
        <v>LS6 Δi</v>
      </c>
      <c r="E186" s="897">
        <f>D125</f>
        <v>-476.81402999999995</v>
      </c>
      <c r="F186" s="576" t="s">
        <v>243</v>
      </c>
      <c r="W186" s="240"/>
      <c r="X186" s="377"/>
      <c r="Y186" s="16"/>
      <c r="Z186" s="16"/>
      <c r="AA186" s="339"/>
      <c r="AB186" s="367" t="s">
        <v>338</v>
      </c>
    </row>
    <row r="187" spans="3:28" x14ac:dyDescent="0.25">
      <c r="C187" s="515"/>
      <c r="D187" s="896"/>
      <c r="E187" s="898"/>
      <c r="F187" s="515"/>
      <c r="X187" s="378"/>
      <c r="Y187" s="341"/>
      <c r="Z187" s="341"/>
      <c r="AA187" s="342"/>
      <c r="AB187" s="254">
        <f>2*PI()*SQRT(AB185/AB183)</f>
        <v>0.60531412339667579</v>
      </c>
    </row>
    <row r="188" spans="3:28" x14ac:dyDescent="0.25">
      <c r="C188" s="368">
        <v>3</v>
      </c>
      <c r="D188" s="144">
        <f>H137/$H$137</f>
        <v>1</v>
      </c>
      <c r="E188" s="144">
        <f>D126/$D$126</f>
        <v>1</v>
      </c>
      <c r="F188" s="353">
        <f>(E188-D188)/E188</f>
        <v>0</v>
      </c>
      <c r="Q188" s="94"/>
      <c r="T188" s="345"/>
    </row>
    <row r="189" spans="3:28" ht="15.75" x14ac:dyDescent="0.25">
      <c r="C189" s="368">
        <v>2</v>
      </c>
      <c r="D189" s="144">
        <f t="shared" ref="D189:D191" si="36">H138/$H$137</f>
        <v>0.87512751219028417</v>
      </c>
      <c r="E189" s="144">
        <f t="shared" ref="E189:E191" si="37">D127/$D$126</f>
        <v>0.75587556106484866</v>
      </c>
      <c r="F189" s="353">
        <f>(E189-D189)/E189</f>
        <v>-0.15776664476020089</v>
      </c>
      <c r="J189" s="844" t="s">
        <v>347</v>
      </c>
      <c r="K189" s="844"/>
      <c r="L189" s="844"/>
      <c r="M189" s="844"/>
      <c r="N189" s="844"/>
      <c r="O189" s="844"/>
      <c r="P189" s="844"/>
      <c r="Q189" s="844"/>
      <c r="R189" s="844"/>
      <c r="S189" s="844"/>
      <c r="T189" s="844"/>
      <c r="U189" s="844"/>
      <c r="V189" s="844"/>
      <c r="W189" s="343"/>
      <c r="X189" s="844" t="s">
        <v>107</v>
      </c>
      <c r="Y189" s="844"/>
      <c r="Z189" s="844"/>
      <c r="AA189" s="844"/>
      <c r="AB189" s="844"/>
    </row>
    <row r="190" spans="3:28" ht="15" customHeight="1" x14ac:dyDescent="0.25">
      <c r="C190" s="368">
        <v>1</v>
      </c>
      <c r="D190" s="144">
        <f t="shared" si="36"/>
        <v>0.51440290773079234</v>
      </c>
      <c r="E190" s="144">
        <f t="shared" si="37"/>
        <v>0.36904521507902394</v>
      </c>
      <c r="F190" s="353">
        <f>(E190-D190)/E190</f>
        <v>-0.39387502320181239</v>
      </c>
      <c r="J190" s="845" t="s">
        <v>5</v>
      </c>
      <c r="K190" s="846" t="s">
        <v>3</v>
      </c>
      <c r="L190" s="846" t="s">
        <v>72</v>
      </c>
      <c r="M190" s="845" t="s">
        <v>74</v>
      </c>
      <c r="N190" s="845" t="s">
        <v>82</v>
      </c>
      <c r="O190" s="846" t="s">
        <v>102</v>
      </c>
      <c r="P190" s="846" t="s">
        <v>262</v>
      </c>
      <c r="Q190" s="846" t="s">
        <v>263</v>
      </c>
      <c r="R190" s="845" t="s">
        <v>394</v>
      </c>
      <c r="S190" s="845" t="s">
        <v>395</v>
      </c>
      <c r="T190" s="845" t="s">
        <v>76</v>
      </c>
      <c r="U190" s="846" t="s">
        <v>103</v>
      </c>
      <c r="V190" s="845" t="s">
        <v>80</v>
      </c>
      <c r="X190" s="845" t="s">
        <v>5</v>
      </c>
      <c r="Y190" s="847" t="s">
        <v>77</v>
      </c>
      <c r="Z190" s="847" t="s">
        <v>78</v>
      </c>
      <c r="AA190" s="847" t="s">
        <v>105</v>
      </c>
      <c r="AB190" s="846" t="s">
        <v>106</v>
      </c>
    </row>
    <row r="191" spans="3:28" x14ac:dyDescent="0.25">
      <c r="C191" s="354">
        <v>0</v>
      </c>
      <c r="D191" s="355">
        <f t="shared" si="36"/>
        <v>0</v>
      </c>
      <c r="E191" s="355">
        <f t="shared" si="37"/>
        <v>0</v>
      </c>
      <c r="F191" s="356">
        <v>0</v>
      </c>
      <c r="J191" s="576"/>
      <c r="K191" s="816"/>
      <c r="L191" s="816"/>
      <c r="M191" s="576"/>
      <c r="N191" s="576"/>
      <c r="O191" s="816"/>
      <c r="P191" s="816"/>
      <c r="Q191" s="816"/>
      <c r="R191" s="576"/>
      <c r="S191" s="576"/>
      <c r="T191" s="576"/>
      <c r="U191" s="816"/>
      <c r="V191" s="576"/>
      <c r="X191" s="576"/>
      <c r="Y191" s="848"/>
      <c r="Z191" s="848"/>
      <c r="AA191" s="848"/>
      <c r="AB191" s="816"/>
    </row>
    <row r="192" spans="3:28" x14ac:dyDescent="0.25">
      <c r="J192" s="323">
        <v>3</v>
      </c>
      <c r="K192" s="255">
        <f>'Structural Information'!$AC$6</f>
        <v>3</v>
      </c>
      <c r="L192" s="255">
        <f>L193+K192</f>
        <v>8.75</v>
      </c>
      <c r="M192" s="324">
        <f>'Yield Mechanism'!$V$57</f>
        <v>3.4625372365076262E-2</v>
      </c>
      <c r="N192" s="25">
        <f>M192-M193</f>
        <v>4.2061001740850666E-3</v>
      </c>
      <c r="O192" s="325">
        <f>N192/K192</f>
        <v>1.4020333913616889E-3</v>
      </c>
      <c r="P192" s="324">
        <f>$C$26</f>
        <v>9.5976000000000013E-3</v>
      </c>
      <c r="Q192" s="324">
        <f>$D$26</f>
        <v>2.1242187393174547E-3</v>
      </c>
      <c r="R192" s="255">
        <f>O192/P192</f>
        <v>0.14608166534984671</v>
      </c>
      <c r="S192" s="21">
        <f>O192/Q192</f>
        <v>0.6600230783258153</v>
      </c>
      <c r="T192" s="255">
        <f>_xlfn.IFS((O192&lt;='Infill Capacities'!$CT$11),(O192*'Infill Capacities'!$CO$11*'Infill Capacities'!$CN$4),(AND((O192&gt;'Infill Capacities'!$CT$11),(O192&lt;='Infill Capacities'!$CU$11))),((O192-'Infill Capacities'!$CT$11)*'Infill Capacities'!$CN$4*('Infill Capacities'!$CP$11)+'Infill Capacities'!$CJ$11),(AND((O192&gt;'Infill Capacities'!$CU$11),(O192&lt;='Infill Capacities'!$CV$11))),((O192-'Infill Capacities'!$CU$11)*'Infill Capacities'!$CN$4*('Infill Capacities'!$CQ$11)+'Infill Capacities'!$CK$11),(AND((O192&gt;'Infill Capacities'!$CV$11),(O192&lt;='Infill Capacities'!$CW$11))),((O192-'Infill Capacities'!$CV$11)*'Infill Capacities'!$CN$4*('Infill Capacities'!$CR$11)+'Infill Capacities'!$CM$11))+_xlfn.IFS((O192&lt;='Frame Capacities'!$BT$11),(O192*'Frame Capacities'!$BN$4*'Frame Capacities'!$BO$11),(AND((O192&gt;'Frame Capacities'!$BT$11),(O192&lt;='Frame Capacities'!$BU$11))),((O192-'Frame Capacities'!$BT$11)*'Frame Capacities'!$BN$4*('Frame Capacities'!$BP$11)+'Frame Capacities'!$BJ$11),(AND((O192&gt;'Frame Capacities'!$BU$11),(O192&lt;='Frame Capacities'!$BV$11))),((O192-'Frame Capacities'!$BU$11)*'Frame Capacities'!$BN$4*('Frame Capacities'!$BQ$11)+'Frame Capacities'!$BK$11),(AND((O192&gt;'Frame Capacities'!$BV$11),(O192&lt;='Frame Capacities'!$BW$11))),((O192-'Frame Capacities'!$BV$11)*'Frame Capacities'!$BN$4*('Frame Capacities'!$BR$11)+'Frame Capacities'!$BL$11))</f>
        <v>402.8527441908563</v>
      </c>
      <c r="U192" s="255">
        <f>T192*K192</f>
        <v>1208.5582325725688</v>
      </c>
      <c r="V192" s="21">
        <f>U194/AB192</f>
        <v>853.06724056910537</v>
      </c>
      <c r="W192" s="240"/>
      <c r="X192" s="369">
        <v>3</v>
      </c>
      <c r="Y192" s="21">
        <f>'Structural Information'!$AJ$6</f>
        <v>67.278400000000005</v>
      </c>
      <c r="Z192" s="21">
        <f>Y192*M192</f>
        <v>2.329539652126547</v>
      </c>
      <c r="AA192" s="21">
        <f>Z192*L192</f>
        <v>20.383471956107286</v>
      </c>
      <c r="AB192" s="21">
        <f>AA195/Z195</f>
        <v>6.3550687651077968</v>
      </c>
    </row>
    <row r="193" spans="10:28" x14ac:dyDescent="0.25">
      <c r="J193" s="323">
        <v>2</v>
      </c>
      <c r="K193" s="255">
        <f>'Structural Information'!$AC$7</f>
        <v>3</v>
      </c>
      <c r="L193" s="255">
        <f>L194+K193</f>
        <v>5.75</v>
      </c>
      <c r="M193" s="324">
        <f>'Yield Mechanism'!$V$58</f>
        <v>3.0419272190991196E-2</v>
      </c>
      <c r="N193" s="25">
        <f>M193-M194</f>
        <v>1.2522350234529109E-2</v>
      </c>
      <c r="O193" s="325">
        <f>N193/K193</f>
        <v>4.1741167448430365E-3</v>
      </c>
      <c r="P193" s="324">
        <f>$C$27</f>
        <v>9.175559679266896E-3</v>
      </c>
      <c r="Q193" s="324">
        <f>$D$27</f>
        <v>1.9282324366938306E-3</v>
      </c>
      <c r="R193" s="21">
        <f>O193/P193</f>
        <v>0.45491685420289674</v>
      </c>
      <c r="S193" s="21">
        <f t="shared" ref="S193:S194" si="38">O193/Q193</f>
        <v>2.164737334260399</v>
      </c>
      <c r="T193" s="255">
        <f>_xlfn.IFS((O193&lt;='Infill Capacities'!$CT$12),(O193*'Infill Capacities'!$CO$12*'Infill Capacities'!$CN$5),(AND((O193&gt;'Infill Capacities'!$CT$12),(O193&lt;='Infill Capacities'!$CU$12))),((O193-'Infill Capacities'!$CT$12)*'Infill Capacities'!$CN$5*('Infill Capacities'!$CP$12)+'Infill Capacities'!$CJ$12),(AND((O193&gt;'Infill Capacities'!$CU$12),(O193&lt;='Infill Capacities'!$CV$12))),((O193-'Infill Capacities'!$CU$12)*'Infill Capacities'!$CN$5*('Infill Capacities'!$CQ$12)+'Infill Capacities'!$CK$12),(AND((O193&gt;'Infill Capacities'!$CV$12),(O193&lt;='Infill Capacities'!$CW$12))),((O193-'Infill Capacities'!$CV$12)*'Infill Capacities'!$CN$5*('Infill Capacities'!$CR$12)+'Infill Capacities'!$CM$12))+_xlfn.IFS((O193&lt;='Frame Capacities'!$BT$12),(O193*'Frame Capacities'!$BN$5*'Frame Capacities'!$BO$12),(AND((O193&gt;'Frame Capacities'!$BT$12),(O193&lt;='Frame Capacities'!$BU$12))),((O193-'Frame Capacities'!$BT$12)*'Frame Capacities'!$BN$5*('Frame Capacities'!$BP$12)+'Frame Capacities'!$BJ$12),(AND((O193&gt;'Frame Capacities'!$BU$12),(O193&lt;='Frame Capacities'!$BV$12))),((O193-'Frame Capacities'!$BU$12)*'Frame Capacities'!$BN$5*('Frame Capacities'!$BQ$12)+'Frame Capacities'!$BK$12),(AND((O193&gt;'Frame Capacities'!$BV$12),(O193&lt;='Frame Capacities'!$BW$12))),((O193-'Frame Capacities'!$BV$12)*'Frame Capacities'!$BN$5*('Frame Capacities'!$BR$12)+'Frame Capacities'!$BL$12))</f>
        <v>756.76885279638316</v>
      </c>
      <c r="U193" s="255">
        <f>U192+T193*K193</f>
        <v>3478.8647909617184</v>
      </c>
      <c r="V193" s="326"/>
      <c r="W193" s="240"/>
      <c r="X193" s="369">
        <v>2</v>
      </c>
      <c r="Y193" s="21">
        <f>'Structural Information'!$AJ$7</f>
        <v>67.278400000000005</v>
      </c>
      <c r="Z193" s="21">
        <f>Y193*M193</f>
        <v>2.0465599621743822</v>
      </c>
      <c r="AA193" s="21">
        <f>Z193*L193</f>
        <v>11.767719782502697</v>
      </c>
      <c r="AB193" s="367" t="s">
        <v>337</v>
      </c>
    </row>
    <row r="194" spans="10:28" x14ac:dyDescent="0.25">
      <c r="J194" s="323">
        <v>1</v>
      </c>
      <c r="K194" s="255">
        <f>'Structural Information'!$AC$8</f>
        <v>2.75</v>
      </c>
      <c r="L194" s="255">
        <f>K194</f>
        <v>2.75</v>
      </c>
      <c r="M194" s="324">
        <f>'Yield Mechanism'!$V$59</f>
        <v>1.7896921956462086E-2</v>
      </c>
      <c r="N194" s="25">
        <f>M194</f>
        <v>1.7896921956462086E-2</v>
      </c>
      <c r="O194" s="325">
        <f>N194/K194</f>
        <v>6.5079716205316681E-3</v>
      </c>
      <c r="P194" s="324">
        <f>$C$28</f>
        <v>8.2177865177759084E-3</v>
      </c>
      <c r="Q194" s="324">
        <f>$D$28</f>
        <v>1.7943684195002661E-3</v>
      </c>
      <c r="R194" s="21">
        <f t="shared" ref="R194" si="39">O194/P194</f>
        <v>0.7919372943619627</v>
      </c>
      <c r="S194" s="21">
        <f t="shared" si="38"/>
        <v>3.6268870705739165</v>
      </c>
      <c r="T194" s="255">
        <f>_xlfn.IFS((O194&lt;='Infill Capacities'!$CT$13),(O194*'Infill Capacities'!$CO$13*'Infill Capacities'!$CN$6),(AND((O194&gt;'Infill Capacities'!$CT$13),(O194&lt;='Infill Capacities'!$CU$13))),((O194-'Infill Capacities'!$CT$13)*'Infill Capacities'!$CN$6*('Infill Capacities'!$CP$13)+'Infill Capacities'!$CJ$13),(AND((O194&gt;'Infill Capacities'!$CU$13),(O194&lt;='Infill Capacities'!$CV$13))),((O194-'Infill Capacities'!$CU$13)*'Infill Capacities'!$CN$6*('Infill Capacities'!$CQ$13)+'Infill Capacities'!$CK$13),(AND((O194&gt;'Infill Capacities'!$CV$13),(O194&lt;='Infill Capacities'!$CW$13))),((O194-'Infill Capacities'!$CV$13)*'Infill Capacities'!$CN$6*('Infill Capacities'!$CR$13)+'Infill Capacities'!$CM$13))+_xlfn.IFS((O194&lt;='Frame Capacities'!$BT$13),(O194*'Frame Capacities'!$BN$6*'Frame Capacities'!$BO$13),(AND((O194&gt;'Frame Capacities'!$BT$13),(O194&lt;='Frame Capacities'!$BU$13))),((O194-'Frame Capacities'!$BT$13)*'Frame Capacities'!$BN$6*('Frame Capacities'!$BP$13)+'Frame Capacities'!$BJ$13),(AND((O194&gt;'Frame Capacities'!$BU$13),(O194&lt;='Frame Capacities'!$BV$13))),((O194-'Frame Capacities'!$BU$13)*'Frame Capacities'!$BN$6*('Frame Capacities'!$BQ$13)+'Frame Capacities'!$BK$13),(AND((O194&gt;'Frame Capacities'!$BV$13),(O194&lt;='Frame Capacities'!$BW$13))),((O194-'Frame Capacities'!$BV$13)*'Frame Capacities'!$BN$6*('Frame Capacities'!$BR$13)+'Frame Capacities'!$BL$13))</f>
        <v>706.34043058752775</v>
      </c>
      <c r="U194" s="255">
        <f>U193+T194*K194</f>
        <v>5421.3009750774199</v>
      </c>
      <c r="V194" s="327"/>
      <c r="W194" s="240"/>
      <c r="X194" s="369">
        <v>1</v>
      </c>
      <c r="Y194" s="21">
        <f>'Structural Information'!$AJ$8</f>
        <v>67.278400000000005</v>
      </c>
      <c r="Z194" s="21">
        <f>Y194*M194</f>
        <v>1.204076274155639</v>
      </c>
      <c r="AA194" s="21">
        <f>Z194*L194</f>
        <v>3.3112097539280074</v>
      </c>
      <c r="AB194" s="254">
        <f>T194/M192</f>
        <v>20399.504246197066</v>
      </c>
    </row>
    <row r="195" spans="10:28" x14ac:dyDescent="0.25">
      <c r="V195" s="374"/>
      <c r="W195" s="240"/>
      <c r="X195" s="377"/>
      <c r="Y195" s="367" t="s">
        <v>79</v>
      </c>
      <c r="Z195" s="328">
        <f>SUM(Z192:Z194)</f>
        <v>5.5801758884565684</v>
      </c>
      <c r="AA195" s="328">
        <f>SUM(AA192:AA194)</f>
        <v>35.462401492537985</v>
      </c>
      <c r="AB195" s="370" t="s">
        <v>339</v>
      </c>
    </row>
    <row r="196" spans="10:28" x14ac:dyDescent="0.25">
      <c r="W196" s="240"/>
      <c r="X196" s="377"/>
      <c r="Y196" s="375"/>
      <c r="Z196" s="375"/>
      <c r="AA196" s="376"/>
      <c r="AB196" s="21">
        <f>(('Structural Information'!$AJ$6*M192+'Structural Information'!$AJ$7*M193+'Structural Information'!$AJ$8*M194)^2)/('Structural Information'!$AJ$6*M192*M192+'Structural Information'!$AJ$7*M193*M193+'Structural Information'!$AJ$8*M194*M194)</f>
        <v>189.3308962635007</v>
      </c>
    </row>
    <row r="197" spans="10:28" x14ac:dyDescent="0.25">
      <c r="W197" s="240"/>
      <c r="X197" s="377"/>
      <c r="Y197" s="16"/>
      <c r="Z197" s="16"/>
      <c r="AA197" s="339"/>
      <c r="AB197" s="367" t="s">
        <v>338</v>
      </c>
    </row>
    <row r="198" spans="10:28" x14ac:dyDescent="0.25">
      <c r="X198" s="378"/>
      <c r="Y198" s="341"/>
      <c r="Z198" s="341"/>
      <c r="AA198" s="342"/>
      <c r="AB198" s="254">
        <f>2*PI()*SQRT(AB196/AB194)</f>
        <v>0.60531412339667579</v>
      </c>
    </row>
    <row r="199" spans="10:28" x14ac:dyDescent="0.25">
      <c r="S199" s="94"/>
    </row>
    <row r="200" spans="10:28" ht="15.75" x14ac:dyDescent="0.25">
      <c r="J200" s="844" t="s">
        <v>348</v>
      </c>
      <c r="K200" s="844"/>
      <c r="L200" s="844"/>
      <c r="M200" s="844"/>
      <c r="N200" s="844"/>
      <c r="O200" s="844"/>
      <c r="P200" s="844"/>
      <c r="Q200" s="844"/>
      <c r="R200" s="844"/>
      <c r="S200" s="844"/>
      <c r="T200" s="844"/>
      <c r="U200" s="844"/>
      <c r="V200" s="844"/>
      <c r="W200" s="343"/>
      <c r="X200" s="844" t="s">
        <v>107</v>
      </c>
      <c r="Y200" s="844"/>
      <c r="Z200" s="844"/>
      <c r="AA200" s="844"/>
      <c r="AB200" s="844"/>
    </row>
    <row r="201" spans="10:28" ht="15" customHeight="1" x14ac:dyDescent="0.25">
      <c r="J201" s="845" t="s">
        <v>5</v>
      </c>
      <c r="K201" s="846" t="s">
        <v>3</v>
      </c>
      <c r="L201" s="846" t="s">
        <v>72</v>
      </c>
      <c r="M201" s="845" t="s">
        <v>74</v>
      </c>
      <c r="N201" s="845" t="s">
        <v>82</v>
      </c>
      <c r="O201" s="846" t="s">
        <v>102</v>
      </c>
      <c r="P201" s="846" t="s">
        <v>262</v>
      </c>
      <c r="Q201" s="846" t="s">
        <v>263</v>
      </c>
      <c r="R201" s="845" t="s">
        <v>394</v>
      </c>
      <c r="S201" s="845" t="s">
        <v>395</v>
      </c>
      <c r="T201" s="845" t="s">
        <v>76</v>
      </c>
      <c r="U201" s="846" t="s">
        <v>103</v>
      </c>
      <c r="V201" s="845" t="s">
        <v>80</v>
      </c>
      <c r="X201" s="845" t="s">
        <v>5</v>
      </c>
      <c r="Y201" s="847" t="s">
        <v>77</v>
      </c>
      <c r="Z201" s="847" t="s">
        <v>78</v>
      </c>
      <c r="AA201" s="847" t="s">
        <v>105</v>
      </c>
      <c r="AB201" s="846" t="s">
        <v>106</v>
      </c>
    </row>
    <row r="202" spans="10:28" x14ac:dyDescent="0.25">
      <c r="J202" s="576"/>
      <c r="K202" s="816"/>
      <c r="L202" s="816"/>
      <c r="M202" s="576"/>
      <c r="N202" s="576"/>
      <c r="O202" s="816"/>
      <c r="P202" s="816"/>
      <c r="Q202" s="816"/>
      <c r="R202" s="576"/>
      <c r="S202" s="576"/>
      <c r="T202" s="576"/>
      <c r="U202" s="816"/>
      <c r="V202" s="576"/>
      <c r="X202" s="576"/>
      <c r="Y202" s="848"/>
      <c r="Z202" s="848"/>
      <c r="AA202" s="848"/>
      <c r="AB202" s="816"/>
    </row>
    <row r="203" spans="10:28" x14ac:dyDescent="0.25">
      <c r="J203" s="323">
        <v>3</v>
      </c>
      <c r="K203" s="255">
        <f>'Structural Information'!$AC$6</f>
        <v>3</v>
      </c>
      <c r="L203" s="255">
        <f>L204+K203</f>
        <v>8.75</v>
      </c>
      <c r="M203" s="324">
        <f>'Yield Mechanism'!$V$57</f>
        <v>3.4625372365076262E-2</v>
      </c>
      <c r="N203" s="25">
        <f>M203-M204</f>
        <v>4.2061001740850666E-3</v>
      </c>
      <c r="O203" s="325">
        <f>N203/K203</f>
        <v>1.4020333913616889E-3</v>
      </c>
      <c r="P203" s="324">
        <f>$C$26</f>
        <v>9.5976000000000013E-3</v>
      </c>
      <c r="Q203" s="324">
        <f>$D$26</f>
        <v>2.1242187393174547E-3</v>
      </c>
      <c r="R203" s="255">
        <f>O203/P203</f>
        <v>0.14608166534984671</v>
      </c>
      <c r="S203" s="21">
        <f>O203/Q203</f>
        <v>0.6600230783258153</v>
      </c>
      <c r="T203" s="255">
        <f>_xlfn.IFS((O203&lt;='Infill Capacities'!$CT$11),(O203*'Infill Capacities'!$CO$11*'Infill Capacities'!$CN$4),(AND((O203&gt;'Infill Capacities'!$CT$11),(O203&lt;='Infill Capacities'!$CU$11))),((O203-'Infill Capacities'!$CT$11)*'Infill Capacities'!$CN$4*('Infill Capacities'!$CP$11)+'Infill Capacities'!$CJ$11),(AND((O203&gt;'Infill Capacities'!$CU$11),(O203&lt;='Infill Capacities'!$CV$11))),((O203-'Infill Capacities'!$CU$11)*'Infill Capacities'!$CN$4*('Infill Capacities'!$CQ$11)+'Infill Capacities'!$CK$11),(AND((O203&gt;'Infill Capacities'!$CV$11),(O203&lt;='Infill Capacities'!$CW$11))),((O203-'Infill Capacities'!$CV$11)*'Infill Capacities'!$CN$4*('Infill Capacities'!$CR$11)+'Infill Capacities'!$CM$11))+_xlfn.IFS((O203&lt;='Frame Capacities'!$BT$11),(O203*'Frame Capacities'!$BN$4*'Frame Capacities'!$BO$11),(AND((O203&gt;'Frame Capacities'!$BT$11),(O203&lt;='Frame Capacities'!$BU$11))),((O203-'Frame Capacities'!$BT$11)*'Frame Capacities'!$BN$4*('Frame Capacities'!$BP$11)+'Frame Capacities'!$BJ$11),(AND((O203&gt;'Frame Capacities'!$BU$11),(O203&lt;='Frame Capacities'!$BV$11))),((O203-'Frame Capacities'!$BU$11)*'Frame Capacities'!$BN$4*('Frame Capacities'!$BQ$11)+'Frame Capacities'!$BK$11),(AND((O203&gt;'Frame Capacities'!$BV$11),(O203&lt;='Frame Capacities'!$BW$11))),((O203-'Frame Capacities'!$BV$11)*'Frame Capacities'!$BN$4*('Frame Capacities'!$BR$11)+'Frame Capacities'!$BL$11))</f>
        <v>402.8527441908563</v>
      </c>
      <c r="U203" s="255">
        <f>T203*K203</f>
        <v>1208.5582325725688</v>
      </c>
      <c r="V203" s="21">
        <f>U205/AB203</f>
        <v>853.06724056910537</v>
      </c>
      <c r="W203" s="240"/>
      <c r="X203" s="369">
        <v>3</v>
      </c>
      <c r="Y203" s="21">
        <f>'Structural Information'!$AJ$6</f>
        <v>67.278400000000005</v>
      </c>
      <c r="Z203" s="21">
        <f>Y203*M203</f>
        <v>2.329539652126547</v>
      </c>
      <c r="AA203" s="21">
        <f>Z203*L203</f>
        <v>20.383471956107286</v>
      </c>
      <c r="AB203" s="21">
        <f>AA206/Z206</f>
        <v>6.3550687651077968</v>
      </c>
    </row>
    <row r="204" spans="10:28" x14ac:dyDescent="0.25">
      <c r="J204" s="323">
        <v>2</v>
      </c>
      <c r="K204" s="255">
        <f>'Structural Information'!$AC$7</f>
        <v>3</v>
      </c>
      <c r="L204" s="255">
        <f>L205+K204</f>
        <v>5.75</v>
      </c>
      <c r="M204" s="324">
        <f>'Yield Mechanism'!$V$58</f>
        <v>3.0419272190991196E-2</v>
      </c>
      <c r="N204" s="25">
        <f>M204-M205</f>
        <v>1.2522350234529109E-2</v>
      </c>
      <c r="O204" s="325">
        <f>N204/K204</f>
        <v>4.1741167448430365E-3</v>
      </c>
      <c r="P204" s="324">
        <f>$C$27</f>
        <v>9.175559679266896E-3</v>
      </c>
      <c r="Q204" s="324">
        <f>$D$27</f>
        <v>1.9282324366938306E-3</v>
      </c>
      <c r="R204" s="21">
        <f>O204/P204</f>
        <v>0.45491685420289674</v>
      </c>
      <c r="S204" s="21">
        <f t="shared" ref="S204:S205" si="40">O204/Q204</f>
        <v>2.164737334260399</v>
      </c>
      <c r="T204" s="255">
        <f>_xlfn.IFS((O204&lt;='Infill Capacities'!$CT$12),(O204*'Infill Capacities'!$CO$12*'Infill Capacities'!$CN$5),(AND((O204&gt;'Infill Capacities'!$CT$12),(O204&lt;='Infill Capacities'!$CU$12))),((O204-'Infill Capacities'!$CT$12)*'Infill Capacities'!$CN$5*('Infill Capacities'!$CP$12)+'Infill Capacities'!$CJ$12),(AND((O204&gt;'Infill Capacities'!$CU$12),(O204&lt;='Infill Capacities'!$CV$12))),((O204-'Infill Capacities'!$CU$12)*'Infill Capacities'!$CN$5*('Infill Capacities'!$CQ$12)+'Infill Capacities'!$CK$12),(AND((O204&gt;'Infill Capacities'!$CV$12),(O204&lt;='Infill Capacities'!$CW$12))),((O204-'Infill Capacities'!$CV$12)*'Infill Capacities'!$CN$5*('Infill Capacities'!$CR$12)+'Infill Capacities'!$CM$12))+_xlfn.IFS((O204&lt;='Frame Capacities'!$BT$12),(O204*'Frame Capacities'!$BN$5*'Frame Capacities'!$BO$12),(AND((O204&gt;'Frame Capacities'!$BT$12),(O204&lt;='Frame Capacities'!$BU$12))),((O204-'Frame Capacities'!$BT$12)*'Frame Capacities'!$BN$5*('Frame Capacities'!$BP$12)+'Frame Capacities'!$BJ$12),(AND((O204&gt;'Frame Capacities'!$BU$12),(O204&lt;='Frame Capacities'!$BV$12))),((O204-'Frame Capacities'!$BU$12)*'Frame Capacities'!$BN$5*('Frame Capacities'!$BQ$12)+'Frame Capacities'!$BK$12),(AND((O204&gt;'Frame Capacities'!$BV$12),(O204&lt;='Frame Capacities'!$BW$12))),((O204-'Frame Capacities'!$BV$12)*'Frame Capacities'!$BN$5*('Frame Capacities'!$BR$12)+'Frame Capacities'!$BL$12))</f>
        <v>756.76885279638316</v>
      </c>
      <c r="U204" s="255">
        <f>U203+T204*K204</f>
        <v>3478.8647909617184</v>
      </c>
      <c r="V204" s="326"/>
      <c r="W204" s="240"/>
      <c r="X204" s="369">
        <v>2</v>
      </c>
      <c r="Y204" s="21">
        <f>'Structural Information'!$AJ$7</f>
        <v>67.278400000000005</v>
      </c>
      <c r="Z204" s="21">
        <f>Y204*M204</f>
        <v>2.0465599621743822</v>
      </c>
      <c r="AA204" s="21">
        <f>Z204*L204</f>
        <v>11.767719782502697</v>
      </c>
      <c r="AB204" s="367" t="s">
        <v>337</v>
      </c>
    </row>
    <row r="205" spans="10:28" x14ac:dyDescent="0.25">
      <c r="J205" s="323">
        <v>1</v>
      </c>
      <c r="K205" s="255">
        <f>'Structural Information'!$AC$8</f>
        <v>2.75</v>
      </c>
      <c r="L205" s="255">
        <f>K205</f>
        <v>2.75</v>
      </c>
      <c r="M205" s="324">
        <f>'Yield Mechanism'!$V$59</f>
        <v>1.7896921956462086E-2</v>
      </c>
      <c r="N205" s="25">
        <f>M205</f>
        <v>1.7896921956462086E-2</v>
      </c>
      <c r="O205" s="325">
        <f>N205/K205</f>
        <v>6.5079716205316681E-3</v>
      </c>
      <c r="P205" s="324">
        <f>$C$28</f>
        <v>8.2177865177759084E-3</v>
      </c>
      <c r="Q205" s="324">
        <f>$D$28</f>
        <v>1.7943684195002661E-3</v>
      </c>
      <c r="R205" s="21">
        <f t="shared" ref="R205" si="41">O205/P205</f>
        <v>0.7919372943619627</v>
      </c>
      <c r="S205" s="21">
        <f t="shared" si="40"/>
        <v>3.6268870705739165</v>
      </c>
      <c r="T205" s="255">
        <f>_xlfn.IFS((O205&lt;='Infill Capacities'!$CT$13),(O205*'Infill Capacities'!$CO$13*'Infill Capacities'!$CN$6),(AND((O205&gt;'Infill Capacities'!$CT$13),(O205&lt;='Infill Capacities'!$CU$13))),((O205-'Infill Capacities'!$CT$13)*'Infill Capacities'!$CN$6*('Infill Capacities'!$CP$13)+'Infill Capacities'!$CJ$13),(AND((O205&gt;'Infill Capacities'!$CU$13),(O205&lt;='Infill Capacities'!$CV$13))),((O205-'Infill Capacities'!$CU$13)*'Infill Capacities'!$CN$6*('Infill Capacities'!$CQ$13)+'Infill Capacities'!$CK$13),(AND((O205&gt;'Infill Capacities'!$CV$13),(O205&lt;='Infill Capacities'!$CW$13))),((O205-'Infill Capacities'!$CV$13)*'Infill Capacities'!$CN$6*('Infill Capacities'!$CR$13)+'Infill Capacities'!$CM$13))+_xlfn.IFS((O205&lt;='Frame Capacities'!$BT$13),(O205*'Frame Capacities'!$BN$6*'Frame Capacities'!$BO$13),(AND((O205&gt;'Frame Capacities'!$BT$13),(O205&lt;='Frame Capacities'!$BU$13))),((O205-'Frame Capacities'!$BT$13)*'Frame Capacities'!$BN$6*('Frame Capacities'!$BP$13)+'Frame Capacities'!$BJ$13),(AND((O205&gt;'Frame Capacities'!$BU$13),(O205&lt;='Frame Capacities'!$BV$13))),((O205-'Frame Capacities'!$BU$13)*'Frame Capacities'!$BN$6*('Frame Capacities'!$BQ$13)+'Frame Capacities'!$BK$13),(AND((O205&gt;'Frame Capacities'!$BV$13),(O205&lt;='Frame Capacities'!$BW$13))),((O205-'Frame Capacities'!$BV$13)*'Frame Capacities'!$BN$6*('Frame Capacities'!$BR$13)+'Frame Capacities'!$BL$13))</f>
        <v>706.34043058752775</v>
      </c>
      <c r="U205" s="255">
        <f>U204+T205*K205</f>
        <v>5421.3009750774199</v>
      </c>
      <c r="V205" s="327"/>
      <c r="W205" s="240"/>
      <c r="X205" s="369">
        <v>1</v>
      </c>
      <c r="Y205" s="21">
        <f>'Structural Information'!$AJ$8</f>
        <v>67.278400000000005</v>
      </c>
      <c r="Z205" s="21">
        <f>Y205*M205</f>
        <v>1.204076274155639</v>
      </c>
      <c r="AA205" s="21">
        <f>Z205*L205</f>
        <v>3.3112097539280074</v>
      </c>
      <c r="AB205" s="254">
        <f>T205/M203</f>
        <v>20399.504246197066</v>
      </c>
    </row>
    <row r="206" spans="10:28" x14ac:dyDescent="0.25">
      <c r="V206" s="374"/>
      <c r="W206" s="240"/>
      <c r="X206" s="377"/>
      <c r="Y206" s="367" t="s">
        <v>79</v>
      </c>
      <c r="Z206" s="328">
        <f>SUM(Z203:Z205)</f>
        <v>5.5801758884565684</v>
      </c>
      <c r="AA206" s="328">
        <f>SUM(AA203:AA205)</f>
        <v>35.462401492537985</v>
      </c>
      <c r="AB206" s="370" t="s">
        <v>339</v>
      </c>
    </row>
    <row r="207" spans="10:28" x14ac:dyDescent="0.25">
      <c r="W207" s="240"/>
      <c r="X207" s="377"/>
      <c r="Y207" s="375"/>
      <c r="Z207" s="375"/>
      <c r="AA207" s="376"/>
      <c r="AB207" s="21">
        <f>(('Structural Information'!$AJ$6*M203+'Structural Information'!$AJ$7*M204+'Structural Information'!$AJ$8*M205)^2)/('Structural Information'!$AJ$6*M203*M203+'Structural Information'!$AJ$7*M204*M204+'Structural Information'!$AJ$8*M205*M205)</f>
        <v>189.3308962635007</v>
      </c>
    </row>
    <row r="208" spans="10:28" x14ac:dyDescent="0.25">
      <c r="W208" s="240"/>
      <c r="X208" s="377"/>
      <c r="Y208" s="16"/>
      <c r="Z208" s="16"/>
      <c r="AA208" s="339"/>
      <c r="AB208" s="367" t="s">
        <v>338</v>
      </c>
    </row>
    <row r="209" spans="10:28" x14ac:dyDescent="0.25">
      <c r="X209" s="378"/>
      <c r="Y209" s="341"/>
      <c r="Z209" s="341"/>
      <c r="AA209" s="342"/>
      <c r="AB209" s="254">
        <f>2*PI()*SQRT(AB207/AB205)</f>
        <v>0.60531412339667579</v>
      </c>
    </row>
    <row r="211" spans="10:28" ht="15.75" x14ac:dyDescent="0.25">
      <c r="J211" s="844" t="s">
        <v>349</v>
      </c>
      <c r="K211" s="844"/>
      <c r="L211" s="844"/>
      <c r="M211" s="844"/>
      <c r="N211" s="844"/>
      <c r="O211" s="844"/>
      <c r="P211" s="844"/>
      <c r="Q211" s="844"/>
      <c r="R211" s="844"/>
      <c r="S211" s="844"/>
      <c r="T211" s="844"/>
      <c r="U211" s="844"/>
      <c r="V211" s="844"/>
      <c r="W211" s="343"/>
      <c r="X211" s="844" t="s">
        <v>107</v>
      </c>
      <c r="Y211" s="844"/>
      <c r="Z211" s="844"/>
      <c r="AA211" s="844"/>
      <c r="AB211" s="844"/>
    </row>
    <row r="212" spans="10:28" ht="15" customHeight="1" x14ac:dyDescent="0.25">
      <c r="J212" s="845" t="s">
        <v>5</v>
      </c>
      <c r="K212" s="846" t="s">
        <v>3</v>
      </c>
      <c r="L212" s="846" t="s">
        <v>72</v>
      </c>
      <c r="M212" s="845" t="s">
        <v>74</v>
      </c>
      <c r="N212" s="845" t="s">
        <v>82</v>
      </c>
      <c r="O212" s="846" t="s">
        <v>102</v>
      </c>
      <c r="P212" s="846" t="s">
        <v>262</v>
      </c>
      <c r="Q212" s="846" t="s">
        <v>263</v>
      </c>
      <c r="R212" s="845" t="s">
        <v>394</v>
      </c>
      <c r="S212" s="845" t="s">
        <v>395</v>
      </c>
      <c r="T212" s="845" t="s">
        <v>76</v>
      </c>
      <c r="U212" s="846" t="s">
        <v>103</v>
      </c>
      <c r="V212" s="845" t="s">
        <v>80</v>
      </c>
      <c r="X212" s="845" t="s">
        <v>5</v>
      </c>
      <c r="Y212" s="847" t="s">
        <v>77</v>
      </c>
      <c r="Z212" s="847" t="s">
        <v>78</v>
      </c>
      <c r="AA212" s="847" t="s">
        <v>105</v>
      </c>
      <c r="AB212" s="846" t="s">
        <v>106</v>
      </c>
    </row>
    <row r="213" spans="10:28" x14ac:dyDescent="0.25">
      <c r="J213" s="576"/>
      <c r="K213" s="816"/>
      <c r="L213" s="816"/>
      <c r="M213" s="576"/>
      <c r="N213" s="576"/>
      <c r="O213" s="816"/>
      <c r="P213" s="816"/>
      <c r="Q213" s="816"/>
      <c r="R213" s="576"/>
      <c r="S213" s="576"/>
      <c r="T213" s="576"/>
      <c r="U213" s="816"/>
      <c r="V213" s="576"/>
      <c r="X213" s="576"/>
      <c r="Y213" s="848"/>
      <c r="Z213" s="848"/>
      <c r="AA213" s="848"/>
      <c r="AB213" s="816"/>
    </row>
    <row r="214" spans="10:28" x14ac:dyDescent="0.25">
      <c r="J214" s="323">
        <v>3</v>
      </c>
      <c r="K214" s="255">
        <f>'Structural Information'!$AC$6</f>
        <v>3</v>
      </c>
      <c r="L214" s="255">
        <f>L215+K214</f>
        <v>8.75</v>
      </c>
      <c r="M214" s="324">
        <f>'Yield Mechanism'!$V$57</f>
        <v>3.4625372365076262E-2</v>
      </c>
      <c r="N214" s="25">
        <f>M214-M215</f>
        <v>4.2061001740850666E-3</v>
      </c>
      <c r="O214" s="325">
        <f>N214/K214</f>
        <v>1.4020333913616889E-3</v>
      </c>
      <c r="P214" s="324">
        <f>$C$26</f>
        <v>9.5976000000000013E-3</v>
      </c>
      <c r="Q214" s="324">
        <f>$D$26</f>
        <v>2.1242187393174547E-3</v>
      </c>
      <c r="R214" s="255">
        <f>O214/P214</f>
        <v>0.14608166534984671</v>
      </c>
      <c r="S214" s="21">
        <f>O214/Q214</f>
        <v>0.6600230783258153</v>
      </c>
      <c r="T214" s="255">
        <f>_xlfn.IFS((O214&lt;='Infill Capacities'!$CT$11),(O214*'Infill Capacities'!$CO$11*'Infill Capacities'!$CN$4),(AND((O214&gt;'Infill Capacities'!$CT$11),(O214&lt;='Infill Capacities'!$CU$11))),((O214-'Infill Capacities'!$CT$11)*'Infill Capacities'!$CN$4*('Infill Capacities'!$CP$11)+'Infill Capacities'!$CJ$11),(AND((O214&gt;'Infill Capacities'!$CU$11),(O214&lt;='Infill Capacities'!$CV$11))),((O214-'Infill Capacities'!$CU$11)*'Infill Capacities'!$CN$4*('Infill Capacities'!$CQ$11)+'Infill Capacities'!$CK$11),(AND((O214&gt;'Infill Capacities'!$CV$11),(O214&lt;='Infill Capacities'!$CW$11))),((O214-'Infill Capacities'!$CV$11)*'Infill Capacities'!$CN$4*('Infill Capacities'!$CR$11)+'Infill Capacities'!$CM$11))+_xlfn.IFS((O214&lt;='Frame Capacities'!$BT$11),(O214*'Frame Capacities'!$BN$4*'Frame Capacities'!$BO$11),(AND((O214&gt;'Frame Capacities'!$BT$11),(O214&lt;='Frame Capacities'!$BU$11))),((O214-'Frame Capacities'!$BT$11)*'Frame Capacities'!$BN$4*('Frame Capacities'!$BP$11)+'Frame Capacities'!$BJ$11),(AND((O214&gt;'Frame Capacities'!$BU$11),(O214&lt;='Frame Capacities'!$BV$11))),((O214-'Frame Capacities'!$BU$11)*'Frame Capacities'!$BN$4*('Frame Capacities'!$BQ$11)+'Frame Capacities'!$BK$11),(AND((O214&gt;'Frame Capacities'!$BV$11),(O214&lt;='Frame Capacities'!$BW$11))),((O214-'Frame Capacities'!$BV$11)*'Frame Capacities'!$BN$4*('Frame Capacities'!$BR$11)+'Frame Capacities'!$BL$11))</f>
        <v>402.8527441908563</v>
      </c>
      <c r="U214" s="255">
        <f>T214*K214</f>
        <v>1208.5582325725688</v>
      </c>
      <c r="V214" s="21">
        <f>U216/AB214</f>
        <v>853.06724056910537</v>
      </c>
      <c r="W214" s="240"/>
      <c r="X214" s="369">
        <v>3</v>
      </c>
      <c r="Y214" s="21">
        <f>'Structural Information'!$AJ$6</f>
        <v>67.278400000000005</v>
      </c>
      <c r="Z214" s="21">
        <f>Y214*M214</f>
        <v>2.329539652126547</v>
      </c>
      <c r="AA214" s="21">
        <f>Z214*L214</f>
        <v>20.383471956107286</v>
      </c>
      <c r="AB214" s="21">
        <f>AA217/Z217</f>
        <v>6.3550687651077968</v>
      </c>
    </row>
    <row r="215" spans="10:28" x14ac:dyDescent="0.25">
      <c r="J215" s="323">
        <v>2</v>
      </c>
      <c r="K215" s="255">
        <f>'Structural Information'!$AC$7</f>
        <v>3</v>
      </c>
      <c r="L215" s="255">
        <f>L216+K215</f>
        <v>5.75</v>
      </c>
      <c r="M215" s="324">
        <f>'Yield Mechanism'!$V$58</f>
        <v>3.0419272190991196E-2</v>
      </c>
      <c r="N215" s="25">
        <f>M215-M216</f>
        <v>1.2522350234529109E-2</v>
      </c>
      <c r="O215" s="325">
        <f>N215/K215</f>
        <v>4.1741167448430365E-3</v>
      </c>
      <c r="P215" s="324">
        <f>$C$27</f>
        <v>9.175559679266896E-3</v>
      </c>
      <c r="Q215" s="324">
        <f>$D$27</f>
        <v>1.9282324366938306E-3</v>
      </c>
      <c r="R215" s="21">
        <f>O215/P215</f>
        <v>0.45491685420289674</v>
      </c>
      <c r="S215" s="21">
        <f t="shared" ref="S215:S216" si="42">O215/Q215</f>
        <v>2.164737334260399</v>
      </c>
      <c r="T215" s="255">
        <f>_xlfn.IFS((O215&lt;='Infill Capacities'!$CT$12),(O215*'Infill Capacities'!$CO$12*'Infill Capacities'!$CN$5),(AND((O215&gt;'Infill Capacities'!$CT$12),(O215&lt;='Infill Capacities'!$CU$12))),((O215-'Infill Capacities'!$CT$12)*'Infill Capacities'!$CN$5*('Infill Capacities'!$CP$12)+'Infill Capacities'!$CJ$12),(AND((O215&gt;'Infill Capacities'!$CU$12),(O215&lt;='Infill Capacities'!$CV$12))),((O215-'Infill Capacities'!$CU$12)*'Infill Capacities'!$CN$5*('Infill Capacities'!$CQ$12)+'Infill Capacities'!$CK$12),(AND((O215&gt;'Infill Capacities'!$CV$12),(O215&lt;='Infill Capacities'!$CW$12))),((O215-'Infill Capacities'!$CV$12)*'Infill Capacities'!$CN$5*('Infill Capacities'!$CR$12)+'Infill Capacities'!$CM$12))+_xlfn.IFS((O215&lt;='Frame Capacities'!$BT$12),(O215*'Frame Capacities'!$BN$5*'Frame Capacities'!$BO$12),(AND((O215&gt;'Frame Capacities'!$BT$12),(O215&lt;='Frame Capacities'!$BU$12))),((O215-'Frame Capacities'!$BT$12)*'Frame Capacities'!$BN$5*('Frame Capacities'!$BP$12)+'Frame Capacities'!$BJ$12),(AND((O215&gt;'Frame Capacities'!$BU$12),(O215&lt;='Frame Capacities'!$BV$12))),((O215-'Frame Capacities'!$BU$12)*'Frame Capacities'!$BN$5*('Frame Capacities'!$BQ$12)+'Frame Capacities'!$BK$12),(AND((O215&gt;'Frame Capacities'!$BV$12),(O215&lt;='Frame Capacities'!$BW$12))),((O215-'Frame Capacities'!$BV$12)*'Frame Capacities'!$BN$5*('Frame Capacities'!$BR$12)+'Frame Capacities'!$BL$12))</f>
        <v>756.76885279638316</v>
      </c>
      <c r="U215" s="255">
        <f>U214+T215*K215</f>
        <v>3478.8647909617184</v>
      </c>
      <c r="V215" s="326"/>
      <c r="W215" s="240"/>
      <c r="X215" s="369">
        <v>2</v>
      </c>
      <c r="Y215" s="21">
        <f>'Structural Information'!$AJ$7</f>
        <v>67.278400000000005</v>
      </c>
      <c r="Z215" s="21">
        <f>Y215*M215</f>
        <v>2.0465599621743822</v>
      </c>
      <c r="AA215" s="21">
        <f>Z215*L215</f>
        <v>11.767719782502697</v>
      </c>
      <c r="AB215" s="367" t="s">
        <v>337</v>
      </c>
    </row>
    <row r="216" spans="10:28" x14ac:dyDescent="0.25">
      <c r="J216" s="323">
        <v>1</v>
      </c>
      <c r="K216" s="255">
        <f>'Structural Information'!$AC$8</f>
        <v>2.75</v>
      </c>
      <c r="L216" s="255">
        <f>K216</f>
        <v>2.75</v>
      </c>
      <c r="M216" s="324">
        <f>'Yield Mechanism'!$V$59</f>
        <v>1.7896921956462086E-2</v>
      </c>
      <c r="N216" s="25">
        <f>M216</f>
        <v>1.7896921956462086E-2</v>
      </c>
      <c r="O216" s="325">
        <f>N216/K216</f>
        <v>6.5079716205316681E-3</v>
      </c>
      <c r="P216" s="324">
        <f>$C$28</f>
        <v>8.2177865177759084E-3</v>
      </c>
      <c r="Q216" s="324">
        <f>$D$28</f>
        <v>1.7943684195002661E-3</v>
      </c>
      <c r="R216" s="21">
        <f t="shared" ref="R216" si="43">O216/P216</f>
        <v>0.7919372943619627</v>
      </c>
      <c r="S216" s="21">
        <f t="shared" si="42"/>
        <v>3.6268870705739165</v>
      </c>
      <c r="T216" s="255">
        <f>_xlfn.IFS((O216&lt;='Infill Capacities'!$CT$13),(O216*'Infill Capacities'!$CO$13*'Infill Capacities'!$CN$6),(AND((O216&gt;'Infill Capacities'!$CT$13),(O216&lt;='Infill Capacities'!$CU$13))),((O216-'Infill Capacities'!$CT$13)*'Infill Capacities'!$CN$6*('Infill Capacities'!$CP$13)+'Infill Capacities'!$CJ$13),(AND((O216&gt;'Infill Capacities'!$CU$13),(O216&lt;='Infill Capacities'!$CV$13))),((O216-'Infill Capacities'!$CU$13)*'Infill Capacities'!$CN$6*('Infill Capacities'!$CQ$13)+'Infill Capacities'!$CK$13),(AND((O216&gt;'Infill Capacities'!$CV$13),(O216&lt;='Infill Capacities'!$CW$13))),((O216-'Infill Capacities'!$CV$13)*'Infill Capacities'!$CN$6*('Infill Capacities'!$CR$13)+'Infill Capacities'!$CM$13))+_xlfn.IFS((O216&lt;='Frame Capacities'!$BT$13),(O216*'Frame Capacities'!$BN$6*'Frame Capacities'!$BO$13),(AND((O216&gt;'Frame Capacities'!$BT$13),(O216&lt;='Frame Capacities'!$BU$13))),((O216-'Frame Capacities'!$BT$13)*'Frame Capacities'!$BN$6*('Frame Capacities'!$BP$13)+'Frame Capacities'!$BJ$13),(AND((O216&gt;'Frame Capacities'!$BU$13),(O216&lt;='Frame Capacities'!$BV$13))),((O216-'Frame Capacities'!$BU$13)*'Frame Capacities'!$BN$6*('Frame Capacities'!$BQ$13)+'Frame Capacities'!$BK$13),(AND((O216&gt;'Frame Capacities'!$BV$13),(O216&lt;='Frame Capacities'!$BW$13))),((O216-'Frame Capacities'!$BV$13)*'Frame Capacities'!$BN$6*('Frame Capacities'!$BR$13)+'Frame Capacities'!$BL$13))</f>
        <v>706.34043058752775</v>
      </c>
      <c r="U216" s="255">
        <f>U215+T216*K216</f>
        <v>5421.3009750774199</v>
      </c>
      <c r="V216" s="327"/>
      <c r="W216" s="240"/>
      <c r="X216" s="369">
        <v>1</v>
      </c>
      <c r="Y216" s="21">
        <f>'Structural Information'!$AJ$8</f>
        <v>67.278400000000005</v>
      </c>
      <c r="Z216" s="21">
        <f>Y216*M216</f>
        <v>1.204076274155639</v>
      </c>
      <c r="AA216" s="21">
        <f>Z216*L216</f>
        <v>3.3112097539280074</v>
      </c>
      <c r="AB216" s="254">
        <f>T216/M214</f>
        <v>20399.504246197066</v>
      </c>
    </row>
    <row r="217" spans="10:28" x14ac:dyDescent="0.25">
      <c r="V217" s="374"/>
      <c r="W217" s="240"/>
      <c r="X217" s="377"/>
      <c r="Y217" s="367" t="s">
        <v>79</v>
      </c>
      <c r="Z217" s="328">
        <f>SUM(Z214:Z216)</f>
        <v>5.5801758884565684</v>
      </c>
      <c r="AA217" s="328">
        <f>SUM(AA214:AA216)</f>
        <v>35.462401492537985</v>
      </c>
      <c r="AB217" s="370" t="s">
        <v>339</v>
      </c>
    </row>
    <row r="218" spans="10:28" x14ac:dyDescent="0.25">
      <c r="W218" s="240"/>
      <c r="X218" s="377"/>
      <c r="Y218" s="375"/>
      <c r="Z218" s="375"/>
      <c r="AA218" s="376"/>
      <c r="AB218" s="21">
        <f>(('Structural Information'!$AJ$6*M214+'Structural Information'!$AJ$7*M215+'Structural Information'!$AJ$8*M216)^2)/('Structural Information'!$AJ$6*M214*M214+'Structural Information'!$AJ$7*M215*M215+'Structural Information'!$AJ$8*M216*M216)</f>
        <v>189.3308962635007</v>
      </c>
    </row>
    <row r="219" spans="10:28" x14ac:dyDescent="0.25">
      <c r="W219" s="240"/>
      <c r="X219" s="377"/>
      <c r="Y219" s="16"/>
      <c r="Z219" s="16"/>
      <c r="AA219" s="339"/>
      <c r="AB219" s="367" t="s">
        <v>338</v>
      </c>
    </row>
    <row r="220" spans="10:28" x14ac:dyDescent="0.25">
      <c r="X220" s="378"/>
      <c r="Y220" s="341"/>
      <c r="Z220" s="341"/>
      <c r="AA220" s="342"/>
      <c r="AB220" s="254">
        <f>2*PI()*SQRT(AB218/AB216)</f>
        <v>0.60531412339667579</v>
      </c>
    </row>
    <row r="223" spans="10:28" ht="15.75" customHeight="1" x14ac:dyDescent="0.25">
      <c r="J223" s="889" t="str">
        <f>'[2]Displaced Shapes'!V2</f>
        <v>Storey Stiffnesses (OpenSees)</v>
      </c>
      <c r="K223" s="890"/>
      <c r="L223" s="890"/>
      <c r="M223" s="890"/>
      <c r="N223" s="890"/>
      <c r="O223" s="890"/>
      <c r="P223" s="890"/>
      <c r="Q223" s="891"/>
      <c r="R223" s="357" t="s">
        <v>242</v>
      </c>
      <c r="S223" s="863" t="s">
        <v>225</v>
      </c>
    </row>
    <row r="224" spans="10:28" x14ac:dyDescent="0.25">
      <c r="J224" s="547" t="str">
        <f>'[1]Displaced Shapes'!V3</f>
        <v>Storey</v>
      </c>
      <c r="K224" s="547" t="str">
        <f>'[1]Displaced Shapes'!W3</f>
        <v>Load Coeff.</v>
      </c>
      <c r="L224" s="888" t="str">
        <f>'[1]Displaced Shapes'!X3</f>
        <v>Cumul. L. Coeff.</v>
      </c>
      <c r="M224" s="547" t="str">
        <f>'[1]Displaced Shapes'!Y3</f>
        <v>Storey Disp. (m)</v>
      </c>
      <c r="N224" s="888" t="str">
        <f>'[1]Displaced Shapes'!Z3</f>
        <v>Base Shear (kN)</v>
      </c>
      <c r="O224" s="547" t="str">
        <f>'[1]Displaced Shapes'!AA3</f>
        <v>K1 (kN/m)</v>
      </c>
      <c r="P224" s="861" t="s">
        <v>241</v>
      </c>
      <c r="Q224" s="851" t="s">
        <v>240</v>
      </c>
      <c r="R224" s="849" t="s">
        <v>240</v>
      </c>
      <c r="S224" s="887"/>
    </row>
    <row r="225" spans="9:20" x14ac:dyDescent="0.25">
      <c r="J225" s="547"/>
      <c r="K225" s="547"/>
      <c r="L225" s="888"/>
      <c r="M225" s="547"/>
      <c r="N225" s="888"/>
      <c r="O225" s="547"/>
      <c r="P225" s="862"/>
      <c r="Q225" s="852"/>
      <c r="R225" s="849"/>
      <c r="S225" s="864"/>
      <c r="T225" s="145"/>
    </row>
    <row r="226" spans="9:20" x14ac:dyDescent="0.25">
      <c r="J226" s="190">
        <f>'[1]Displaced Shapes'!V5</f>
        <v>3</v>
      </c>
      <c r="K226" s="260">
        <f>'[1]Displaced Shapes'!W5</f>
        <v>0.5</v>
      </c>
      <c r="L226" s="260">
        <f>'[1]Displaced Shapes'!X5</f>
        <v>0.5</v>
      </c>
      <c r="M226" s="260">
        <f>'[1]Displaced Shapes'!Y5</f>
        <v>2.0641600000000006E-3</v>
      </c>
      <c r="N226" s="254">
        <f>'[1]Displaced Shapes'!Z5</f>
        <v>191.877545</v>
      </c>
      <c r="O226" s="358">
        <f>'[1]Displaced Shapes'!AA5</f>
        <v>92956.720893729143</v>
      </c>
      <c r="P226" s="254">
        <f>'[3]Displaced Shapes'!AA5</f>
        <v>6055.3598359075004</v>
      </c>
      <c r="Q226" s="359">
        <f>O226-P226</f>
        <v>86901.361057821647</v>
      </c>
      <c r="R226" s="360">
        <f>'System Capacities'!J19</f>
        <v>91064.068129892956</v>
      </c>
      <c r="S226" s="361">
        <f>(Q226-R226)/Q226</f>
        <v>-4.7901517552775316E-2</v>
      </c>
      <c r="T226" s="145"/>
    </row>
    <row r="227" spans="9:20" x14ac:dyDescent="0.25">
      <c r="J227" s="190">
        <f>'[1]Displaced Shapes'!V6</f>
        <v>2</v>
      </c>
      <c r="K227" s="260">
        <f>'[1]Displaced Shapes'!W6</f>
        <v>0.33333333333333331</v>
      </c>
      <c r="L227" s="260">
        <f>'[1]Displaced Shapes'!X6</f>
        <v>0.83333333333333326</v>
      </c>
      <c r="M227" s="260">
        <f>'[1]Displaced Shapes'!Y6</f>
        <v>3.3129799999999997E-3</v>
      </c>
      <c r="N227" s="254">
        <f>'[1]Displaced Shapes'!Z6</f>
        <v>319.79590833333333</v>
      </c>
      <c r="O227" s="358">
        <f>'[1]Displaced Shapes'!AA6</f>
        <v>96528.17352755928</v>
      </c>
      <c r="P227" s="254">
        <f>'[3]Displaced Shapes'!AA6</f>
        <v>6663.5282148109345</v>
      </c>
      <c r="Q227" s="359">
        <f>O227-P227</f>
        <v>89864.64531274834</v>
      </c>
      <c r="R227" s="360">
        <f>'System Capacities'!J20</f>
        <v>16152.960917857767</v>
      </c>
      <c r="S227" s="361">
        <f>(Q227-R227)/Q227</f>
        <v>0.82025232657802205</v>
      </c>
      <c r="T227" s="145"/>
    </row>
    <row r="228" spans="9:20" x14ac:dyDescent="0.25">
      <c r="J228" s="190">
        <f>'[1]Displaced Shapes'!V7</f>
        <v>1</v>
      </c>
      <c r="K228" s="260">
        <f>'[1]Displaced Shapes'!W7</f>
        <v>0.16666666666666666</v>
      </c>
      <c r="L228" s="260">
        <f>'[1]Displaced Shapes'!X7</f>
        <v>0.99999999999999989</v>
      </c>
      <c r="M228" s="260">
        <f>'[1]Displaced Shapes'!Y7</f>
        <v>3.22288E-3</v>
      </c>
      <c r="N228" s="254">
        <f>'[1]Displaced Shapes'!Z7</f>
        <v>383.75508999999994</v>
      </c>
      <c r="O228" s="358">
        <f>'[1]Displaced Shapes'!AA7</f>
        <v>119072.10010921907</v>
      </c>
      <c r="P228" s="254">
        <f>'[3]Displaced Shapes'!AA7</f>
        <v>11304.968775209372</v>
      </c>
      <c r="Q228" s="359">
        <f>O228-P228</f>
        <v>107767.1313340097</v>
      </c>
      <c r="R228" s="360">
        <f>'System Capacities'!J21</f>
        <v>-35950.737491979387</v>
      </c>
      <c r="S228" s="362">
        <f>(Q228-R228)/Q228</f>
        <v>1.3335964968813627</v>
      </c>
      <c r="T228" s="145"/>
    </row>
    <row r="229" spans="9:20" x14ac:dyDescent="0.25">
      <c r="J229" s="850" t="str">
        <f>'[2]Displaced Shapes'!V12</f>
        <v>Structure Stiffness (kN/m)</v>
      </c>
      <c r="K229" s="850">
        <f>'[2]Displaced Shapes'!W12</f>
        <v>0</v>
      </c>
      <c r="L229" s="850">
        <f>'[2]Displaced Shapes'!X12</f>
        <v>0</v>
      </c>
      <c r="M229" s="260">
        <f>SUM(M226:M228)</f>
        <v>8.6000199999999999E-3</v>
      </c>
      <c r="N229" s="254">
        <f>N228</f>
        <v>383.75508999999994</v>
      </c>
      <c r="O229" s="358">
        <f>N229/M229</f>
        <v>44622.581110276478</v>
      </c>
      <c r="P229" s="6"/>
      <c r="Q229" s="6"/>
      <c r="R229" s="6"/>
      <c r="S229" s="363"/>
      <c r="T229" s="145"/>
    </row>
    <row r="230" spans="9:20" x14ac:dyDescent="0.25">
      <c r="J230" s="366"/>
      <c r="K230" s="6"/>
      <c r="L230" s="6"/>
      <c r="M230" s="6"/>
      <c r="N230" s="6"/>
      <c r="O230" s="6"/>
      <c r="P230" s="6"/>
      <c r="Q230" s="6"/>
      <c r="R230" s="6"/>
      <c r="S230" s="363"/>
      <c r="T230" s="145"/>
    </row>
    <row r="231" spans="9:20" x14ac:dyDescent="0.25">
      <c r="J231" s="366"/>
      <c r="K231" s="846" t="str">
        <f>'[1]Displaced Shapes'!AC3</f>
        <v>Storey Disp. (m)</v>
      </c>
      <c r="L231" s="861" t="str">
        <f>'[1]Displaced Shapes'!AD3</f>
        <v>Base Shear (kN)</v>
      </c>
      <c r="M231" s="846" t="str">
        <f>'[1]Displaced Shapes'!AE3</f>
        <v>K2 (kN/m)</v>
      </c>
      <c r="N231" s="851" t="s">
        <v>240</v>
      </c>
      <c r="O231" s="863" t="s">
        <v>225</v>
      </c>
      <c r="P231" s="846" t="str">
        <f>'[1]Displaced Shapes'!AG3</f>
        <v>Storey Disp. (m)</v>
      </c>
      <c r="Q231" s="861" t="str">
        <f>'[1]Displaced Shapes'!AH3</f>
        <v>Base Shear (kN)</v>
      </c>
      <c r="R231" s="846" t="str">
        <f>'[1]Displaced Shapes'!AI3</f>
        <v>K3 (kN/m)</v>
      </c>
      <c r="S231" s="863" t="s">
        <v>225</v>
      </c>
      <c r="T231" s="145"/>
    </row>
    <row r="232" spans="9:20" x14ac:dyDescent="0.25">
      <c r="J232" s="366"/>
      <c r="K232" s="816"/>
      <c r="L232" s="862"/>
      <c r="M232" s="816"/>
      <c r="N232" s="852"/>
      <c r="O232" s="864"/>
      <c r="P232" s="816"/>
      <c r="Q232" s="862"/>
      <c r="R232" s="816"/>
      <c r="S232" s="864"/>
      <c r="T232" s="145"/>
    </row>
    <row r="233" spans="9:20" x14ac:dyDescent="0.25">
      <c r="J233" s="366"/>
      <c r="K233" s="354">
        <f>'[1]Displaced Shapes'!AC5</f>
        <v>7.7340000000000221E-4</v>
      </c>
      <c r="L233" s="381">
        <f>'[1]Displaced Shapes'!AD5</f>
        <v>69.55740000000003</v>
      </c>
      <c r="M233" s="382">
        <f>'[1]Displaced Shapes'!AE5</f>
        <v>89937.160589604129</v>
      </c>
      <c r="N233" s="383">
        <f>M233-P226</f>
        <v>83881.800753696632</v>
      </c>
      <c r="O233" s="361">
        <f>(N233-R226)/N233</f>
        <v>-8.5623667013131025E-2</v>
      </c>
      <c r="P233" s="354">
        <f>'[1]Displaced Shapes'!AG5</f>
        <v>-4.548999999999942E-4</v>
      </c>
      <c r="Q233" s="381">
        <f>'[1]Displaced Shapes'!AH5</f>
        <v>-60.785200000000088</v>
      </c>
      <c r="R233" s="382">
        <f>'[1]Displaced Shapes'!AI5</f>
        <v>133623.21389316523</v>
      </c>
      <c r="S233" s="474">
        <f>(R226-R233)/R226</f>
        <v>-0.46735388213237189</v>
      </c>
      <c r="T233" s="145"/>
    </row>
    <row r="234" spans="9:20" x14ac:dyDescent="0.25">
      <c r="J234" s="366"/>
      <c r="K234" s="190">
        <f>'[1]Displaced Shapes'!AC6</f>
        <v>4.7364299999999989E-3</v>
      </c>
      <c r="L234" s="254">
        <f>'[1]Displaced Shapes'!AD6</f>
        <v>115.92900000000004</v>
      </c>
      <c r="M234" s="358">
        <f>'[1]Displaced Shapes'!AE6</f>
        <v>24476.029414559081</v>
      </c>
      <c r="N234" s="383">
        <f t="shared" ref="N234:N235" si="44">M234-P227</f>
        <v>17812.501199748149</v>
      </c>
      <c r="O234" s="361">
        <f>(N234-R227)/N234</f>
        <v>9.3167167444954138E-2</v>
      </c>
      <c r="P234" s="190">
        <f>'[1]Displaced Shapes'!AG6</f>
        <v>-9.7610000000000752E-4</v>
      </c>
      <c r="Q234" s="254">
        <f>'[1]Displaced Shapes'!AH6</f>
        <v>-101.30866666666681</v>
      </c>
      <c r="R234" s="358">
        <f>'[1]Displaced Shapes'!AI6</f>
        <v>103789.22924563674</v>
      </c>
      <c r="S234" s="361">
        <f>(R227-R234)/R227</f>
        <v>-5.4253996387060814</v>
      </c>
      <c r="T234" s="145"/>
    </row>
    <row r="235" spans="9:20" ht="15" customHeight="1" x14ac:dyDescent="0.25">
      <c r="J235" s="366"/>
      <c r="K235" s="190">
        <f>'[1]Displaced Shapes'!AC7</f>
        <v>4.8901700000000001E-3</v>
      </c>
      <c r="L235" s="254">
        <f>'[1]Displaced Shapes'!AD7</f>
        <v>139.11480000000003</v>
      </c>
      <c r="M235" s="358">
        <f>'[1]Displaced Shapes'!AE7</f>
        <v>28447.845371428812</v>
      </c>
      <c r="N235" s="383">
        <f t="shared" si="44"/>
        <v>17142.876596219437</v>
      </c>
      <c r="O235" s="362">
        <f>(N235-R228)/N235</f>
        <v>3.097123973925572</v>
      </c>
      <c r="P235" s="190">
        <f>'[1]Displaced Shapes'!AG7</f>
        <v>9.2310000000000031E-3</v>
      </c>
      <c r="Q235" s="254">
        <f>'[1]Displaced Shapes'!AH7</f>
        <v>-121.57040000000016</v>
      </c>
      <c r="R235" s="358">
        <f>'[1]Displaced Shapes'!AI7</f>
        <v>-13169.797421731137</v>
      </c>
      <c r="S235" s="362">
        <f>(R228-R235)/R228</f>
        <v>0.63367100814915645</v>
      </c>
    </row>
    <row r="236" spans="9:20" x14ac:dyDescent="0.25">
      <c r="J236" s="842" t="str">
        <f>J229</f>
        <v>Structure Stiffness (kN/m)</v>
      </c>
      <c r="K236" s="843"/>
      <c r="L236" s="190">
        <f>SUM(K233:K235)</f>
        <v>1.0400000000000001E-2</v>
      </c>
      <c r="M236" s="254">
        <f>L235</f>
        <v>139.11480000000003</v>
      </c>
      <c r="N236" s="358">
        <f>M236/L236</f>
        <v>13376.423076923078</v>
      </c>
      <c r="O236" s="364"/>
      <c r="P236" s="190">
        <f>SUM(P233:P235)</f>
        <v>7.8000000000000014E-3</v>
      </c>
      <c r="Q236" s="165">
        <f>Q235</f>
        <v>-121.57040000000016</v>
      </c>
      <c r="R236" s="358">
        <f>Q236/P236</f>
        <v>-15585.948717948737</v>
      </c>
      <c r="S236" s="365"/>
    </row>
    <row r="238" spans="9:20" x14ac:dyDescent="0.25"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</row>
    <row r="239" spans="9:20" x14ac:dyDescent="0.25"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</row>
    <row r="240" spans="9:20" x14ac:dyDescent="0.25"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</row>
    <row r="241" spans="9:20" x14ac:dyDescent="0.25"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</row>
    <row r="242" spans="9:20" x14ac:dyDescent="0.25"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</row>
    <row r="243" spans="9:20" x14ac:dyDescent="0.25"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</row>
    <row r="244" spans="9:20" x14ac:dyDescent="0.25"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</row>
    <row r="245" spans="9:20" x14ac:dyDescent="0.25"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</row>
    <row r="246" spans="9:20" x14ac:dyDescent="0.25"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</row>
    <row r="247" spans="9:20" x14ac:dyDescent="0.25"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</row>
  </sheetData>
  <mergeCells count="457">
    <mergeCell ref="H135:H136"/>
    <mergeCell ref="C186:C187"/>
    <mergeCell ref="S223:S225"/>
    <mergeCell ref="P224:P225"/>
    <mergeCell ref="Q224:Q225"/>
    <mergeCell ref="J224:J225"/>
    <mergeCell ref="K224:K225"/>
    <mergeCell ref="L224:L225"/>
    <mergeCell ref="M224:M225"/>
    <mergeCell ref="N224:N225"/>
    <mergeCell ref="O224:O225"/>
    <mergeCell ref="J223:Q223"/>
    <mergeCell ref="F186:F187"/>
    <mergeCell ref="C185:F185"/>
    <mergeCell ref="D186:D187"/>
    <mergeCell ref="E186:E187"/>
    <mergeCell ref="X68:AB68"/>
    <mergeCell ref="J69:J70"/>
    <mergeCell ref="K69:K70"/>
    <mergeCell ref="L69:L70"/>
    <mergeCell ref="M69:M70"/>
    <mergeCell ref="N69:N70"/>
    <mergeCell ref="O69:O70"/>
    <mergeCell ref="P69:P70"/>
    <mergeCell ref="Q69:Q70"/>
    <mergeCell ref="AB69:AB70"/>
    <mergeCell ref="X69:X70"/>
    <mergeCell ref="Y69:Y70"/>
    <mergeCell ref="Z69:Z70"/>
    <mergeCell ref="AA69:AA70"/>
    <mergeCell ref="J68:V68"/>
    <mergeCell ref="AB25:AB26"/>
    <mergeCell ref="X57:AB57"/>
    <mergeCell ref="X58:X59"/>
    <mergeCell ref="Y58:Y59"/>
    <mergeCell ref="Z58:Z59"/>
    <mergeCell ref="AA58:AA59"/>
    <mergeCell ref="AB58:AB59"/>
    <mergeCell ref="X46:AB46"/>
    <mergeCell ref="X47:X48"/>
    <mergeCell ref="Y47:Y48"/>
    <mergeCell ref="Z47:Z48"/>
    <mergeCell ref="AA47:AA48"/>
    <mergeCell ref="AB47:AB48"/>
    <mergeCell ref="X35:AB35"/>
    <mergeCell ref="X36:X37"/>
    <mergeCell ref="Y36:Y37"/>
    <mergeCell ref="Z36:Z37"/>
    <mergeCell ref="AA36:AA37"/>
    <mergeCell ref="AB36:AB37"/>
    <mergeCell ref="Q58:Q59"/>
    <mergeCell ref="S58:S59"/>
    <mergeCell ref="U47:U48"/>
    <mergeCell ref="V47:V48"/>
    <mergeCell ref="U58:U59"/>
    <mergeCell ref="V58:V59"/>
    <mergeCell ref="X2:AB2"/>
    <mergeCell ref="J2:V2"/>
    <mergeCell ref="J13:V13"/>
    <mergeCell ref="R14:R15"/>
    <mergeCell ref="J24:V24"/>
    <mergeCell ref="J25:J26"/>
    <mergeCell ref="K25:K26"/>
    <mergeCell ref="K3:K4"/>
    <mergeCell ref="N3:N4"/>
    <mergeCell ref="L3:L4"/>
    <mergeCell ref="X3:X4"/>
    <mergeCell ref="L25:L26"/>
    <mergeCell ref="M25:M26"/>
    <mergeCell ref="N25:N26"/>
    <mergeCell ref="O25:O26"/>
    <mergeCell ref="O14:O15"/>
    <mergeCell ref="P14:P15"/>
    <mergeCell ref="AA14:AA15"/>
    <mergeCell ref="AB3:AB4"/>
    <mergeCell ref="V3:V4"/>
    <mergeCell ref="J14:J15"/>
    <mergeCell ref="K14:K15"/>
    <mergeCell ref="AA3:AA4"/>
    <mergeCell ref="P25:P26"/>
    <mergeCell ref="R25:R26"/>
    <mergeCell ref="T25:T26"/>
    <mergeCell ref="U25:U26"/>
    <mergeCell ref="M3:M4"/>
    <mergeCell ref="Y25:Y26"/>
    <mergeCell ref="Z25:Z26"/>
    <mergeCell ref="AA25:AA26"/>
    <mergeCell ref="V25:V26"/>
    <mergeCell ref="Y3:Y4"/>
    <mergeCell ref="Z3:Z4"/>
    <mergeCell ref="R3:R4"/>
    <mergeCell ref="T3:T4"/>
    <mergeCell ref="S3:S4"/>
    <mergeCell ref="Q3:Q4"/>
    <mergeCell ref="Q14:Q15"/>
    <mergeCell ref="AB14:AB15"/>
    <mergeCell ref="X24:AB24"/>
    <mergeCell ref="X25:X26"/>
    <mergeCell ref="X13:AB13"/>
    <mergeCell ref="X14:X15"/>
    <mergeCell ref="Y14:Y15"/>
    <mergeCell ref="Z14:Z15"/>
    <mergeCell ref="B35:D35"/>
    <mergeCell ref="B2:H2"/>
    <mergeCell ref="B13:H13"/>
    <mergeCell ref="B14:B15"/>
    <mergeCell ref="C14:D14"/>
    <mergeCell ref="E14:E15"/>
    <mergeCell ref="F14:F15"/>
    <mergeCell ref="G14:H15"/>
    <mergeCell ref="B3:B4"/>
    <mergeCell ref="E3:E4"/>
    <mergeCell ref="F3:F4"/>
    <mergeCell ref="C3:D3"/>
    <mergeCell ref="G3:H4"/>
    <mergeCell ref="B24:H24"/>
    <mergeCell ref="E35:G35"/>
    <mergeCell ref="J3:J4"/>
    <mergeCell ref="O3:O4"/>
    <mergeCell ref="T14:T15"/>
    <mergeCell ref="U14:U15"/>
    <mergeCell ref="V14:V15"/>
    <mergeCell ref="P3:P4"/>
    <mergeCell ref="L14:L15"/>
    <mergeCell ref="M14:M15"/>
    <mergeCell ref="N14:N15"/>
    <mergeCell ref="J35:V35"/>
    <mergeCell ref="U3:U4"/>
    <mergeCell ref="L36:L37"/>
    <mergeCell ref="M36:M37"/>
    <mergeCell ref="N36:N37"/>
    <mergeCell ref="O36:O37"/>
    <mergeCell ref="P36:P37"/>
    <mergeCell ref="R36:R37"/>
    <mergeCell ref="S14:S15"/>
    <mergeCell ref="Q25:Q26"/>
    <mergeCell ref="S25:S26"/>
    <mergeCell ref="B134:H134"/>
    <mergeCell ref="B124:B125"/>
    <mergeCell ref="C124:C125"/>
    <mergeCell ref="T36:T37"/>
    <mergeCell ref="R58:R59"/>
    <mergeCell ref="T58:T59"/>
    <mergeCell ref="P47:P48"/>
    <mergeCell ref="R47:R48"/>
    <mergeCell ref="T47:T48"/>
    <mergeCell ref="J47:J48"/>
    <mergeCell ref="K47:K48"/>
    <mergeCell ref="L47:L48"/>
    <mergeCell ref="M47:M48"/>
    <mergeCell ref="N47:N48"/>
    <mergeCell ref="O47:O48"/>
    <mergeCell ref="J57:V57"/>
    <mergeCell ref="J58:J59"/>
    <mergeCell ref="K58:K59"/>
    <mergeCell ref="L58:L59"/>
    <mergeCell ref="M58:M59"/>
    <mergeCell ref="N58:N59"/>
    <mergeCell ref="O58:O59"/>
    <mergeCell ref="P58:P59"/>
    <mergeCell ref="S47:S48"/>
    <mergeCell ref="B135:B136"/>
    <mergeCell ref="C135:C136"/>
    <mergeCell ref="D135:D136"/>
    <mergeCell ref="E135:E136"/>
    <mergeCell ref="F135:F136"/>
    <mergeCell ref="G135:G136"/>
    <mergeCell ref="U36:U37"/>
    <mergeCell ref="V36:V37"/>
    <mergeCell ref="J46:V46"/>
    <mergeCell ref="J36:J37"/>
    <mergeCell ref="K36:K37"/>
    <mergeCell ref="R69:R70"/>
    <mergeCell ref="S69:S70"/>
    <mergeCell ref="T69:T70"/>
    <mergeCell ref="U69:U70"/>
    <mergeCell ref="V69:V70"/>
    <mergeCell ref="E41:E42"/>
    <mergeCell ref="F41:F42"/>
    <mergeCell ref="G41:G42"/>
    <mergeCell ref="B123:H123"/>
    <mergeCell ref="D124:H124"/>
    <mergeCell ref="Q36:Q37"/>
    <mergeCell ref="S36:S37"/>
    <mergeCell ref="Q47:Q48"/>
    <mergeCell ref="L231:L232"/>
    <mergeCell ref="M231:M232"/>
    <mergeCell ref="P231:P232"/>
    <mergeCell ref="Q231:Q232"/>
    <mergeCell ref="R231:R232"/>
    <mergeCell ref="O231:O232"/>
    <mergeCell ref="J79:V79"/>
    <mergeCell ref="J90:V90"/>
    <mergeCell ref="J134:V134"/>
    <mergeCell ref="J145:V145"/>
    <mergeCell ref="J156:V156"/>
    <mergeCell ref="S231:S232"/>
    <mergeCell ref="R102:R103"/>
    <mergeCell ref="S102:S103"/>
    <mergeCell ref="T102:T103"/>
    <mergeCell ref="U102:U103"/>
    <mergeCell ref="V102:V103"/>
    <mergeCell ref="J112:V112"/>
    <mergeCell ref="J123:V123"/>
    <mergeCell ref="J167:V167"/>
    <mergeCell ref="J178:V178"/>
    <mergeCell ref="J189:V189"/>
    <mergeCell ref="J200:V200"/>
    <mergeCell ref="J211:V211"/>
    <mergeCell ref="X79:AB79"/>
    <mergeCell ref="J80:J81"/>
    <mergeCell ref="K80:K81"/>
    <mergeCell ref="L80:L81"/>
    <mergeCell ref="M80:M81"/>
    <mergeCell ref="N80:N81"/>
    <mergeCell ref="O80:O81"/>
    <mergeCell ref="P80:P81"/>
    <mergeCell ref="Q80:Q81"/>
    <mergeCell ref="R80:R81"/>
    <mergeCell ref="S80:S81"/>
    <mergeCell ref="T80:T81"/>
    <mergeCell ref="U80:U81"/>
    <mergeCell ref="V80:V81"/>
    <mergeCell ref="X80:X81"/>
    <mergeCell ref="Y80:Y81"/>
    <mergeCell ref="Z80:Z81"/>
    <mergeCell ref="AA80:AA81"/>
    <mergeCell ref="AB80:AB81"/>
    <mergeCell ref="X90:AB90"/>
    <mergeCell ref="J91:J92"/>
    <mergeCell ref="K91:K92"/>
    <mergeCell ref="L91:L92"/>
    <mergeCell ref="M91:M92"/>
    <mergeCell ref="N91:N92"/>
    <mergeCell ref="O91:O92"/>
    <mergeCell ref="P91:P92"/>
    <mergeCell ref="Q91:Q92"/>
    <mergeCell ref="R91:R92"/>
    <mergeCell ref="Y102:Y103"/>
    <mergeCell ref="Z102:Z103"/>
    <mergeCell ref="AA102:AA103"/>
    <mergeCell ref="AB102:AB103"/>
    <mergeCell ref="S91:S92"/>
    <mergeCell ref="T91:T92"/>
    <mergeCell ref="U91:U92"/>
    <mergeCell ref="V91:V92"/>
    <mergeCell ref="X91:X92"/>
    <mergeCell ref="Y91:Y92"/>
    <mergeCell ref="Z91:Z92"/>
    <mergeCell ref="AA91:AA92"/>
    <mergeCell ref="AB91:AB92"/>
    <mergeCell ref="X101:AB101"/>
    <mergeCell ref="X102:X103"/>
    <mergeCell ref="J101:V101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X112:AB112"/>
    <mergeCell ref="J113:J114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S113:S114"/>
    <mergeCell ref="T113:T114"/>
    <mergeCell ref="U113:U114"/>
    <mergeCell ref="V113:V114"/>
    <mergeCell ref="X113:X114"/>
    <mergeCell ref="Y113:Y114"/>
    <mergeCell ref="Z113:Z114"/>
    <mergeCell ref="AA113:AA114"/>
    <mergeCell ref="AB113:AB114"/>
    <mergeCell ref="X123:AB123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X124:X125"/>
    <mergeCell ref="Y124:Y125"/>
    <mergeCell ref="Z124:Z125"/>
    <mergeCell ref="AA124:AA125"/>
    <mergeCell ref="AB124:AB125"/>
    <mergeCell ref="X134:AB134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S135:S136"/>
    <mergeCell ref="T135:T136"/>
    <mergeCell ref="U135:U136"/>
    <mergeCell ref="V135:V136"/>
    <mergeCell ref="X135:X136"/>
    <mergeCell ref="Y135:Y136"/>
    <mergeCell ref="Z135:Z136"/>
    <mergeCell ref="AA135:AA136"/>
    <mergeCell ref="AB135:AB136"/>
    <mergeCell ref="X145:AB145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X146:X147"/>
    <mergeCell ref="Y146:Y147"/>
    <mergeCell ref="Z146:Z147"/>
    <mergeCell ref="AA146:AA147"/>
    <mergeCell ref="AB146:AB147"/>
    <mergeCell ref="X156:AB156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S157:S158"/>
    <mergeCell ref="T157:T158"/>
    <mergeCell ref="U157:U158"/>
    <mergeCell ref="V157:V158"/>
    <mergeCell ref="X157:X158"/>
    <mergeCell ref="Y157:Y158"/>
    <mergeCell ref="Z157:Z158"/>
    <mergeCell ref="AA157:AA158"/>
    <mergeCell ref="AB157:AB158"/>
    <mergeCell ref="X167:AB167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X168:X169"/>
    <mergeCell ref="Y168:Y169"/>
    <mergeCell ref="Z168:Z169"/>
    <mergeCell ref="AA168:AA169"/>
    <mergeCell ref="AB168:AB169"/>
    <mergeCell ref="X178:AB178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S179:S180"/>
    <mergeCell ref="T179:T180"/>
    <mergeCell ref="U179:U180"/>
    <mergeCell ref="V179:V180"/>
    <mergeCell ref="X179:X180"/>
    <mergeCell ref="Y179:Y180"/>
    <mergeCell ref="Z179:Z180"/>
    <mergeCell ref="AA179:AA180"/>
    <mergeCell ref="AB179:AB180"/>
    <mergeCell ref="X189:AB189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X190:X191"/>
    <mergeCell ref="Y190:Y191"/>
    <mergeCell ref="Z190:Z191"/>
    <mergeCell ref="AA190:AA191"/>
    <mergeCell ref="AB190:AB191"/>
    <mergeCell ref="X200:AB200"/>
    <mergeCell ref="J201:J202"/>
    <mergeCell ref="K201:K202"/>
    <mergeCell ref="L201:L202"/>
    <mergeCell ref="M201:M202"/>
    <mergeCell ref="N201:N202"/>
    <mergeCell ref="O201:O202"/>
    <mergeCell ref="P201:P202"/>
    <mergeCell ref="Q201:Q202"/>
    <mergeCell ref="R201:R202"/>
    <mergeCell ref="S201:S202"/>
    <mergeCell ref="T201:T202"/>
    <mergeCell ref="U201:U202"/>
    <mergeCell ref="V201:V202"/>
    <mergeCell ref="X201:X202"/>
    <mergeCell ref="Y201:Y202"/>
    <mergeCell ref="Z201:Z202"/>
    <mergeCell ref="AA201:AA202"/>
    <mergeCell ref="AB201:AB202"/>
    <mergeCell ref="J236:K236"/>
    <mergeCell ref="X211:AB211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X212:X213"/>
    <mergeCell ref="Y212:Y213"/>
    <mergeCell ref="Z212:Z213"/>
    <mergeCell ref="AA212:AA213"/>
    <mergeCell ref="AB212:AB213"/>
    <mergeCell ref="R224:R225"/>
    <mergeCell ref="J229:L229"/>
    <mergeCell ref="K231:K232"/>
    <mergeCell ref="N231:N23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Structural Information</vt:lpstr>
      <vt:lpstr>Frame Capacities</vt:lpstr>
      <vt:lpstr>Infill Capacities</vt:lpstr>
      <vt:lpstr>System Capacities</vt:lpstr>
      <vt:lpstr>Yield Mechanism</vt:lpstr>
      <vt:lpstr>Post-yield Mechanism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2019-07-22T14:33:52Z</dcterms:modified>
</cp:coreProperties>
</file>