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awh\Downloads\"/>
    </mc:Choice>
  </mc:AlternateContent>
  <xr:revisionPtr revIDLastSave="0" documentId="13_ncr:1_{76E110D6-AB04-41F2-A2A0-EC9637116A7A}" xr6:coauthVersionLast="47" xr6:coauthVersionMax="47" xr10:uidLastSave="{00000000-0000-0000-0000-000000000000}"/>
  <bookViews>
    <workbookView xWindow="-28920" yWindow="-4680" windowWidth="29040" windowHeight="15720" activeTab="5" xr2:uid="{00000000-000D-0000-FFFF-FFFF00000000}"/>
  </bookViews>
  <sheets>
    <sheet name="Crowdfunding" sheetId="1" r:id="rId1"/>
    <sheet name="Pivot Table 1 " sheetId="9" r:id="rId2"/>
    <sheet name="Pivot Table 2" sheetId="5" r:id="rId3"/>
    <sheet name="Pivot Table 3" sheetId="10" r:id="rId4"/>
    <sheet name="Goal Analysis" sheetId="11" r:id="rId5"/>
    <sheet name="Statistical Analysis" sheetId="12" r:id="rId6"/>
  </sheets>
  <definedNames>
    <definedName name="_xlnm._FilterDatabase" localSheetId="0" hidden="1">Crowdfunding!$G$1:$G$1001</definedName>
    <definedName name="_xlnm._FilterDatabase" localSheetId="5" hidden="1">'Statistical Analysis'!$A$1:$K$1</definedName>
  </definedNames>
  <calcPr calcId="191029"/>
  <pivotCaches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2" l="1"/>
  <c r="K13" i="12"/>
  <c r="K12" i="12"/>
  <c r="K11" i="12"/>
  <c r="K10" i="12"/>
  <c r="K9" i="12"/>
  <c r="E14" i="12"/>
  <c r="E13" i="12"/>
  <c r="E12" i="12"/>
  <c r="E11" i="12"/>
  <c r="E10" i="12"/>
  <c r="E9" i="12"/>
  <c r="D4" i="11"/>
  <c r="D13" i="11"/>
  <c r="C13" i="11"/>
  <c r="B13" i="11"/>
  <c r="D12" i="11"/>
  <c r="C12" i="11"/>
  <c r="B12" i="11"/>
  <c r="E12" i="11" s="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B7" i="11"/>
  <c r="D6" i="11"/>
  <c r="B6" i="11"/>
  <c r="D5" i="11"/>
  <c r="B5" i="11"/>
  <c r="B4" i="11"/>
  <c r="D3" i="11"/>
  <c r="B3" i="11"/>
  <c r="D2" i="11"/>
  <c r="B2" i="11"/>
  <c r="C7" i="11"/>
  <c r="C6" i="11"/>
  <c r="C5" i="11"/>
  <c r="C4" i="11"/>
  <c r="C3" i="11"/>
  <c r="C2" i="1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5" i="1"/>
  <c r="I2" i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8" i="11" l="1"/>
  <c r="F8" i="11" s="1"/>
  <c r="E10" i="11"/>
  <c r="F10" i="11" s="1"/>
  <c r="E7" i="11"/>
  <c r="G7" i="11" s="1"/>
  <c r="H12" i="11"/>
  <c r="G10" i="11"/>
  <c r="E6" i="11"/>
  <c r="H6" i="11" s="1"/>
  <c r="E9" i="11"/>
  <c r="F9" i="11" s="1"/>
  <c r="G12" i="11"/>
  <c r="F12" i="11"/>
  <c r="H8" i="11"/>
  <c r="E13" i="11"/>
  <c r="H13" i="11" s="1"/>
  <c r="E5" i="11"/>
  <c r="H5" i="11" s="1"/>
  <c r="F7" i="11"/>
  <c r="E4" i="11"/>
  <c r="H4" i="11" s="1"/>
  <c r="E11" i="11"/>
  <c r="G11" i="11" s="1"/>
  <c r="E3" i="11"/>
  <c r="G3" i="11" s="1"/>
  <c r="H10" i="11"/>
  <c r="E2" i="11"/>
  <c r="F2" i="11" s="1"/>
  <c r="H11" i="11" l="1"/>
  <c r="G5" i="11"/>
  <c r="G8" i="11"/>
  <c r="H9" i="11"/>
  <c r="H3" i="11"/>
  <c r="G2" i="11"/>
  <c r="F6" i="11"/>
  <c r="H2" i="11"/>
  <c r="F11" i="11"/>
  <c r="H7" i="11"/>
  <c r="G6" i="11"/>
  <c r="F3" i="11"/>
  <c r="G9" i="11"/>
  <c r="G13" i="11"/>
  <c r="F13" i="11"/>
  <c r="F4" i="11"/>
  <c r="G4" i="11"/>
  <c r="F5" i="11"/>
</calcChain>
</file>

<file path=xl/sharedStrings.xml><?xml version="1.0" encoding="utf-8"?>
<sst xmlns="http://schemas.openxmlformats.org/spreadsheetml/2006/main" count="7069" uniqueCount="2114">
  <si>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</si>
  <si>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</si>
  <si>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</si>
  <si>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</si>
  <si>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</si>
  <si>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</si>
  <si>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</si>
  <si>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</si>
  <si>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</si>
  <si>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</si>
  <si>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</si>
  <si>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</si>
  <si>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</si>
  <si>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</si>
  <si>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</si>
  <si>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</si>
  <si>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</si>
  <si>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</si>
  <si>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</si>
  <si>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</si>
  <si>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</si>
  <si>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</si>
  <si>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</si>
  <si>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</si>
  <si>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</si>
  <si>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</si>
  <si>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</si>
  <si>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</si>
  <si>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</si>
  <si>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</si>
  <si>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</si>
  <si>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</si>
  <si>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</si>
  <si>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</si>
  <si>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</si>
  <si>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</si>
  <si>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</si>
  <si>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</si>
  <si>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</si>
  <si>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</si>
  <si>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</si>
  <si>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</si>
  <si>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</si>
  <si>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</si>
  <si>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</si>
  <si>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</si>
  <si>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</si>
  <si>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</si>
  <si>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</si>
  <si>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</si>
  <si>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</si>
  <si>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</si>
  <si>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</si>
  <si>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</si>
  <si>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</si>
  <si>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</si>
  <si>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</si>
  <si>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</si>
  <si>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</si>
  <si>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</si>
  <si>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</si>
  <si>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</si>
  <si>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</si>
  <si>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</si>
  <si>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</si>
  <si>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</si>
  <si>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</si>
  <si>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</si>
  <si>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</si>
  <si>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</si>
  <si>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</si>
  <si>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</si>
  <si>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</si>
  <si>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</si>
  <si>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</si>
  <si>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</si>
  <si>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</si>
  <si>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</si>
  <si>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</si>
  <si>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</si>
  <si>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</si>
  <si>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</si>
  <si>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</si>
  <si>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</si>
  <si>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</si>
  <si>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</si>
  <si>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</si>
  <si>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</si>
  <si>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</si>
  <si>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</si>
  <si>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</si>
  <si>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</si>
  <si>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</si>
  <si>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</si>
  <si>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</si>
  <si>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</si>
  <si>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</si>
  <si>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</si>
  <si>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</si>
  <si>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</si>
  <si>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</si>
  <si>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</si>
  <si>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</si>
  <si>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</si>
  <si>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</si>
  <si>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</si>
  <si>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</si>
  <si>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</si>
  <si>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</si>
  <si>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</si>
  <si>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</si>
  <si>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</si>
  <si>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</si>
  <si>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</si>
  <si>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</si>
  <si>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</si>
  <si>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</si>
  <si>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</si>
  <si>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</si>
  <si>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</si>
  <si>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</si>
  <si>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</si>
  <si>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</si>
  <si>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</si>
  <si>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</si>
  <si>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</si>
  <si>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</si>
  <si>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</si>
  <si>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</si>
  <si>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</si>
  <si>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</si>
  <si>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</si>
  <si>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</si>
  <si>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</si>
  <si>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</si>
  <si>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</si>
  <si>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</si>
  <si>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</si>
  <si>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</si>
  <si>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</si>
  <si>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</si>
  <si>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</si>
  <si>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</si>
  <si>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</si>
  <si>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</si>
  <si>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</si>
  <si>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</si>
  <si>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</si>
  <si>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</si>
  <si>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</si>
  <si>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</si>
  <si>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</si>
  <si>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</si>
  <si>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</si>
  <si>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</si>
  <si>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</si>
  <si>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</si>
  <si>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</si>
  <si>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</si>
  <si>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</si>
  <si>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</si>
  <si>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</si>
  <si>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</si>
  <si>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</si>
  <si>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</si>
  <si>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</si>
  <si>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</si>
  <si>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</si>
  <si>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</si>
  <si>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</si>
  <si>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</si>
  <si>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</si>
  <si>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</si>
  <si>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</si>
  <si>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</si>
  <si>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</si>
  <si>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</si>
  <si>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</si>
  <si>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</si>
  <si>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</si>
  <si>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</si>
  <si>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</si>
  <si>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</si>
  <si>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</si>
  <si>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</si>
  <si>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</si>
  <si>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</si>
  <si>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</si>
  <si>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</si>
  <si>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</si>
  <si>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</si>
  <si>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</si>
  <si>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</si>
  <si>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</si>
  <si>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</si>
  <si>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</si>
  <si>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</si>
  <si>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</si>
  <si>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</si>
  <si>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</si>
  <si>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</si>
  <si>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</si>
  <si>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</si>
  <si>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</si>
  <si>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</si>
  <si>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</si>
  <si>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</si>
  <si>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</si>
  <si>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</si>
  <si>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</si>
  <si>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</si>
  <si>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</si>
  <si>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</si>
  <si>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</si>
  <si>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</si>
  <si>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</si>
  <si>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</si>
  <si>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</si>
  <si>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</si>
  <si>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</si>
  <si>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</si>
  <si>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</si>
  <si>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</si>
  <si>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</si>
  <si>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</si>
  <si>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</si>
  <si>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</si>
  <si>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</si>
  <si>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</si>
  <si>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</si>
  <si>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</si>
  <si>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</si>
  <si>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</si>
  <si>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</si>
  <si>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</si>
  <si>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</si>
  <si>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</si>
  <si>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</si>
  <si>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</si>
  <si>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</si>
  <si>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</si>
  <si>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</si>
  <si>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</si>
  <si>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</si>
  <si>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</si>
  <si>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</si>
  <si>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</si>
  <si>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</si>
  <si>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</si>
  <si>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</si>
  <si>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</si>
  <si>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</si>
  <si>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</si>
  <si>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</si>
  <si>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</si>
  <si>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</si>
  <si>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</si>
  <si>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</si>
  <si>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</si>
  <si>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</si>
  <si>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</si>
  <si>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</si>
  <si>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</si>
  <si>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</si>
  <si>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</si>
  <si>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</si>
  <si>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</si>
  <si>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</si>
  <si>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</si>
  <si>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</si>
  <si>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</si>
  <si>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</si>
  <si>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</si>
  <si>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</si>
  <si>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</si>
  <si>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</si>
  <si>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</si>
  <si>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</si>
  <si>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</si>
  <si>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</si>
  <si>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</si>
  <si>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</si>
  <si>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</si>
  <si>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</si>
  <si>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</si>
  <si>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</si>
  <si>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</si>
  <si>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</si>
  <si>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</si>
  <si>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</si>
  <si>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</si>
  <si>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</si>
  <si>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</si>
  <si>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</si>
  <si>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</si>
  <si>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</si>
  <si>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</si>
  <si>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</si>
  <si>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</si>
  <si>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</si>
  <si>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</si>
  <si>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</si>
  <si>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</si>
  <si>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</si>
  <si>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</si>
  <si>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</si>
  <si>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</si>
  <si>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</si>
  <si>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</si>
  <si>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</si>
  <si>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</si>
  <si>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</si>
  <si>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</si>
  <si>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</si>
  <si>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</si>
  <si>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</si>
  <si>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</si>
  <si>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</si>
  <si>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</si>
  <si>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</si>
  <si>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</si>
  <si>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</si>
  <si>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</si>
  <si>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</si>
  <si>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</si>
  <si>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</si>
  <si>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</si>
  <si>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</si>
  <si>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</si>
  <si>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</si>
  <si>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</si>
  <si>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</si>
  <si>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</si>
  <si>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</si>
  <si>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</si>
  <si>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</si>
  <si>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</si>
  <si>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</si>
  <si>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</si>
  <si>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</si>
  <si>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</si>
  <si>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</si>
  <si>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</si>
  <si>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</si>
  <si>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</si>
  <si>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</si>
  <si>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</si>
  <si>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</si>
  <si>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</si>
  <si>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</si>
  <si>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</si>
  <si>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</si>
  <si>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</si>
  <si>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</si>
  <si>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</si>
  <si>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</si>
  <si>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</si>
  <si>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</si>
  <si>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</si>
  <si>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</si>
  <si>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</si>
  <si>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</si>
  <si>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</si>
  <si>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</si>
  <si>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</si>
  <si>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</si>
  <si>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</si>
  <si>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</si>
  <si>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</si>
  <si>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</si>
  <si>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</si>
  <si>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</si>
  <si>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</si>
  <si>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</si>
  <si>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</si>
  <si>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</si>
  <si>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</si>
  <si>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</si>
  <si>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</si>
  <si>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</si>
  <si>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</si>
  <si>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</si>
  <si>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</si>
  <si>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</si>
  <si>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</si>
  <si>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</si>
  <si>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</si>
  <si>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</si>
  <si>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</si>
  <si>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</si>
  <si>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</si>
  <si>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</si>
  <si>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</si>
  <si>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</si>
  <si>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</si>
  <si>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</si>
  <si>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</si>
  <si>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</si>
  <si>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</si>
  <si>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</si>
  <si>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</si>
  <si>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</si>
  <si>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</si>
  <si>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</si>
  <si>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</si>
  <si>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</si>
  <si>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</si>
  <si>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</si>
  <si>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</si>
  <si>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</si>
  <si>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</si>
  <si>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</si>
  <si>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</si>
  <si>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</si>
  <si>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</si>
  <si>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</si>
  <si>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</si>
  <si>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</si>
  <si>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</si>
  <si>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</si>
  <si>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</si>
  <si>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</si>
  <si>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</si>
  <si>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</si>
  <si>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</si>
  <si>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</si>
  <si>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</si>
  <si>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</si>
  <si>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</si>
  <si>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</si>
  <si>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</si>
  <si>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</si>
  <si>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</si>
  <si>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</si>
  <si>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</si>
  <si>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</si>
  <si>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</si>
  <si>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</si>
  <si>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</si>
  <si>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</si>
  <si>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</si>
  <si>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</si>
  <si>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</si>
  <si>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</si>
  <si>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</si>
  <si>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</si>
  <si>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</si>
  <si>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</si>
  <si>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</si>
  <si>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</si>
  <si>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</si>
  <si>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</si>
  <si>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</si>
  <si>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</si>
  <si>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</si>
  <si>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</si>
  <si>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</si>
  <si>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</si>
  <si>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</si>
  <si>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</si>
  <si>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</si>
  <si>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</si>
  <si>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</si>
  <si>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</si>
  <si>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</si>
  <si>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</si>
  <si>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</si>
  <si>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</si>
  <si>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</si>
  <si>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</si>
  <si>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</si>
  <si>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</si>
  <si>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</si>
  <si>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</si>
  <si>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</si>
  <si>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</si>
  <si>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</si>
  <si>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</si>
  <si>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</si>
  <si>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</si>
  <si>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</si>
  <si>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</si>
  <si>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</si>
  <si>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</si>
  <si>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</si>
  <si>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</si>
  <si>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</si>
  <si>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</si>
  <si>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</si>
  <si>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</si>
  <si>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</si>
  <si>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</si>
  <si>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</si>
  <si>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</si>
  <si>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</si>
  <si>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</si>
  <si>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</si>
  <si>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</si>
  <si>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</si>
  <si>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</si>
  <si>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</si>
  <si>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</si>
  <si>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</si>
  <si>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</si>
  <si>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</si>
  <si>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</si>
  <si>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</si>
  <si>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</si>
  <si>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</si>
  <si>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</si>
  <si>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</si>
  <si>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</si>
  <si>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</si>
  <si>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</si>
  <si>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</si>
  <si>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</si>
  <si>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</si>
  <si>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</si>
  <si>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</si>
  <si>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</si>
  <si>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</si>
  <si>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</si>
  <si>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</si>
  <si>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</si>
  <si>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</si>
  <si>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</si>
  <si>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</si>
  <si>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</si>
  <si>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</si>
  <si>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</si>
  <si>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</si>
  <si>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</si>
  <si>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</si>
  <si>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</si>
  <si>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</si>
  <si>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</si>
  <si>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</si>
  <si>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</si>
  <si>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</si>
  <si>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</si>
  <si>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</si>
  <si>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</si>
  <si>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</si>
  <si>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</si>
  <si>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</si>
  <si>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</si>
  <si>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</si>
  <si>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</si>
  <si>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</si>
  <si>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</si>
  <si>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</si>
  <si>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</si>
  <si>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</si>
  <si>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</si>
  <si>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</si>
  <si>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</si>
  <si>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</si>
  <si>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</si>
  <si>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</si>
  <si>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</si>
  <si>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</si>
  <si>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</si>
  <si>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</si>
  <si>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</si>
  <si>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</si>
  <si>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</si>
  <si>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</si>
  <si>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</si>
  <si>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</si>
  <si>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</si>
  <si>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</si>
  <si>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</si>
  <si>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</si>
  <si>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</si>
  <si>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</si>
  <si>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</si>
  <si>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</si>
  <si>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</si>
  <si>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</si>
  <si>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</si>
  <si>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</si>
  <si>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</si>
  <si>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</si>
  <si>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</si>
  <si>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</si>
  <si>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</si>
  <si>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</si>
  <si>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</si>
  <si>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</si>
  <si>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</si>
  <si>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</si>
  <si>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</si>
  <si>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</si>
  <si>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</si>
  <si>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</si>
  <si>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</si>
  <si>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</si>
  <si>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</si>
  <si>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</si>
  <si>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</si>
  <si>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</si>
  <si>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</si>
  <si>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</si>
  <si>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</si>
  <si>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</si>
  <si>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</si>
  <si>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</si>
  <si>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</si>
  <si>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</si>
  <si>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</si>
  <si>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</si>
  <si>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</si>
  <si>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</si>
  <si>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</si>
  <si>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</si>
  <si>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</si>
  <si>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</si>
  <si>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</si>
  <si>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</si>
  <si>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</si>
  <si>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</si>
  <si>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</si>
  <si>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</si>
  <si>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</si>
  <si>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</si>
  <si>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</si>
  <si>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</si>
  <si>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</si>
  <si>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</si>
  <si>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</si>
  <si>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</si>
  <si>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</si>
  <si>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</si>
  <si>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</si>
  <si>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</si>
  <si>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</si>
  <si>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</si>
  <si>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</si>
  <si>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</si>
  <si>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</si>
  <si>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</si>
  <si>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</si>
  <si>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</si>
  <si>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</si>
  <si>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</si>
  <si>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</si>
  <si>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</si>
  <si>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</si>
  <si>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</si>
  <si>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</si>
  <si>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</si>
  <si>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</si>
  <si>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</si>
  <si>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</si>
  <si>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</si>
  <si>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</si>
  <si>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</si>
  <si>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</si>
  <si>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</si>
  <si>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</si>
  <si>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</si>
  <si>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</si>
  <si>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</si>
  <si>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</si>
  <si>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</si>
  <si>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</si>
  <si>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</si>
  <si>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</si>
  <si>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</si>
  <si>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</si>
  <si>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</si>
  <si>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</si>
  <si>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</si>
  <si>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</si>
  <si>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</si>
  <si>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</si>
  <si>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</si>
  <si>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</si>
  <si>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</si>
  <si>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</si>
  <si>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</si>
  <si>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</si>
  <si>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</si>
  <si>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</si>
  <si>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</si>
  <si>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</si>
  <si>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</si>
  <si>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</si>
  <si>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</si>
  <si>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</si>
  <si>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</si>
  <si>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</si>
  <si>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</si>
  <si>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</si>
  <si>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</si>
  <si>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</si>
  <si>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</si>
  <si>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</si>
  <si>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</si>
  <si>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</si>
  <si>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</si>
  <si>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</si>
  <si>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</si>
  <si>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</si>
  <si>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</si>
  <si>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</si>
  <si>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</si>
  <si>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</si>
  <si>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</si>
  <si>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</si>
  <si>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</si>
  <si>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</si>
  <si>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</si>
  <si>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</si>
  <si>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</si>
  <si>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</si>
  <si>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</si>
  <si>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</si>
  <si>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</si>
  <si>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</si>
  <si>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</si>
  <si>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</si>
  <si>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</si>
  <si>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</si>
  <si>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</si>
  <si>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</si>
  <si>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</si>
  <si>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</si>
  <si>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</si>
  <si>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</si>
  <si>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</si>
  <si>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</si>
  <si>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</si>
  <si>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</si>
  <si>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</si>
  <si>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</si>
  <si>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</si>
  <si>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</si>
  <si>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</si>
  <si>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</si>
  <si>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</si>
  <si>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</si>
  <si>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</si>
  <si>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</si>
  <si>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</si>
  <si>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</si>
  <si>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</si>
  <si>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</si>
  <si>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</si>
  <si>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</si>
  <si>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</si>
  <si>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</si>
  <si>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</si>
  <si>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</si>
  <si>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</si>
  <si>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</si>
  <si>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</si>
  <si>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</si>
  <si>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</si>
  <si>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</si>
  <si>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</si>
  <si>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</si>
  <si>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</si>
  <si>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</si>
  <si>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</si>
  <si>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</si>
  <si>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</si>
  <si>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</si>
  <si>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</si>
  <si>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</si>
  <si>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</si>
  <si>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</si>
  <si>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</si>
  <si>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</si>
  <si>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</si>
  <si>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</si>
  <si>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</si>
  <si>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</si>
  <si>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</si>
  <si>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</si>
  <si>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</si>
  <si>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</si>
  <si>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</si>
  <si>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</si>
  <si>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</si>
  <si>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</si>
  <si>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</si>
  <si>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</si>
  <si>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</si>
  <si>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</si>
  <si>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</si>
  <si>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</si>
  <si>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</si>
  <si>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</si>
  <si>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</si>
  <si>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</si>
  <si>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</si>
  <si>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</si>
  <si>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</si>
  <si>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</si>
  <si>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</si>
  <si>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</si>
  <si>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</si>
  <si>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</si>
  <si>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</si>
  <si>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</si>
  <si>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</si>
  <si>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</si>
  <si>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</si>
  <si>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</si>
  <si>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</si>
  <si>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</si>
  <si>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</si>
  <si>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</si>
  <si>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</si>
  <si>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</si>
  <si>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</si>
  <si>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</si>
  <si>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</si>
  <si>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</si>
  <si>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</si>
  <si>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</si>
  <si>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</si>
  <si>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</si>
  <si>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</si>
  <si>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</si>
  <si>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</si>
  <si>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</si>
  <si>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</si>
  <si>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</si>
  <si>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</si>
  <si>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</si>
  <si>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</si>
  <si>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</si>
  <si>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</si>
  <si>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</si>
  <si>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</si>
  <si>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</si>
  <si>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</si>
  <si>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</si>
  <si>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</si>
  <si>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</si>
  <si>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</si>
  <si>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</si>
  <si>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</si>
  <si>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</si>
  <si>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</si>
  <si>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</si>
  <si>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</si>
  <si>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</si>
  <si>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</si>
  <si>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</si>
  <si>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</si>
  <si>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</si>
  <si>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</si>
  <si>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</si>
  <si>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</si>
  <si>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</si>
  <si>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</si>
  <si>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</si>
  <si>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</si>
  <si>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</si>
  <si>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</si>
  <si>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</si>
  <si>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</si>
  <si>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</si>
  <si>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</si>
  <si>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</si>
  <si>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</si>
  <si>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</si>
  <si>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</si>
  <si>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</si>
  <si>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</si>
  <si>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</si>
  <si>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</si>
  <si>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</si>
  <si>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</si>
  <si>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</si>
  <si>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</si>
  <si>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</si>
  <si>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</si>
  <si>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</si>
  <si>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</si>
  <si>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</si>
  <si>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</si>
  <si>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</si>
  <si>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</si>
  <si>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</si>
  <si>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</si>
  <si>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</si>
  <si>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</si>
  <si>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</si>
  <si>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</si>
  <si>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</si>
  <si>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</si>
  <si>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</si>
  <si>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</si>
  <si>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</si>
  <si>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</si>
  <si>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</si>
  <si>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</si>
  <si>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</si>
  <si>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</si>
  <si>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</si>
  <si>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</si>
  <si>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</si>
  <si>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</si>
  <si>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</si>
  <si>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</si>
  <si>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</si>
  <si>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</si>
  <si>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</si>
  <si>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</si>
  <si>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</si>
  <si>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</si>
  <si>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</si>
  <si>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</si>
  <si>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</si>
  <si>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</si>
  <si>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</si>
  <si>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</si>
  <si>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</si>
  <si>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</si>
  <si>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</si>
  <si>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</si>
  <si>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</si>
  <si>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</si>
  <si>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</si>
  <si>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</si>
  <si>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</si>
  <si>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</si>
  <si>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</si>
  <si>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</si>
  <si>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</si>
  <si>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</si>
  <si>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</si>
  <si>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</si>
  <si>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</si>
  <si>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</si>
  <si>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</si>
  <si>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</si>
  <si>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</si>
  <si>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</si>
  <si>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</si>
  <si>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</si>
  <si>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</si>
  <si>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</si>
  <si>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</si>
  <si>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</si>
  <si>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</si>
  <si>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</si>
  <si>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</si>
  <si>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</si>
  <si>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</si>
  <si>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</si>
  <si>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</si>
  <si>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</si>
  <si>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</si>
  <si>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</si>
  <si>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</si>
  <si>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</si>
  <si>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</si>
  <si>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</si>
  <si>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</si>
  <si>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</si>
  <si>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</si>
  <si>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</si>
  <si>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</si>
  <si>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</si>
  <si>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</si>
  <si>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</si>
  <si>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</si>
  <si>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</si>
  <si>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</si>
  <si>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</si>
  <si>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</si>
  <si>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</si>
  <si>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</si>
  <si>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</si>
  <si>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</si>
  <si>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</si>
  <si>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</si>
  <si>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</si>
  <si>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</si>
  <si>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</si>
  <si>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</si>
  <si>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</si>
  <si>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</si>
  <si>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</si>
  <si>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</si>
  <si>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</si>
  <si>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</si>
  <si>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</si>
  <si>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</si>
  <si>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</si>
  <si>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</si>
  <si>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</si>
  <si>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</si>
  <si>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</si>
  <si>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</si>
  <si>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</si>
  <si>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</si>
  <si>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</si>
  <si>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</si>
  <si>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</si>
  <si>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</si>
  <si>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</si>
  <si>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</si>
  <si>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</si>
  <si>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</si>
  <si>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</si>
  <si>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</si>
  <si>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</si>
  <si>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</si>
  <si>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</si>
  <si>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</si>
  <si>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</si>
  <si>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</si>
  <si>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</si>
  <si>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</si>
  <si>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</si>
  <si>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</si>
  <si>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</si>
  <si>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</si>
  <si>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</si>
  <si>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</si>
  <si>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</si>
  <si>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</si>
  <si>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</si>
  <si>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</si>
  <si>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</si>
  <si>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</si>
  <si>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</si>
  <si>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</si>
  <si>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</si>
  <si>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</si>
  <si>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</si>
  <si>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</si>
  <si>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</si>
  <si>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</si>
  <si>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</si>
  <si>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</si>
  <si>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</si>
  <si>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</si>
  <si>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</si>
  <si>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</si>
  <si>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</si>
  <si>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</si>
  <si>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</si>
  <si>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</si>
  <si>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</si>
  <si>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</si>
  <si>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</si>
  <si>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</si>
  <si>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</si>
  <si>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</si>
  <si>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</si>
  <si>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</si>
  <si>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</si>
  <si>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</si>
  <si>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</si>
  <si>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</si>
  <si>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</si>
  <si>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</si>
  <si>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</si>
  <si>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</si>
  <si>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</si>
  <si>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</si>
  <si>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</si>
  <si>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</si>
  <si>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</si>
  <si>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</si>
  <si>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</si>
  <si>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</si>
  <si>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</si>
  <si>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</si>
  <si>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</si>
  <si>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</si>
  <si>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</si>
  <si>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</si>
  <si>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</si>
  <si>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</si>
  <si>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</si>
  <si>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</si>
  <si>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</si>
  <si>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</si>
  <si>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</si>
  <si>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</si>
  <si>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</si>
  <si>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</si>
  <si>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</si>
  <si>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</si>
  <si>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</si>
  <si>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</si>
  <si>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</si>
  <si>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</si>
  <si>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</si>
  <si>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</si>
  <si>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</si>
  <si>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</si>
  <si>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</si>
  <si>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</si>
  <si>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</si>
  <si>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</si>
  <si>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</si>
  <si>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</si>
  <si>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</si>
  <si>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</si>
  <si>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</si>
  <si>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</si>
  <si>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</si>
  <si>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</si>
  <si>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</si>
  <si>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</si>
  <si>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</si>
  <si>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</si>
  <si>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</si>
  <si>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</si>
  <si>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</si>
  <si>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</si>
  <si>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</si>
  <si>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</si>
  <si>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</si>
  <si>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</si>
  <si>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</si>
  <si>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</si>
  <si>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</si>
  <si>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</si>
  <si>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</si>
  <si>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</si>
  <si>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</si>
  <si>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</si>
  <si>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</si>
  <si>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</si>
  <si>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</si>
  <si>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</si>
  <si>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</si>
  <si>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</si>
  <si>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</si>
  <si>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</si>
  <si>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</si>
  <si>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</si>
  <si>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</si>
  <si>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</si>
  <si>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</si>
  <si>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</si>
  <si>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</si>
  <si>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</si>
  <si>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</si>
  <si>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</si>
  <si>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</si>
  <si>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</si>
  <si>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</si>
  <si>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</si>
  <si>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</si>
  <si>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</si>
  <si>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</si>
  <si>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</si>
  <si>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</si>
  <si>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</si>
  <si>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</si>
  <si>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</si>
  <si>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</si>
  <si>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</si>
  <si>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</si>
  <si>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</si>
  <si>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</si>
  <si>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</si>
  <si>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</si>
  <si>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</si>
  <si>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</si>
  <si>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</si>
  <si>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</si>
  <si>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</si>
  <si>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</si>
  <si>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</si>
  <si>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</si>
  <si>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</si>
  <si>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</si>
  <si>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</si>
  <si>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</si>
  <si>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</si>
  <si>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</si>
  <si>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</si>
  <si>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</si>
  <si>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</si>
  <si>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</si>
  <si>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</si>
  <si>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</si>
  <si>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</si>
  <si>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</si>
  <si>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</si>
  <si>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</si>
  <si>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</si>
  <si>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</si>
  <si>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</si>
  <si>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</si>
  <si>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</si>
  <si>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</si>
  <si>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</si>
  <si>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</si>
  <si>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</si>
  <si>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</si>
  <si>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</si>
  <si>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</si>
  <si>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</si>
  <si>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</si>
  <si>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</si>
  <si>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</si>
  <si>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</si>
  <si>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</si>
  <si>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</si>
  <si>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</si>
  <si>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</si>
  <si>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</si>
  <si>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</si>
  <si>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</si>
  <si>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</si>
  <si>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</si>
  <si>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</si>
  <si>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</si>
  <si>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</si>
  <si>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</si>
  <si>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</si>
  <si>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</si>
  <si>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</si>
  <si>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</si>
  <si>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</si>
  <si>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</si>
  <si>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</si>
  <si>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</si>
  <si>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</si>
  <si>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</si>
  <si>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</si>
  <si>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</si>
  <si>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</si>
  <si>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</si>
  <si>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</si>
  <si>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</si>
  <si>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</si>
  <si>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</si>
  <si>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</si>
  <si>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</si>
  <si>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</si>
  <si>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</si>
  <si>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</si>
  <si>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</si>
  <si>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</si>
  <si>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</si>
  <si>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</si>
  <si>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</si>
  <si>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</si>
  <si>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</si>
  <si>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</si>
  <si>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</si>
  <si>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</si>
  <si>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</si>
  <si>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</si>
  <si>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</si>
  <si>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</si>
  <si>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</si>
  <si>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</si>
  <si>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</si>
  <si>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</si>
  <si>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</si>
  <si>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</si>
  <si>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</si>
  <si>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</si>
  <si>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</si>
  <si>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</si>
  <si>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</si>
  <si>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</si>
  <si>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</si>
  <si>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</si>
  <si>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</si>
  <si>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</si>
  <si>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</si>
  <si>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</si>
  <si>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</si>
  <si>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</si>
  <si>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</si>
  <si>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</si>
  <si>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</si>
  <si>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</si>
  <si>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</si>
  <si>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</si>
  <si>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</si>
  <si>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</si>
  <si>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</si>
  <si>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</si>
  <si>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</si>
  <si>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</si>
  <si>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</si>
  <si>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</si>
  <si>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</si>
  <si>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</si>
  <si>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</si>
  <si>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</si>
  <si>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</si>
  <si>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</si>
  <si>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</si>
  <si>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</si>
  <si>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</si>
  <si>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</si>
  <si>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</si>
  <si>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</si>
  <si>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</si>
  <si>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</si>
  <si>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</si>
  <si>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</si>
  <si>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</si>
  <si>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</si>
  <si>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</si>
  <si>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</si>
  <si>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</si>
  <si>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</si>
  <si>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</si>
  <si>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</si>
  <si>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</si>
  <si>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</si>
  <si>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</si>
  <si>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</si>
  <si>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</si>
  <si>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</si>
  <si>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</si>
  <si>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</si>
  <si>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</si>
  <si>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</si>
  <si>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</si>
  <si>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</si>
  <si>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</si>
  <si>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</si>
  <si>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</si>
  <si>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</si>
  <si>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</si>
  <si>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</si>
  <si>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</si>
  <si>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</si>
  <si>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</si>
  <si>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</si>
  <si>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</si>
  <si>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</si>
  <si>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</si>
  <si>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</si>
  <si>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</si>
  <si>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</si>
  <si>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</si>
  <si>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</si>
  <si>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</si>
  <si>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</si>
  <si>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</si>
  <si>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</si>
  <si>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</si>
  <si>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</si>
  <si>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</si>
  <si>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</si>
  <si>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</si>
  <si>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</si>
  <si>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</si>
  <si>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</si>
  <si>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</si>
  <si>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</si>
  <si>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</si>
  <si>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</si>
  <si>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</si>
  <si>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</si>
  <si>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</si>
  <si>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</si>
  <si>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</si>
  <si>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</si>
  <si>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</si>
  <si>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</si>
  <si>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</si>
  <si>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</si>
  <si>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</si>
  <si>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</si>
  <si>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</si>
  <si>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</si>
  <si>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</si>
  <si>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</si>
  <si>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</si>
  <si>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</si>
  <si>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</si>
  <si>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</si>
  <si>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</si>
  <si>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</si>
  <si>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</si>
  <si>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</si>
  <si>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</si>
  <si>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</si>
  <si>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</si>
  <si>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</si>
  <si>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</si>
  <si>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</si>
  <si>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</si>
  <si>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</si>
  <si>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</si>
  <si>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</si>
  <si>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</si>
  <si>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</si>
  <si>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</si>
  <si>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</si>
  <si>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</si>
  <si>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</si>
  <si>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</si>
  <si>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</si>
  <si>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</si>
  <si>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</si>
  <si>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</si>
  <si>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</si>
  <si>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</si>
  <si>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</si>
  <si>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</si>
  <si>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</si>
  <si>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</si>
  <si>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</si>
  <si>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</si>
  <si>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</si>
  <si>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</si>
  <si>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</si>
  <si>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</si>
  <si>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</si>
  <si>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</si>
  <si>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</si>
  <si>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</si>
  <si>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</si>
  <si>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</si>
  <si>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</si>
  <si>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</si>
  <si>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</si>
  <si>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</si>
  <si>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</si>
  <si>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</si>
  <si>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</si>
  <si>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</si>
  <si>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</si>
  <si>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</si>
  <si>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</si>
  <si>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</si>
  <si>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</si>
  <si>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</si>
  <si>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</si>
  <si>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</si>
  <si>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</si>
  <si>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</si>
  <si>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</si>
  <si>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</si>
  <si>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</si>
  <si>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</si>
  <si>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</si>
  <si>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</si>
  <si>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</si>
  <si>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</si>
  <si>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</si>
  <si>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</si>
  <si>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</si>
  <si>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</si>
  <si>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</si>
  <si>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</si>
  <si>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</si>
  <si>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</si>
  <si>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</si>
  <si>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</si>
  <si>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</si>
  <si>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</si>
  <si>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</si>
  <si>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</si>
  <si>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</si>
  <si>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</si>
  <si>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</si>
  <si>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</si>
  <si>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</si>
  <si>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</si>
  <si>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</si>
  <si>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</si>
  <si>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</si>
  <si>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</si>
  <si>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</si>
  <si>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</si>
  <si>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</si>
  <si>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</si>
  <si>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</si>
  <si>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</si>
  <si>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</si>
  <si>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</si>
  <si>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</si>
  <si>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</si>
  <si>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</si>
  <si>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</si>
  <si>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</si>
  <si>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</si>
  <si>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</si>
  <si>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</si>
  <si>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</si>
  <si>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</si>
  <si>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</si>
  <si>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</si>
  <si>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</si>
  <si>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</si>
  <si>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</si>
  <si>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</si>
  <si>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</si>
  <si>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</si>
  <si>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</si>
  <si>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</si>
  <si>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</si>
  <si>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</si>
  <si>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</si>
  <si>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</si>
  <si>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</si>
  <si>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</si>
  <si>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</si>
  <si>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</si>
  <si>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</si>
  <si>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</si>
  <si>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</si>
  <si>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</si>
  <si>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</si>
  <si>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</si>
  <si>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</si>
  <si>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</si>
  <si>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</si>
  <si>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</si>
  <si>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</si>
  <si>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</si>
  <si>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</si>
  <si>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</si>
  <si>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</si>
  <si>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</si>
  <si>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</si>
  <si>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</si>
  <si>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</si>
  <si>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</si>
  <si>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</si>
  <si>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</si>
  <si>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</si>
  <si>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</si>
  <si>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</si>
  <si>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</si>
  <si>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</si>
  <si>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</si>
  <si>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</si>
  <si>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</si>
  <si>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</si>
  <si>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</si>
  <si>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</si>
  <si>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</si>
  <si>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</si>
  <si>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</si>
  <si>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</si>
  <si>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</si>
  <si>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</si>
  <si>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</si>
  <si>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</si>
  <si>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</si>
  <si>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</si>
  <si>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</si>
  <si>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</si>
  <si>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</si>
  <si>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</si>
  <si>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</si>
  <si>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</si>
  <si>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</si>
  <si>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</si>
  <si>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</si>
  <si>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</si>
  <si>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</si>
  <si>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</si>
  <si>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</si>
  <si>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</si>
  <si>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</si>
  <si>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</si>
  <si>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</si>
  <si>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</si>
  <si>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</si>
  <si>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</si>
  <si>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</si>
  <si>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</si>
  <si>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</si>
  <si>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</si>
  <si>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</si>
  <si>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</si>
  <si>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</si>
  <si>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</si>
  <si>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</si>
  <si>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</si>
  <si>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</si>
  <si>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</si>
  <si>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</si>
  <si>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</si>
  <si>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</si>
  <si>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</si>
  <si>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</si>
  <si>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</si>
  <si>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</si>
  <si>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</si>
  <si>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</si>
  <si>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</si>
  <si>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</si>
  <si>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</si>
  <si>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</si>
  <si>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</si>
  <si>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</si>
  <si>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</si>
  <si>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</si>
  <si>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</si>
  <si>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</si>
  <si>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</si>
  <si>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</si>
  <si>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</si>
  <si>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</si>
  <si>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</si>
  <si>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</si>
  <si>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</si>
  <si>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</si>
  <si>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</si>
  <si>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</si>
  <si>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</si>
  <si>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</si>
  <si>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</si>
  <si>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</si>
  <si>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</si>
  <si>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</si>
  <si>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</si>
  <si>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</si>
  <si>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</si>
  <si>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</si>
  <si>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</si>
  <si>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</si>
  <si>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</si>
  <si>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</si>
  <si>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</si>
  <si>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</si>
  <si>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</si>
  <si>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</si>
  <si>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</si>
  <si>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</si>
  <si>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</si>
  <si>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</si>
  <si>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</si>
  <si>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</si>
  <si>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</si>
  <si>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</si>
  <si>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</si>
  <si>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</si>
  <si>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</si>
  <si>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</si>
  <si>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</si>
  <si>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</si>
  <si>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</si>
  <si>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</si>
  <si>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</si>
  <si>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</si>
  <si>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</si>
  <si>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</si>
  <si>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</si>
  <si>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</si>
  <si>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</si>
  <si>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</si>
  <si>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</si>
  <si>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</si>
  <si>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</si>
  <si>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</si>
  <si>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</si>
  <si>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</si>
  <si>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</si>
  <si>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</si>
  <si>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</si>
  <si>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</si>
  <si>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</si>
  <si>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</si>
  <si>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</si>
  <si>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</si>
  <si>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</si>
  <si>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</si>
  <si>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</si>
  <si>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</si>
  <si>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</si>
  <si>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</si>
  <si>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</si>
  <si>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</si>
  <si>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</si>
  <si>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</si>
  <si>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</si>
  <si>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</si>
  <si>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</si>
  <si>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</si>
  <si>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</si>
  <si>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</si>
  <si>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</si>
  <si>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</si>
  <si>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</si>
  <si>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</si>
  <si>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</si>
  <si>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</si>
  <si>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</si>
  <si>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</si>
  <si>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</si>
  <si>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</si>
  <si>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</si>
  <si>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</si>
  <si>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</si>
  <si>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</si>
  <si>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</si>
  <si>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</si>
  <si>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</si>
  <si>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</si>
  <si>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</si>
  <si>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</si>
  <si>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</si>
  <si>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</si>
  <si>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</si>
  <si>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</si>
  <si>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</si>
  <si>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</si>
  <si>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</si>
  <si>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</si>
  <si>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</si>
  <si>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</si>
  <si>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</si>
  <si>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</si>
  <si>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</si>
  <si>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</si>
  <si>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</si>
  <si>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</si>
  <si>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</si>
  <si>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</si>
  <si>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</si>
  <si>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</si>
  <si>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</si>
  <si>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</si>
  <si>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</si>
  <si>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</si>
  <si>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</si>
  <si>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</si>
  <si>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</si>
  <si>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</si>
  <si>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</si>
  <si>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</si>
  <si>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</si>
  <si>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</si>
  <si>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</si>
  <si>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</si>
  <si>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</si>
  <si>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</si>
  <si>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</si>
  <si>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</si>
  <si>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</si>
  <si>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</si>
  <si>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</si>
  <si>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</si>
  <si>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</si>
  <si>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</si>
  <si>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</si>
  <si>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</si>
  <si>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</si>
  <si>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</si>
  <si>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</si>
  <si>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</si>
  <si>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</si>
  <si>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</si>
  <si>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</si>
  <si>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</si>
  <si>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</si>
  <si>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</si>
  <si>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</si>
  <si>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</si>
  <si>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</si>
  <si>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</si>
  <si>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</si>
  <si>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</si>
  <si>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</si>
  <si>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</si>
  <si>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</si>
  <si>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</si>
  <si>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</si>
  <si>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</si>
  <si>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</si>
  <si>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</si>
  <si>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</si>
  <si>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</si>
  <si>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</si>
  <si>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</si>
  <si>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</si>
  <si>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</si>
  <si>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</si>
  <si>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</si>
  <si>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</si>
  <si>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</si>
  <si>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</si>
  <si>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</si>
  <si>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</si>
  <si>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</si>
  <si>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</si>
  <si>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</si>
  <si>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</si>
  <si>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</si>
  <si>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</si>
  <si>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</si>
  <si>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</si>
  <si>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</si>
  <si>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</si>
  <si>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</si>
  <si>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</si>
  <si>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</si>
  <si>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</si>
  <si>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</si>
  <si>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</si>
  <si>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</si>
  <si>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</si>
  <si>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</si>
  <si>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</si>
  <si>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</si>
  <si>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</si>
  <si>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</si>
  <si>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</si>
  <si>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</si>
  <si>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</si>
  <si>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</si>
  <si>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</si>
  <si>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</si>
  <si>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</si>
  <si>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</si>
  <si>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</si>
  <si>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</si>
  <si>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</si>
  <si>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</si>
  <si>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</si>
  <si>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</si>
  <si>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</si>
  <si>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</si>
  <si>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</si>
  <si>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</si>
  <si>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</si>
  <si>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</si>
  <si>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</si>
  <si>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</si>
  <si>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</si>
  <si>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</si>
  <si>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</si>
  <si>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</si>
  <si>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</si>
  <si>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</si>
  <si>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</si>
  <si>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</si>
  <si>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</si>
  <si>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</si>
  <si>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</si>
  <si>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</si>
  <si>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</si>
  <si>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</si>
  <si>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</si>
  <si>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</si>
  <si>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</si>
  <si>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</si>
  <si>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</si>
  <si>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</si>
  <si>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</si>
  <si>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</si>
  <si>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</si>
  <si>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</si>
  <si>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</si>
  <si>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</si>
  <si>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</si>
  <si>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</si>
  <si>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</si>
  <si>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</si>
  <si>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</si>
  <si>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</si>
  <si>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</si>
  <si>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</si>
  <si>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</si>
  <si>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</si>
  <si>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</si>
  <si>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</si>
  <si>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</si>
  <si>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</si>
  <si>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</si>
  <si>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</si>
  <si>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</si>
  <si>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</si>
  <si>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</si>
  <si>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</si>
  <si>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</si>
  <si>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</si>
  <si>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</si>
  <si>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</si>
  <si>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</si>
  <si>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</si>
  <si>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</si>
  <si>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</si>
  <si>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</si>
  <si>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</si>
  <si>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</si>
  <si>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</si>
  <si>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</si>
  <si>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</si>
  <si>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</si>
  <si>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</si>
  <si>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</si>
  <si>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</si>
  <si>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</si>
  <si>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</si>
  <si>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</si>
  <si>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</si>
  <si>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</si>
  <si>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</si>
  <si>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</si>
  <si>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</si>
  <si>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</si>
  <si>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</si>
  <si>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</si>
  <si>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</si>
  <si>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</si>
  <si>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</si>
  <si>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</si>
  <si>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</si>
  <si>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</si>
  <si>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</si>
  <si>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</si>
  <si>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</si>
  <si>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</si>
  <si>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</si>
  <si>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</si>
  <si>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</si>
  <si>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</si>
  <si>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</si>
  <si>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</si>
  <si>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</si>
  <si>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</si>
  <si>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</si>
  <si>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</si>
  <si>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</si>
  <si>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</si>
  <si>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</si>
  <si>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</si>
  <si>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</si>
  <si>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</si>
  <si>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</si>
  <si>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</si>
  <si>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</si>
  <si>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</si>
  <si>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</si>
  <si>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</si>
  <si>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</si>
  <si>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</si>
  <si>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</si>
  <si>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</si>
  <si>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</si>
  <si>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</si>
  <si>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</si>
  <si>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</si>
  <si>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</si>
  <si>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</si>
  <si>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</si>
  <si>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</si>
  <si>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</si>
  <si>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</si>
  <si>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</si>
  <si>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</si>
  <si>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</si>
  <si>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</si>
  <si>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</si>
  <si>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</si>
  <si>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</si>
  <si>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</si>
  <si>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</si>
  <si>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</si>
  <si>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</si>
  <si>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</si>
  <si>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</si>
  <si>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</si>
  <si>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</si>
  <si>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</si>
  <si>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</si>
  <si>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</si>
  <si>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</si>
  <si>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</si>
  <si>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</si>
  <si>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</si>
  <si>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</si>
  <si>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</si>
  <si>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</si>
  <si>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</si>
  <si>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</si>
  <si>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</si>
  <si>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</si>
  <si>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</si>
  <si>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</si>
  <si>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</si>
  <si>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</si>
  <si>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</si>
  <si>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</si>
  <si>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</si>
  <si>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</si>
  <si>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</si>
  <si>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</si>
  <si>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</si>
  <si>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</si>
  <si>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</si>
  <si>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</si>
  <si>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</si>
  <si>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</si>
  <si>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</si>
  <si>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</si>
  <si>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</si>
  <si>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</si>
  <si>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</si>
  <si>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</si>
  <si>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</si>
  <si>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</si>
  <si>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</si>
  <si>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</si>
  <si>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</si>
  <si>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</si>
  <si>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</si>
  <si>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</si>
  <si>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</si>
  <si>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</si>
  <si>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</si>
  <si>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</si>
  <si>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</si>
  <si>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</si>
  <si>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</si>
  <si>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</si>
  <si>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</si>
  <si>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</si>
  <si>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</si>
  <si>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</si>
  <si>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</si>
  <si>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</si>
  <si>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 Category</t>
  </si>
  <si>
    <t>average donation</t>
  </si>
  <si>
    <t>ended conversion</t>
  </si>
  <si>
    <t>(All)</t>
  </si>
  <si>
    <t>Row Labels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</si>
  <si>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</si>
  <si>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</si>
  <si>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</si>
  <si>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</si>
  <si>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</si>
  <si>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</si>
  <si>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</si>
  <si>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</si>
  <si>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</si>
  <si>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</si>
  <si>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</si>
  <si>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</si>
  <si>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</si>
  <si>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</si>
  <si>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</si>
  <si>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</si>
  <si>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</si>
  <si>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</si>
  <si>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</si>
  <si>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</si>
  <si>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</si>
  <si>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</si>
  <si>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</si>
  <si>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</si>
  <si>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</si>
  <si>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</si>
  <si>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</si>
  <si>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</si>
  <si>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</si>
  <si>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</si>
  <si>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</si>
  <si>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</si>
  <si>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</si>
  <si>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</si>
  <si>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</si>
  <si>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</si>
  <si>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 xml:space="preserve">date created conversion 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</si>
  <si>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</si>
  <si>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</si>
  <si>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</si>
  <si>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</si>
  <si>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</si>
  <si>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</si>
  <si>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</si>
  <si>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</si>
  <si>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Years (data created conversion 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</si>
  <si>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</si>
  <si>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</si>
  <si>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</si>
  <si>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</si>
  <si>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</si>
  <si>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</si>
  <si>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</si>
  <si>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</si>
  <si>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</si>
  <si>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</si>
  <si>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</si>
  <si>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</si>
  <si>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less that 1000</t>
  </si>
  <si>
    <t>1000 to 4999</t>
  </si>
  <si>
    <t>5000 to 9999</t>
  </si>
  <si>
    <t>10000 to 14999</t>
  </si>
  <si>
    <t>15000 to 19999</t>
  </si>
  <si>
    <t>20000 to 24999</t>
  </si>
  <si>
    <t>25000 to 299999</t>
  </si>
  <si>
    <t>30000 to 34999</t>
  </si>
  <si>
    <t>35000 to 39999</t>
  </si>
  <si>
    <t>40000 to 44999</t>
  </si>
  <si>
    <t>45000 to 49999</t>
  </si>
  <si>
    <t>greater than, or equal to 50000</t>
  </si>
  <si>
    <t xml:space="preserve">Mean </t>
  </si>
  <si>
    <t>Median</t>
  </si>
  <si>
    <t xml:space="preserve">Minimum </t>
  </si>
  <si>
    <t>Maximum</t>
  </si>
  <si>
    <t>Variance</t>
  </si>
  <si>
    <t>Standard Deviation</t>
  </si>
  <si>
    <t xml:space="preserve">Successful Campaigns: </t>
  </si>
  <si>
    <t xml:space="preserve">Failed Campaigns: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</si>
</sst>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Table 1 !PivotTable1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 '!$B$9:$B$10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 '!$A$11:$A$20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'!$B$11:$B$20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1-4F70-A522-672AA642E993}"/>
            </c:ext>
          </c:extLst>
        </c:ser>
        <c:ser>
          <c:idx val="1"/>
          <c:order val="1"/>
          <c:tx>
            <c:strRef>
              <c:f>'Pivot Table 1 '!$C$9:$C$10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 '!$A$11:$A$20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'!$C$11:$C$20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1-4F70-A522-672AA642E993}"/>
            </c:ext>
          </c:extLst>
        </c:ser>
        <c:ser>
          <c:idx val="2"/>
          <c:order val="2"/>
          <c:tx>
            <c:strRef>
              <c:f>'Pivot Table 1 '!$D$9:$D$10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 '!$A$11:$A$20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'!$D$11:$D$20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71-4F70-A522-672AA642E993}"/>
            </c:ext>
          </c:extLst>
        </c:ser>
        <c:ser>
          <c:idx val="3"/>
          <c:order val="3"/>
          <c:tx>
            <c:strRef>
              <c:f>'Pivot Table 1 '!$E$9:$E$10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 '!$A$11:$A$20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'!$E$11:$E$20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71-4F70-A522-672AA642E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3465936"/>
        <c:axId val="1049890032"/>
      </c:barChart>
      <c:catAx>
        <c:axId val="128346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90032"/>
        <c:crosses val="autoZero"/>
        <c:auto val="1"/>
        <c:lblAlgn val="ctr"/>
        <c:lblOffset val="100"/>
        <c:noMultiLvlLbl val="0"/>
      </c:catAx>
      <c:valAx>
        <c:axId val="104989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6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Table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C-40A7-B58F-10E2351F1BA9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C-40A7-B58F-10E2351F1BA9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5C-40A7-B58F-10E2351F1BA9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5C-40A7-B58F-10E2351F1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66681855"/>
        <c:axId val="1039839551"/>
      </c:barChart>
      <c:catAx>
        <c:axId val="76668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39551"/>
        <c:crosses val="autoZero"/>
        <c:auto val="1"/>
        <c:lblAlgn val="ctr"/>
        <c:lblOffset val="100"/>
        <c:noMultiLvlLbl val="0"/>
      </c:catAx>
      <c:valAx>
        <c:axId val="103983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8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Table 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A-48AC-9014-4672A22BA591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9A-48AC-9014-4672A22BA591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9A-48AC-9014-4672A22BA591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9A-48AC-9014-4672A22B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983840"/>
        <c:axId val="1038474752"/>
      </c:lineChart>
      <c:catAx>
        <c:axId val="104098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74752"/>
        <c:crosses val="autoZero"/>
        <c:auto val="1"/>
        <c:lblAlgn val="ctr"/>
        <c:lblOffset val="100"/>
        <c:noMultiLvlLbl val="0"/>
      </c:catAx>
      <c:valAx>
        <c:axId val="10384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'Goal Analysis'!$B$1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that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than, or equal to 50000</c:v>
                </c:pt>
              </c:strCache>
            </c:strRef>
          </c:cat>
          <c:val>
            <c:numRef>
              <c:f>'Goal Analysis'!$B$2:$B$13</c:f>
              <c:numCache>
                <c:formatCode>General</c:formatCode>
                <c:ptCount val="12"/>
                <c:pt idx="0">
                  <c:v>30</c:v>
                </c:pt>
                <c:pt idx="1">
                  <c:v>221</c:v>
                </c:pt>
                <c:pt idx="2">
                  <c:v>385</c:v>
                </c:pt>
                <c:pt idx="3">
                  <c:v>389</c:v>
                </c:pt>
                <c:pt idx="4">
                  <c:v>399</c:v>
                </c:pt>
                <c:pt idx="5">
                  <c:v>406</c:v>
                </c:pt>
                <c:pt idx="6">
                  <c:v>565</c:v>
                </c:pt>
                <c:pt idx="7">
                  <c:v>424</c:v>
                </c:pt>
                <c:pt idx="8">
                  <c:v>432</c:v>
                </c:pt>
                <c:pt idx="9">
                  <c:v>443</c:v>
                </c:pt>
                <c:pt idx="10">
                  <c:v>451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F-46C5-99B4-FC388F9FB1B9}"/>
            </c:ext>
          </c:extLst>
        </c:ser>
        <c:ser>
          <c:idx val="1"/>
          <c:order val="1"/>
          <c:tx>
            <c:strRef>
              <c:f>'Goal Analysis'!$C$1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that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than, or equal to 50000</c:v>
                </c:pt>
              </c:strCache>
            </c:strRef>
          </c:cat>
          <c:val>
            <c:numRef>
              <c:f>'Goal Analysis'!$C$2:$C$13</c:f>
              <c:numCache>
                <c:formatCode>General</c:formatCode>
                <c:ptCount val="12"/>
                <c:pt idx="0">
                  <c:v>20</c:v>
                </c:pt>
                <c:pt idx="1">
                  <c:v>58</c:v>
                </c:pt>
                <c:pt idx="2">
                  <c:v>184</c:v>
                </c:pt>
                <c:pt idx="3">
                  <c:v>189</c:v>
                </c:pt>
                <c:pt idx="4">
                  <c:v>189</c:v>
                </c:pt>
                <c:pt idx="5">
                  <c:v>189</c:v>
                </c:pt>
                <c:pt idx="6">
                  <c:v>364</c:v>
                </c:pt>
                <c:pt idx="7">
                  <c:v>192</c:v>
                </c:pt>
                <c:pt idx="8">
                  <c:v>195</c:v>
                </c:pt>
                <c:pt idx="9">
                  <c:v>198</c:v>
                </c:pt>
                <c:pt idx="10">
                  <c:v>201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F-46C5-99B4-FC388F9FB1B9}"/>
            </c:ext>
          </c:extLst>
        </c:ser>
        <c:ser>
          <c:idx val="2"/>
          <c:order val="2"/>
          <c:tx>
            <c:strRef>
              <c:f>'Goal Analysis'!$D$1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that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than, or equal to 50000</c:v>
                </c:pt>
              </c:strCache>
            </c:strRef>
          </c:cat>
          <c:val>
            <c:numRef>
              <c:f>'Goal Analysis'!$D$2:$D$13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57</c:v>
                </c:pt>
                <c:pt idx="7">
                  <c:v>28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F-46C5-99B4-FC388F9FB1B9}"/>
            </c:ext>
          </c:extLst>
        </c:ser>
        <c:ser>
          <c:idx val="3"/>
          <c:order val="3"/>
          <c:tx>
            <c:strRef>
              <c:f>'Goal Analysis'!$E$1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that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than, or equal to 50000</c:v>
                </c:pt>
              </c:strCache>
            </c:strRef>
          </c:cat>
          <c:val>
            <c:numRef>
              <c:f>'Goal Analysis'!$E$2:$E$13</c:f>
              <c:numCache>
                <c:formatCode>General</c:formatCode>
                <c:ptCount val="12"/>
                <c:pt idx="0">
                  <c:v>51</c:v>
                </c:pt>
                <c:pt idx="1">
                  <c:v>282</c:v>
                </c:pt>
                <c:pt idx="2">
                  <c:v>597</c:v>
                </c:pt>
                <c:pt idx="3">
                  <c:v>606</c:v>
                </c:pt>
                <c:pt idx="4">
                  <c:v>616</c:v>
                </c:pt>
                <c:pt idx="5">
                  <c:v>623</c:v>
                </c:pt>
                <c:pt idx="6">
                  <c:v>986</c:v>
                </c:pt>
                <c:pt idx="7">
                  <c:v>644</c:v>
                </c:pt>
                <c:pt idx="8">
                  <c:v>656</c:v>
                </c:pt>
                <c:pt idx="9">
                  <c:v>670</c:v>
                </c:pt>
                <c:pt idx="10">
                  <c:v>681</c:v>
                </c:pt>
                <c:pt idx="1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AF-46C5-99B4-FC388F9FB1B9}"/>
            </c:ext>
          </c:extLst>
        </c:ser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that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than, or equal to 50000</c:v>
                </c:pt>
              </c:strCache>
            </c:strRef>
          </c:cat>
          <c:val>
            <c:numRef>
              <c:f>'Goal Analysis'!$F$2:$F$13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0.78368794326241131</c:v>
                </c:pt>
                <c:pt idx="2">
                  <c:v>0.64489112227805701</c:v>
                </c:pt>
                <c:pt idx="3">
                  <c:v>0.64191419141914197</c:v>
                </c:pt>
                <c:pt idx="4">
                  <c:v>0.64772727272727271</c:v>
                </c:pt>
                <c:pt idx="5">
                  <c:v>0.651685393258427</c:v>
                </c:pt>
                <c:pt idx="6">
                  <c:v>0.57302231237322521</c:v>
                </c:pt>
                <c:pt idx="7">
                  <c:v>0.65838509316770188</c:v>
                </c:pt>
                <c:pt idx="8">
                  <c:v>0.65853658536585369</c:v>
                </c:pt>
                <c:pt idx="9">
                  <c:v>0.66119402985074627</c:v>
                </c:pt>
                <c:pt idx="10">
                  <c:v>0.66226138032305437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AF-46C5-99B4-FC388F9FB1B9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that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than, or equal to 50000</c:v>
                </c:pt>
              </c:strCache>
            </c:strRef>
          </c:cat>
          <c:val>
            <c:numRef>
              <c:f>'Goal Analysis'!$G$2:$G$13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0.20567375886524822</c:v>
                </c:pt>
                <c:pt idx="2">
                  <c:v>0.3082077051926298</c:v>
                </c:pt>
                <c:pt idx="3">
                  <c:v>0.31188118811881188</c:v>
                </c:pt>
                <c:pt idx="4">
                  <c:v>0.30681818181818182</c:v>
                </c:pt>
                <c:pt idx="5">
                  <c:v>0.30337078651685395</c:v>
                </c:pt>
                <c:pt idx="6">
                  <c:v>0.36916835699797163</c:v>
                </c:pt>
                <c:pt idx="7">
                  <c:v>0.29813664596273293</c:v>
                </c:pt>
                <c:pt idx="8">
                  <c:v>0.2972560975609756</c:v>
                </c:pt>
                <c:pt idx="9">
                  <c:v>0.29552238805970149</c:v>
                </c:pt>
                <c:pt idx="10">
                  <c:v>0.29515418502202645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AF-46C5-99B4-FC388F9FB1B9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that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than, or equal to 50000</c:v>
                </c:pt>
              </c:strCache>
            </c:strRef>
          </c:cat>
          <c:val>
            <c:numRef>
              <c:f>'Goal Analysis'!$H$2:$H$13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1.0638297872340425E-2</c:v>
                </c:pt>
                <c:pt idx="2">
                  <c:v>4.690117252931323E-2</c:v>
                </c:pt>
                <c:pt idx="3">
                  <c:v>4.6204620462046202E-2</c:v>
                </c:pt>
                <c:pt idx="4">
                  <c:v>4.5454545454545456E-2</c:v>
                </c:pt>
                <c:pt idx="5">
                  <c:v>4.49438202247191E-2</c:v>
                </c:pt>
                <c:pt idx="6">
                  <c:v>5.7809330628803245E-2</c:v>
                </c:pt>
                <c:pt idx="7">
                  <c:v>4.3478260869565216E-2</c:v>
                </c:pt>
                <c:pt idx="8">
                  <c:v>4.4207317073170729E-2</c:v>
                </c:pt>
                <c:pt idx="9">
                  <c:v>4.3283582089552242E-2</c:v>
                </c:pt>
                <c:pt idx="10">
                  <c:v>4.2584434654919234E-2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AF-46C5-99B4-FC388F9FB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588336"/>
        <c:axId val="1214523840"/>
      </c:lineChart>
      <c:catAx>
        <c:axId val="10495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523840"/>
        <c:crosses val="autoZero"/>
        <c:auto val="1"/>
        <c:lblAlgn val="ctr"/>
        <c:lblOffset val="100"/>
        <c:noMultiLvlLbl val="0"/>
      </c:catAx>
      <c:valAx>
        <c:axId val="12145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5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76199</xdr:rowOff>
    </xdr:from>
    <xdr:to>
      <xdr:col>8</xdr:col>
      <xdr:colOff>504825</xdr:colOff>
      <xdr:row>4</xdr:row>
      <xdr:rowOff>200024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B43331-000C-4605-F023-4418C1852D8A}"/>
            </a:ext>
          </a:extLst>
        </xdr:cNvPr>
        <xdr:cNvSpPr txBox="1"/>
      </xdr:nvSpPr>
      <xdr:spPr>
        <a:xfrm>
          <a:off x="38100" y="76199"/>
          <a:ext cx="68199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a new sheet with a pivot table that analyzes your initial worksheet to count how many campaigns were successful, failed, canceled, or are currently live per category.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a stacked-column pivot chart that can be filtered by country based on the table that you created.</a:t>
          </a:r>
        </a:p>
        <a:p>
          <a:endParaRPr lang="en-US" sz="1100"/>
        </a:p>
      </xdr:txBody>
    </xdr:sp>
    <xdr:clientData/>
  </xdr:twoCellAnchor>
  <xdr:twoCellAnchor>
    <xdr:from>
      <xdr:col>6</xdr:col>
      <xdr:colOff>381000</xdr:colOff>
      <xdr:row>10</xdr:row>
      <xdr:rowOff>142875</xdr:rowOff>
    </xdr:from>
    <xdr:to>
      <xdr:col>12</xdr:col>
      <xdr:colOff>409575</xdr:colOff>
      <xdr:row>24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337CDF-7711-A15B-2B1A-F10459EE1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7</xdr:row>
      <xdr:rowOff>38100</xdr:rowOff>
    </xdr:from>
    <xdr:to>
      <xdr:col>16</xdr:col>
      <xdr:colOff>466725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EE7F6-F2C4-3CAC-45E7-59E5FD3B3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</xdr:row>
      <xdr:rowOff>66675</xdr:rowOff>
    </xdr:from>
    <xdr:to>
      <xdr:col>14</xdr:col>
      <xdr:colOff>76200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F70703-AF5A-6299-162F-2B26C34CA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357188</xdr:colOff>
      <xdr:row>14</xdr:row>
      <xdr:rowOff>173235</xdr:rowOff>
    </xdr:from>
    <xdr:to>
      <xdr:col>3</xdr:col>
      <xdr:colOff>684610</xdr:colOff>
      <xdr:row>28</xdr:row>
      <xdr:rowOff>82748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7544F-A621-FB33-EA0A-A7881BFF3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18</xdr:row>
      <xdr:rowOff>57150</xdr:rowOff>
    </xdr:from>
    <xdr:to>
      <xdr:col>12</xdr:col>
      <xdr:colOff>609600</xdr:colOff>
      <xdr:row>26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4497EF-F64B-2854-790C-CA0FD29296D6}"/>
            </a:ext>
          </a:extLst>
        </xdr:cNvPr>
        <xdr:cNvSpPr txBox="1"/>
      </xdr:nvSpPr>
      <xdr:spPr>
        <a:xfrm>
          <a:off x="8162925" y="3657600"/>
          <a:ext cx="3829050" cy="1590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your data to determine if there is more variability with successful or unsuccessful campaigns. Does this make sense? Why or why not?</a:t>
          </a:r>
        </a:p>
        <a:p>
          <a:endParaRPr lang="en-US" sz="1100"/>
        </a:p>
        <a:p>
          <a:r>
            <a:rPr lang="en-US" sz="1100"/>
            <a:t>There is more variablity</a:t>
          </a:r>
          <a:r>
            <a:rPr lang="en-US" sz="1100" baseline="0"/>
            <a:t> with the failed campaigns. This makes sense because there was more fluctuation and less backers than the succesful campaigns. 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daliz Gomez" refreshedDate="45147.89627164352" createdVersion="8" refreshedVersion="8" minRefreshableVersion="3" recordCount="1000" xr:uid="{3E49B8B6-ACC8-49A6-8704-9264AE6F2F20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a created conversion 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a created conversion 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a created conversion 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a created conversion 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x v="0"/>
    <s v="CAD"/>
    <x v="0"/>
    <n v="1450159200"/>
    <x v="0"/>
    <d v="2015-12-15T06:00:00"/>
    <b v="0"/>
    <b v="0"/>
    <x v="0"/>
    <x v="0"/>
    <x v="0"/>
  </r>
  <r>
    <n v="1"/>
    <x v="1"/>
    <s v="Managed bottom-line architecture"/>
    <n v="1400"/>
    <n v="14560"/>
    <n v="1040"/>
    <x v="1"/>
    <n v="158"/>
    <n v="92.15"/>
    <x v="1"/>
    <s v="USD"/>
    <x v="1"/>
    <n v="1408597200"/>
    <x v="1"/>
    <d v="2014-08-21T05:00:00"/>
    <b v="0"/>
    <b v="1"/>
    <x v="1"/>
    <x v="1"/>
    <x v="1"/>
  </r>
  <r>
    <n v="2"/>
    <x v="2"/>
    <s v="Function-based leadingedge pricing structure"/>
    <n v="108400"/>
    <n v="142523"/>
    <n v="131"/>
    <x v="1"/>
    <n v="1425"/>
    <n v="100.02"/>
    <x v="2"/>
    <s v="AUD"/>
    <x v="2"/>
    <n v="1384840800"/>
    <x v="2"/>
    <d v="2013-11-19T06:00:00"/>
    <b v="0"/>
    <b v="0"/>
    <x v="2"/>
    <x v="2"/>
    <x v="2"/>
  </r>
  <r>
    <n v="3"/>
    <x v="3"/>
    <s v="Vision-oriented fresh-thinking conglomeration"/>
    <n v="4200"/>
    <n v="2477"/>
    <n v="59"/>
    <x v="0"/>
    <n v="24"/>
    <n v="103.21"/>
    <x v="1"/>
    <s v="USD"/>
    <x v="3"/>
    <n v="1568955600"/>
    <x v="3"/>
    <d v="2019-09-20T05:00:00"/>
    <b v="0"/>
    <b v="0"/>
    <x v="1"/>
    <x v="1"/>
    <x v="1"/>
  </r>
  <r>
    <n v="4"/>
    <x v="4"/>
    <s v="Proactive foreground core"/>
    <n v="7600"/>
    <n v="5265"/>
    <n v="69"/>
    <x v="0"/>
    <n v="53"/>
    <n v="99.34"/>
    <x v="1"/>
    <s v="USD"/>
    <x v="4"/>
    <n v="1548309600"/>
    <x v="4"/>
    <d v="2019-01-24T06:00:00"/>
    <b v="0"/>
    <b v="0"/>
    <x v="3"/>
    <x v="3"/>
    <x v="3"/>
  </r>
  <r>
    <n v="5"/>
    <x v="5"/>
    <s v="Open-source optimizing database"/>
    <n v="7600"/>
    <n v="13195"/>
    <n v="174"/>
    <x v="1"/>
    <n v="174"/>
    <n v="75.83"/>
    <x v="3"/>
    <s v="DKK"/>
    <x v="5"/>
    <n v="1347080400"/>
    <x v="5"/>
    <d v="2012-09-08T05:00:00"/>
    <b v="0"/>
    <b v="0"/>
    <x v="3"/>
    <x v="3"/>
    <x v="3"/>
  </r>
  <r>
    <n v="6"/>
    <x v="6"/>
    <s v="Operative upward-trending algorithm"/>
    <n v="5200"/>
    <n v="1090"/>
    <n v="21"/>
    <x v="0"/>
    <n v="18"/>
    <n v="60.56"/>
    <x v="4"/>
    <s v="GBP"/>
    <x v="6"/>
    <n v="1505365200"/>
    <x v="6"/>
    <d v="2017-09-14T05:00:00"/>
    <b v="0"/>
    <b v="0"/>
    <x v="4"/>
    <x v="4"/>
    <x v="4"/>
  </r>
  <r>
    <n v="7"/>
    <x v="7"/>
    <s v="Centralized cohesive challenge"/>
    <n v="4500"/>
    <n v="14741"/>
    <n v="328"/>
    <x v="1"/>
    <n v="227"/>
    <n v="64.94"/>
    <x v="3"/>
    <s v="DKK"/>
    <x v="7"/>
    <n v="1439614800"/>
    <x v="7"/>
    <d v="2015-08-15T05:00:00"/>
    <b v="0"/>
    <b v="0"/>
    <x v="3"/>
    <x v="3"/>
    <x v="3"/>
  </r>
  <r>
    <n v="8"/>
    <x v="8"/>
    <s v="Exclusive attitude-oriented intranet"/>
    <n v="110100"/>
    <n v="21946"/>
    <n v="20"/>
    <x v="2"/>
    <n v="708"/>
    <n v="31"/>
    <x v="3"/>
    <s v="DKK"/>
    <x v="8"/>
    <n v="1281502800"/>
    <x v="8"/>
    <d v="2010-08-11T05:00:00"/>
    <b v="0"/>
    <b v="0"/>
    <x v="3"/>
    <x v="3"/>
    <x v="3"/>
  </r>
  <r>
    <n v="9"/>
    <x v="9"/>
    <s v="Open-source fresh-thinking model"/>
    <n v="6200"/>
    <n v="3208"/>
    <n v="52"/>
    <x v="0"/>
    <n v="44"/>
    <n v="72.91"/>
    <x v="1"/>
    <s v="USD"/>
    <x v="9"/>
    <n v="1383804000"/>
    <x v="9"/>
    <d v="2013-11-07T06:00:00"/>
    <b v="0"/>
    <b v="0"/>
    <x v="5"/>
    <x v="1"/>
    <x v="5"/>
  </r>
  <r>
    <n v="10"/>
    <x v="10"/>
    <s v="Monitored empowering installation"/>
    <n v="5200"/>
    <n v="13838"/>
    <n v="266"/>
    <x v="1"/>
    <n v="220"/>
    <n v="62.9"/>
    <x v="1"/>
    <s v="USD"/>
    <x v="10"/>
    <n v="1285909200"/>
    <x v="10"/>
    <d v="2010-10-01T05:00:00"/>
    <b v="0"/>
    <b v="0"/>
    <x v="6"/>
    <x v="4"/>
    <x v="6"/>
  </r>
  <r>
    <n v="11"/>
    <x v="11"/>
    <s v="Grass-roots zero administration system engine"/>
    <n v="6300"/>
    <n v="3030"/>
    <n v="48"/>
    <x v="0"/>
    <n v="27"/>
    <n v="112.22"/>
    <x v="1"/>
    <s v="USD"/>
    <x v="11"/>
    <n v="1285563600"/>
    <x v="11"/>
    <d v="2010-09-27T05:00:00"/>
    <b v="0"/>
    <b v="1"/>
    <x v="3"/>
    <x v="3"/>
    <x v="3"/>
  </r>
  <r>
    <n v="12"/>
    <x v="12"/>
    <s v="Assimilated hybrid intranet"/>
    <n v="6300"/>
    <n v="5629"/>
    <n v="89"/>
    <x v="0"/>
    <n v="55"/>
    <n v="102.35"/>
    <x v="1"/>
    <s v="USD"/>
    <x v="12"/>
    <n v="1572411600"/>
    <x v="12"/>
    <d v="2019-10-30T05:00:00"/>
    <b v="0"/>
    <b v="0"/>
    <x v="6"/>
    <x v="4"/>
    <x v="6"/>
  </r>
  <r>
    <n v="13"/>
    <x v="13"/>
    <s v="Multi-tiered directional open architecture"/>
    <n v="4200"/>
    <n v="10295"/>
    <n v="245"/>
    <x v="1"/>
    <n v="98"/>
    <n v="105.05"/>
    <x v="1"/>
    <s v="USD"/>
    <x v="13"/>
    <n v="1466658000"/>
    <x v="13"/>
    <d v="2016-06-23T05:00:00"/>
    <b v="0"/>
    <b v="0"/>
    <x v="7"/>
    <x v="1"/>
    <x v="7"/>
  </r>
  <r>
    <n v="14"/>
    <x v="14"/>
    <s v="Cloned directional synergy"/>
    <n v="28200"/>
    <n v="18829"/>
    <n v="67"/>
    <x v="0"/>
    <n v="200"/>
    <n v="94.15"/>
    <x v="1"/>
    <s v="USD"/>
    <x v="14"/>
    <n v="1333342800"/>
    <x v="14"/>
    <d v="2012-04-02T05:00:00"/>
    <b v="0"/>
    <b v="0"/>
    <x v="7"/>
    <x v="1"/>
    <x v="7"/>
  </r>
  <r>
    <n v="15"/>
    <x v="15"/>
    <s v="Extended eco-centric pricing structure"/>
    <n v="81200"/>
    <n v="38414"/>
    <n v="47"/>
    <x v="0"/>
    <n v="452"/>
    <n v="84.99"/>
    <x v="1"/>
    <s v="USD"/>
    <x v="15"/>
    <n v="1576303200"/>
    <x v="15"/>
    <d v="2019-12-14T06:00:00"/>
    <b v="0"/>
    <b v="0"/>
    <x v="8"/>
    <x v="2"/>
    <x v="8"/>
  </r>
  <r>
    <n v="16"/>
    <x v="16"/>
    <s v="Cross-platform systemic adapter"/>
    <n v="1700"/>
    <n v="11041"/>
    <n v="649"/>
    <x v="1"/>
    <n v="100"/>
    <n v="110.41"/>
    <x v="1"/>
    <s v="USD"/>
    <x v="16"/>
    <n v="1392271200"/>
    <x v="16"/>
    <d v="2014-02-13T06:00:00"/>
    <b v="0"/>
    <b v="0"/>
    <x v="9"/>
    <x v="5"/>
    <x v="9"/>
  </r>
  <r>
    <n v="17"/>
    <x v="17"/>
    <s v="Seamless 4thgeneration methodology"/>
    <n v="84600"/>
    <n v="134845"/>
    <n v="159"/>
    <x v="1"/>
    <n v="1249"/>
    <n v="107.96"/>
    <x v="1"/>
    <s v="USD"/>
    <x v="17"/>
    <n v="1294898400"/>
    <x v="17"/>
    <d v="2011-01-13T06:00:00"/>
    <b v="0"/>
    <b v="0"/>
    <x v="10"/>
    <x v="4"/>
    <x v="10"/>
  </r>
  <r>
    <n v="18"/>
    <x v="18"/>
    <s v="Exclusive needs-based adapter"/>
    <n v="9100"/>
    <n v="6089"/>
    <n v="67"/>
    <x v="3"/>
    <n v="135"/>
    <n v="45.1"/>
    <x v="1"/>
    <s v="USD"/>
    <x v="18"/>
    <n v="1537074000"/>
    <x v="18"/>
    <d v="2018-09-16T05:00:00"/>
    <b v="0"/>
    <b v="0"/>
    <x v="3"/>
    <x v="3"/>
    <x v="3"/>
  </r>
  <r>
    <n v="19"/>
    <x v="19"/>
    <s v="Down-sized cohesive archive"/>
    <n v="62500"/>
    <n v="30331"/>
    <n v="49"/>
    <x v="0"/>
    <n v="674"/>
    <n v="45"/>
    <x v="1"/>
    <s v="USD"/>
    <x v="19"/>
    <n v="1553490000"/>
    <x v="19"/>
    <d v="2019-03-25T05:00:00"/>
    <b v="0"/>
    <b v="1"/>
    <x v="3"/>
    <x v="3"/>
    <x v="3"/>
  </r>
  <r>
    <n v="20"/>
    <x v="20"/>
    <s v="Proactive composite alliance"/>
    <n v="131800"/>
    <n v="147936"/>
    <n v="112"/>
    <x v="1"/>
    <n v="1396"/>
    <n v="105.97"/>
    <x v="1"/>
    <s v="USD"/>
    <x v="20"/>
    <n v="1406523600"/>
    <x v="20"/>
    <d v="2014-07-28T05:00:00"/>
    <b v="0"/>
    <b v="0"/>
    <x v="6"/>
    <x v="4"/>
    <x v="6"/>
  </r>
  <r>
    <n v="21"/>
    <x v="21"/>
    <s v="Re-engineered intangible definition"/>
    <n v="94000"/>
    <n v="38533"/>
    <n v="41"/>
    <x v="0"/>
    <n v="558"/>
    <n v="69.06"/>
    <x v="1"/>
    <s v="USD"/>
    <x v="21"/>
    <n v="1316322000"/>
    <x v="21"/>
    <d v="2011-09-18T05:00:00"/>
    <b v="0"/>
    <b v="0"/>
    <x v="3"/>
    <x v="3"/>
    <x v="3"/>
  </r>
  <r>
    <n v="22"/>
    <x v="22"/>
    <s v="Enhanced dynamic definition"/>
    <n v="59100"/>
    <n v="75690"/>
    <n v="128"/>
    <x v="1"/>
    <n v="890"/>
    <n v="85.04"/>
    <x v="1"/>
    <s v="USD"/>
    <x v="22"/>
    <n v="1524027600"/>
    <x v="22"/>
    <d v="2018-04-18T05:00:00"/>
    <b v="0"/>
    <b v="0"/>
    <x v="3"/>
    <x v="3"/>
    <x v="3"/>
  </r>
  <r>
    <n v="23"/>
    <x v="23"/>
    <s v="Devolved next generation adapter"/>
    <n v="4500"/>
    <n v="14942"/>
    <n v="332"/>
    <x v="1"/>
    <n v="142"/>
    <n v="105.23"/>
    <x v="4"/>
    <s v="GBP"/>
    <x v="23"/>
    <n v="1554699600"/>
    <x v="23"/>
    <d v="2019-04-08T05:00:00"/>
    <b v="0"/>
    <b v="0"/>
    <x v="4"/>
    <x v="4"/>
    <x v="4"/>
  </r>
  <r>
    <n v="24"/>
    <x v="24"/>
    <s v="Cross-platform intermediate frame"/>
    <n v="92400"/>
    <n v="104257"/>
    <n v="113"/>
    <x v="1"/>
    <n v="2673"/>
    <n v="39"/>
    <x v="1"/>
    <s v="USD"/>
    <x v="24"/>
    <n v="1403499600"/>
    <x v="24"/>
    <d v="2014-06-23T05:00:00"/>
    <b v="0"/>
    <b v="0"/>
    <x v="8"/>
    <x v="2"/>
    <x v="8"/>
  </r>
  <r>
    <n v="25"/>
    <x v="25"/>
    <s v="Monitored impactful analyzer"/>
    <n v="5500"/>
    <n v="11904"/>
    <n v="216"/>
    <x v="1"/>
    <n v="163"/>
    <n v="73.03"/>
    <x v="1"/>
    <s v="USD"/>
    <x v="25"/>
    <n v="1307422800"/>
    <x v="25"/>
    <d v="2011-06-07T05:00:00"/>
    <b v="0"/>
    <b v="1"/>
    <x v="11"/>
    <x v="6"/>
    <x v="11"/>
  </r>
  <r>
    <n v="26"/>
    <x v="26"/>
    <s v="Optional responsive customer loyalty"/>
    <n v="107500"/>
    <n v="51814"/>
    <n v="48"/>
    <x v="3"/>
    <n v="1480"/>
    <n v="35.01"/>
    <x v="1"/>
    <s v="USD"/>
    <x v="26"/>
    <n v="1535346000"/>
    <x v="26"/>
    <d v="2018-08-27T05:00:00"/>
    <b v="0"/>
    <b v="0"/>
    <x v="3"/>
    <x v="3"/>
    <x v="3"/>
  </r>
  <r>
    <n v="27"/>
    <x v="27"/>
    <s v="Diverse transitional migration"/>
    <n v="2000"/>
    <n v="1599"/>
    <n v="80"/>
    <x v="0"/>
    <n v="15"/>
    <n v="106.6"/>
    <x v="1"/>
    <s v="USD"/>
    <x v="27"/>
    <n v="1444539600"/>
    <x v="27"/>
    <d v="2015-10-11T05:00:00"/>
    <b v="0"/>
    <b v="0"/>
    <x v="1"/>
    <x v="1"/>
    <x v="1"/>
  </r>
  <r>
    <n v="28"/>
    <x v="28"/>
    <s v="Synchronized global task-force"/>
    <n v="130800"/>
    <n v="137635"/>
    <n v="105"/>
    <x v="1"/>
    <n v="2220"/>
    <n v="62"/>
    <x v="1"/>
    <s v="USD"/>
    <x v="28"/>
    <n v="1267682400"/>
    <x v="28"/>
    <d v="2010-03-04T06:00:00"/>
    <b v="0"/>
    <b v="1"/>
    <x v="3"/>
    <x v="3"/>
    <x v="3"/>
  </r>
  <r>
    <n v="29"/>
    <x v="29"/>
    <s v="Focused 6thgeneration forecast"/>
    <n v="45900"/>
    <n v="150965"/>
    <n v="329"/>
    <x v="1"/>
    <n v="1606"/>
    <n v="94"/>
    <x v="5"/>
    <s v="CHF"/>
    <x v="29"/>
    <n v="1535518800"/>
    <x v="29"/>
    <d v="2018-08-29T05:00:00"/>
    <b v="0"/>
    <b v="0"/>
    <x v="12"/>
    <x v="4"/>
    <x v="12"/>
  </r>
  <r>
    <n v="30"/>
    <x v="30"/>
    <s v="Down-sized analyzing challenge"/>
    <n v="9000"/>
    <n v="14455"/>
    <n v="161"/>
    <x v="1"/>
    <n v="129"/>
    <n v="112.05"/>
    <x v="1"/>
    <s v="USD"/>
    <x v="30"/>
    <n v="1559106000"/>
    <x v="30"/>
    <d v="2019-05-29T05:00:00"/>
    <b v="0"/>
    <b v="0"/>
    <x v="10"/>
    <x v="4"/>
    <x v="10"/>
  </r>
  <r>
    <n v="31"/>
    <x v="31"/>
    <s v="Progressive needs-based focus group"/>
    <n v="3500"/>
    <n v="10850"/>
    <n v="310"/>
    <x v="1"/>
    <n v="226"/>
    <n v="48.01"/>
    <x v="4"/>
    <s v="GBP"/>
    <x v="31"/>
    <n v="1454392800"/>
    <x v="31"/>
    <d v="2016-02-02T06:00:00"/>
    <b v="0"/>
    <b v="0"/>
    <x v="11"/>
    <x v="6"/>
    <x v="11"/>
  </r>
  <r>
    <n v="32"/>
    <x v="32"/>
    <s v="Ergonomic 6thgeneration success"/>
    <n v="101000"/>
    <n v="87676"/>
    <n v="87"/>
    <x v="0"/>
    <n v="2307"/>
    <n v="38"/>
    <x v="6"/>
    <s v="EUR"/>
    <x v="32"/>
    <n v="1517896800"/>
    <x v="32"/>
    <d v="2018-02-06T06:00:00"/>
    <b v="0"/>
    <b v="0"/>
    <x v="4"/>
    <x v="4"/>
    <x v="4"/>
  </r>
  <r>
    <n v="33"/>
    <x v="33"/>
    <s v="Exclusive interactive approach"/>
    <n v="50200"/>
    <n v="189666"/>
    <n v="378"/>
    <x v="1"/>
    <n v="5419"/>
    <n v="35"/>
    <x v="1"/>
    <s v="USD"/>
    <x v="33"/>
    <n v="1415685600"/>
    <x v="33"/>
    <d v="2014-11-11T06:00:00"/>
    <b v="0"/>
    <b v="0"/>
    <x v="3"/>
    <x v="3"/>
    <x v="3"/>
  </r>
  <r>
    <n v="34"/>
    <x v="34"/>
    <s v="Reverse-engineered asynchronous archive"/>
    <n v="9300"/>
    <n v="14025"/>
    <n v="151"/>
    <x v="1"/>
    <n v="165"/>
    <n v="85"/>
    <x v="1"/>
    <s v="USD"/>
    <x v="34"/>
    <n v="1490677200"/>
    <x v="34"/>
    <d v="2017-03-28T05:00:00"/>
    <b v="0"/>
    <b v="0"/>
    <x v="4"/>
    <x v="4"/>
    <x v="4"/>
  </r>
  <r>
    <n v="35"/>
    <x v="35"/>
    <s v="Synergized intangible challenge"/>
    <n v="125500"/>
    <n v="188628"/>
    <n v="150"/>
    <x v="1"/>
    <n v="1965"/>
    <n v="95.99"/>
    <x v="3"/>
    <s v="DKK"/>
    <x v="35"/>
    <n v="1551506400"/>
    <x v="35"/>
    <d v="2019-03-02T06:00:00"/>
    <b v="0"/>
    <b v="1"/>
    <x v="6"/>
    <x v="4"/>
    <x v="6"/>
  </r>
  <r>
    <n v="36"/>
    <x v="36"/>
    <s v="Monitored multi-state encryption"/>
    <n v="700"/>
    <n v="1101"/>
    <n v="157"/>
    <x v="1"/>
    <n v="16"/>
    <n v="68.81"/>
    <x v="1"/>
    <s v="USD"/>
    <x v="36"/>
    <n v="1300856400"/>
    <x v="36"/>
    <d v="2011-03-23T05:00:00"/>
    <b v="0"/>
    <b v="0"/>
    <x v="3"/>
    <x v="3"/>
    <x v="3"/>
  </r>
  <r>
    <n v="37"/>
    <x v="37"/>
    <s v="Profound attitude-oriented functionalities"/>
    <n v="8100"/>
    <n v="11339"/>
    <n v="140"/>
    <x v="1"/>
    <n v="107"/>
    <n v="105.97"/>
    <x v="1"/>
    <s v="USD"/>
    <x v="37"/>
    <n v="1573192800"/>
    <x v="37"/>
    <d v="2019-11-08T06:00:00"/>
    <b v="0"/>
    <b v="1"/>
    <x v="13"/>
    <x v="5"/>
    <x v="13"/>
  </r>
  <r>
    <n v="38"/>
    <x v="38"/>
    <s v="Digitized client-driven database"/>
    <n v="3100"/>
    <n v="10085"/>
    <n v="325"/>
    <x v="1"/>
    <n v="134"/>
    <n v="75.260000000000005"/>
    <x v="1"/>
    <s v="USD"/>
    <x v="38"/>
    <n v="1287810000"/>
    <x v="38"/>
    <d v="2010-10-23T05:00:00"/>
    <b v="0"/>
    <b v="0"/>
    <x v="14"/>
    <x v="7"/>
    <x v="14"/>
  </r>
  <r>
    <n v="39"/>
    <x v="39"/>
    <s v="Organized bi-directional function"/>
    <n v="9900"/>
    <n v="5027"/>
    <n v="51"/>
    <x v="0"/>
    <n v="88"/>
    <n v="57.13"/>
    <x v="3"/>
    <s v="DKK"/>
    <x v="39"/>
    <n v="1362978000"/>
    <x v="39"/>
    <d v="2013-03-11T05:00:00"/>
    <b v="0"/>
    <b v="0"/>
    <x v="3"/>
    <x v="3"/>
    <x v="3"/>
  </r>
  <r>
    <n v="40"/>
    <x v="40"/>
    <s v="Reduced stable middleware"/>
    <n v="8800"/>
    <n v="14878"/>
    <n v="169"/>
    <x v="1"/>
    <n v="198"/>
    <n v="75.14"/>
    <x v="1"/>
    <s v="USD"/>
    <x v="40"/>
    <n v="1277355600"/>
    <x v="40"/>
    <d v="2010-06-24T05:00:00"/>
    <b v="0"/>
    <b v="1"/>
    <x v="8"/>
    <x v="2"/>
    <x v="8"/>
  </r>
  <r>
    <n v="41"/>
    <x v="41"/>
    <s v="Universal 5thgeneration neural-net"/>
    <n v="5600"/>
    <n v="11924"/>
    <n v="213"/>
    <x v="1"/>
    <n v="111"/>
    <n v="107.42"/>
    <x v="6"/>
    <s v="EUR"/>
    <x v="41"/>
    <n v="1348981200"/>
    <x v="41"/>
    <d v="2012-09-30T05:00:00"/>
    <b v="0"/>
    <b v="1"/>
    <x v="1"/>
    <x v="1"/>
    <x v="1"/>
  </r>
  <r>
    <n v="42"/>
    <x v="42"/>
    <s v="Virtual uniform frame"/>
    <n v="1800"/>
    <n v="7991"/>
    <n v="444"/>
    <x v="1"/>
    <n v="222"/>
    <n v="36"/>
    <x v="1"/>
    <s v="USD"/>
    <x v="42"/>
    <n v="1310533200"/>
    <x v="42"/>
    <d v="2011-07-13T05:00:00"/>
    <b v="0"/>
    <b v="0"/>
    <x v="0"/>
    <x v="0"/>
    <x v="0"/>
  </r>
  <r>
    <n v="43"/>
    <x v="43"/>
    <s v="Profound explicit paradigm"/>
    <n v="90200"/>
    <n v="167717"/>
    <n v="186"/>
    <x v="1"/>
    <n v="6212"/>
    <n v="27"/>
    <x v="1"/>
    <s v="USD"/>
    <x v="43"/>
    <n v="1407560400"/>
    <x v="43"/>
    <d v="2014-08-09T05:00:00"/>
    <b v="0"/>
    <b v="0"/>
    <x v="15"/>
    <x v="5"/>
    <x v="15"/>
  </r>
  <r>
    <n v="44"/>
    <x v="44"/>
    <s v="Visionary real-time groupware"/>
    <n v="1600"/>
    <n v="10541"/>
    <n v="659"/>
    <x v="1"/>
    <n v="98"/>
    <n v="107.56"/>
    <x v="3"/>
    <s v="DKK"/>
    <x v="44"/>
    <n v="1552885200"/>
    <x v="44"/>
    <d v="2019-03-18T05:00:00"/>
    <b v="0"/>
    <b v="0"/>
    <x v="13"/>
    <x v="5"/>
    <x v="13"/>
  </r>
  <r>
    <n v="45"/>
    <x v="45"/>
    <s v="Networked tertiary Graphical User Interface"/>
    <n v="9500"/>
    <n v="4530"/>
    <n v="48"/>
    <x v="0"/>
    <n v="48"/>
    <n v="94.38"/>
    <x v="1"/>
    <s v="USD"/>
    <x v="45"/>
    <n v="1479362400"/>
    <x v="45"/>
    <d v="2016-11-17T06:00:00"/>
    <b v="0"/>
    <b v="1"/>
    <x v="3"/>
    <x v="3"/>
    <x v="3"/>
  </r>
  <r>
    <n v="46"/>
    <x v="46"/>
    <s v="Virtual grid-enabled task-force"/>
    <n v="3700"/>
    <n v="4247"/>
    <n v="115"/>
    <x v="1"/>
    <n v="92"/>
    <n v="46.16"/>
    <x v="1"/>
    <s v="USD"/>
    <x v="46"/>
    <n v="1280552400"/>
    <x v="46"/>
    <d v="2010-07-31T05:00:00"/>
    <b v="0"/>
    <b v="0"/>
    <x v="1"/>
    <x v="1"/>
    <x v="1"/>
  </r>
  <r>
    <n v="47"/>
    <x v="47"/>
    <s v="Function-based multi-state software"/>
    <n v="1500"/>
    <n v="7129"/>
    <n v="475"/>
    <x v="1"/>
    <n v="149"/>
    <n v="47.85"/>
    <x v="1"/>
    <s v="USD"/>
    <x v="47"/>
    <n v="1398661200"/>
    <x v="47"/>
    <d v="2014-04-28T05:00:00"/>
    <b v="0"/>
    <b v="0"/>
    <x v="3"/>
    <x v="3"/>
    <x v="3"/>
  </r>
  <r>
    <n v="48"/>
    <x v="48"/>
    <s v="Optimized leadingedge concept"/>
    <n v="33300"/>
    <n v="128862"/>
    <n v="387"/>
    <x v="1"/>
    <n v="2431"/>
    <n v="53.01"/>
    <x v="1"/>
    <s v="USD"/>
    <x v="48"/>
    <n v="1436245200"/>
    <x v="48"/>
    <d v="2015-07-07T05:00:00"/>
    <b v="0"/>
    <b v="0"/>
    <x v="3"/>
    <x v="3"/>
    <x v="3"/>
  </r>
  <r>
    <n v="49"/>
    <x v="49"/>
    <s v="Sharable holistic interface"/>
    <n v="7200"/>
    <n v="13653"/>
    <n v="190"/>
    <x v="1"/>
    <n v="303"/>
    <n v="45.06"/>
    <x v="1"/>
    <s v="USD"/>
    <x v="49"/>
    <n v="1575439200"/>
    <x v="49"/>
    <d v="2019-12-04T06:00:00"/>
    <b v="0"/>
    <b v="0"/>
    <x v="1"/>
    <x v="1"/>
    <x v="1"/>
  </r>
  <r>
    <n v="50"/>
    <x v="50"/>
    <s v="Down-sized system-worthy secured line"/>
    <n v="100"/>
    <n v="2"/>
    <n v="2"/>
    <x v="0"/>
    <n v="1"/>
    <n v="2"/>
    <x v="6"/>
    <s v="EUR"/>
    <x v="50"/>
    <n v="1377752400"/>
    <x v="50"/>
    <d v="2013-08-29T05:00:00"/>
    <b v="0"/>
    <b v="0"/>
    <x v="16"/>
    <x v="1"/>
    <x v="16"/>
  </r>
  <r>
    <n v="51"/>
    <x v="51"/>
    <s v="Inverse secondary infrastructure"/>
    <n v="158100"/>
    <n v="145243"/>
    <n v="92"/>
    <x v="0"/>
    <n v="1467"/>
    <n v="99.01"/>
    <x v="4"/>
    <s v="GBP"/>
    <x v="51"/>
    <n v="1334206800"/>
    <x v="51"/>
    <d v="2012-04-12T05:00:00"/>
    <b v="0"/>
    <b v="1"/>
    <x v="8"/>
    <x v="2"/>
    <x v="8"/>
  </r>
  <r>
    <n v="52"/>
    <x v="52"/>
    <s v="Organic foreground leverage"/>
    <n v="7200"/>
    <n v="2459"/>
    <n v="34"/>
    <x v="0"/>
    <n v="75"/>
    <n v="32.79"/>
    <x v="1"/>
    <s v="USD"/>
    <x v="52"/>
    <n v="1284872400"/>
    <x v="52"/>
    <d v="2010-09-19T05:00:00"/>
    <b v="0"/>
    <b v="0"/>
    <x v="3"/>
    <x v="3"/>
    <x v="3"/>
  </r>
  <r>
    <n v="53"/>
    <x v="53"/>
    <s v="Reverse-engineered static concept"/>
    <n v="8800"/>
    <n v="12356"/>
    <n v="140"/>
    <x v="1"/>
    <n v="209"/>
    <n v="59.12"/>
    <x v="1"/>
    <s v="USD"/>
    <x v="53"/>
    <n v="1403931600"/>
    <x v="53"/>
    <d v="2014-06-28T05:00:00"/>
    <b v="0"/>
    <b v="0"/>
    <x v="6"/>
    <x v="4"/>
    <x v="6"/>
  </r>
  <r>
    <n v="54"/>
    <x v="54"/>
    <s v="Multi-channeled neutral customer loyalty"/>
    <n v="6000"/>
    <n v="5392"/>
    <n v="90"/>
    <x v="0"/>
    <n v="120"/>
    <n v="44.93"/>
    <x v="1"/>
    <s v="USD"/>
    <x v="54"/>
    <n v="1521262800"/>
    <x v="54"/>
    <d v="2018-03-17T05:00:00"/>
    <b v="0"/>
    <b v="0"/>
    <x v="8"/>
    <x v="2"/>
    <x v="8"/>
  </r>
  <r>
    <n v="55"/>
    <x v="55"/>
    <s v="Reverse-engineered bifurcated strategy"/>
    <n v="6600"/>
    <n v="11746"/>
    <n v="178"/>
    <x v="1"/>
    <n v="131"/>
    <n v="89.66"/>
    <x v="1"/>
    <s v="USD"/>
    <x v="55"/>
    <n v="1533358800"/>
    <x v="55"/>
    <d v="2018-08-04T05:00:00"/>
    <b v="0"/>
    <b v="0"/>
    <x v="17"/>
    <x v="1"/>
    <x v="17"/>
  </r>
  <r>
    <n v="56"/>
    <x v="56"/>
    <s v="Horizontal context-sensitive knowledge user"/>
    <n v="8000"/>
    <n v="11493"/>
    <n v="144"/>
    <x v="1"/>
    <n v="164"/>
    <n v="70.08"/>
    <x v="1"/>
    <s v="USD"/>
    <x v="56"/>
    <n v="1421474400"/>
    <x v="56"/>
    <d v="2015-01-17T06:00:00"/>
    <b v="0"/>
    <b v="0"/>
    <x v="8"/>
    <x v="2"/>
    <x v="8"/>
  </r>
  <r>
    <n v="57"/>
    <x v="57"/>
    <s v="Cross-group multi-state task-force"/>
    <n v="2900"/>
    <n v="6243"/>
    <n v="215"/>
    <x v="1"/>
    <n v="201"/>
    <n v="31.06"/>
    <x v="1"/>
    <s v="USD"/>
    <x v="57"/>
    <n v="1505278800"/>
    <x v="57"/>
    <d v="2017-09-13T05:00:00"/>
    <b v="0"/>
    <b v="0"/>
    <x v="11"/>
    <x v="6"/>
    <x v="11"/>
  </r>
  <r>
    <n v="58"/>
    <x v="58"/>
    <s v="Expanded 3rdgeneration strategy"/>
    <n v="2700"/>
    <n v="6132"/>
    <n v="227"/>
    <x v="1"/>
    <n v="211"/>
    <n v="29.06"/>
    <x v="1"/>
    <s v="USD"/>
    <x v="58"/>
    <n v="1443934800"/>
    <x v="58"/>
    <d v="2015-10-04T05:00:00"/>
    <b v="0"/>
    <b v="0"/>
    <x v="3"/>
    <x v="3"/>
    <x v="3"/>
  </r>
  <r>
    <n v="59"/>
    <x v="59"/>
    <s v="Assimilated real-time support"/>
    <n v="1400"/>
    <n v="3851"/>
    <n v="275"/>
    <x v="1"/>
    <n v="128"/>
    <n v="30.09"/>
    <x v="1"/>
    <s v="USD"/>
    <x v="59"/>
    <n v="1498539600"/>
    <x v="59"/>
    <d v="2017-06-27T05:00:00"/>
    <b v="0"/>
    <b v="1"/>
    <x v="3"/>
    <x v="3"/>
    <x v="3"/>
  </r>
  <r>
    <n v="60"/>
    <x v="60"/>
    <s v="User-centric regional database"/>
    <n v="94200"/>
    <n v="135997"/>
    <n v="144"/>
    <x v="1"/>
    <n v="1600"/>
    <n v="85"/>
    <x v="0"/>
    <s v="CAD"/>
    <x v="60"/>
    <n v="1342760400"/>
    <x v="60"/>
    <d v="2012-07-20T05:00:00"/>
    <b v="0"/>
    <b v="0"/>
    <x v="3"/>
    <x v="3"/>
    <x v="3"/>
  </r>
  <r>
    <n v="61"/>
    <x v="61"/>
    <s v="Open-source zero administration complexity"/>
    <n v="199200"/>
    <n v="184750"/>
    <n v="93"/>
    <x v="0"/>
    <n v="2253"/>
    <n v="82"/>
    <x v="0"/>
    <s v="CAD"/>
    <x v="61"/>
    <n v="1301720400"/>
    <x v="61"/>
    <d v="2011-04-02T05:00:00"/>
    <b v="0"/>
    <b v="0"/>
    <x v="3"/>
    <x v="3"/>
    <x v="3"/>
  </r>
  <r>
    <n v="62"/>
    <x v="62"/>
    <s v="Organized incremental standardization"/>
    <n v="2000"/>
    <n v="14452"/>
    <n v="723"/>
    <x v="1"/>
    <n v="249"/>
    <n v="58.04"/>
    <x v="1"/>
    <s v="USD"/>
    <x v="62"/>
    <n v="1433566800"/>
    <x v="62"/>
    <d v="2015-06-06T05:00:00"/>
    <b v="0"/>
    <b v="0"/>
    <x v="2"/>
    <x v="2"/>
    <x v="2"/>
  </r>
  <r>
    <n v="63"/>
    <x v="63"/>
    <s v="Assimilated didactic open system"/>
    <n v="4700"/>
    <n v="557"/>
    <n v="12"/>
    <x v="0"/>
    <n v="5"/>
    <n v="111.4"/>
    <x v="1"/>
    <s v="USD"/>
    <x v="63"/>
    <n v="1493874000"/>
    <x v="63"/>
    <d v="2017-05-04T05:00:00"/>
    <b v="0"/>
    <b v="0"/>
    <x v="3"/>
    <x v="3"/>
    <x v="3"/>
  </r>
  <r>
    <n v="64"/>
    <x v="64"/>
    <s v="Vision-oriented logistical intranet"/>
    <n v="2800"/>
    <n v="2734"/>
    <n v="98"/>
    <x v="0"/>
    <n v="38"/>
    <n v="71.95"/>
    <x v="1"/>
    <s v="USD"/>
    <x v="64"/>
    <n v="1531803600"/>
    <x v="64"/>
    <d v="2018-07-17T05:00:00"/>
    <b v="0"/>
    <b v="1"/>
    <x v="2"/>
    <x v="2"/>
    <x v="2"/>
  </r>
  <r>
    <n v="65"/>
    <x v="65"/>
    <s v="Mandatory incremental projection"/>
    <n v="6100"/>
    <n v="14405"/>
    <n v="236"/>
    <x v="1"/>
    <n v="236"/>
    <n v="61.04"/>
    <x v="1"/>
    <s v="USD"/>
    <x v="65"/>
    <n v="1296712800"/>
    <x v="65"/>
    <d v="2011-02-03T06:00:00"/>
    <b v="0"/>
    <b v="0"/>
    <x v="3"/>
    <x v="3"/>
    <x v="3"/>
  </r>
  <r>
    <n v="66"/>
    <x v="66"/>
    <s v="Grass-roots needs-based encryption"/>
    <n v="2900"/>
    <n v="1307"/>
    <n v="45"/>
    <x v="0"/>
    <n v="12"/>
    <n v="108.92"/>
    <x v="1"/>
    <s v="USD"/>
    <x v="66"/>
    <n v="1428901200"/>
    <x v="66"/>
    <d v="2015-04-13T05:00:00"/>
    <b v="0"/>
    <b v="1"/>
    <x v="3"/>
    <x v="3"/>
    <x v="3"/>
  </r>
  <r>
    <n v="67"/>
    <x v="67"/>
    <s v="Team-oriented 6thgeneration middleware"/>
    <n v="72600"/>
    <n v="117892"/>
    <n v="162"/>
    <x v="1"/>
    <n v="4065"/>
    <n v="29"/>
    <x v="4"/>
    <s v="GBP"/>
    <x v="67"/>
    <n v="1264831200"/>
    <x v="67"/>
    <d v="2010-01-30T06:00:00"/>
    <b v="0"/>
    <b v="1"/>
    <x v="8"/>
    <x v="2"/>
    <x v="8"/>
  </r>
  <r>
    <n v="68"/>
    <x v="68"/>
    <s v="Inverse multi-tasking installation"/>
    <n v="5700"/>
    <n v="14508"/>
    <n v="255"/>
    <x v="1"/>
    <n v="246"/>
    <n v="58.98"/>
    <x v="6"/>
    <s v="EUR"/>
    <x v="68"/>
    <n v="1505192400"/>
    <x v="68"/>
    <d v="2017-09-12T05:00:00"/>
    <b v="0"/>
    <b v="1"/>
    <x v="3"/>
    <x v="3"/>
    <x v="3"/>
  </r>
  <r>
    <n v="69"/>
    <x v="69"/>
    <s v="Switchable disintermediate moderator"/>
    <n v="7900"/>
    <n v="1901"/>
    <n v="24"/>
    <x v="3"/>
    <n v="17"/>
    <n v="111.82"/>
    <x v="1"/>
    <s v="USD"/>
    <x v="69"/>
    <n v="1295676000"/>
    <x v="69"/>
    <d v="2011-01-22T06:00:00"/>
    <b v="0"/>
    <b v="0"/>
    <x v="3"/>
    <x v="3"/>
    <x v="3"/>
  </r>
  <r>
    <n v="70"/>
    <x v="70"/>
    <s v="Re-engineered 24/7 task-force"/>
    <n v="128000"/>
    <n v="158389"/>
    <n v="124"/>
    <x v="1"/>
    <n v="2475"/>
    <n v="64"/>
    <x v="6"/>
    <s v="EUR"/>
    <x v="70"/>
    <n v="1292911200"/>
    <x v="70"/>
    <d v="2010-12-21T06:00:00"/>
    <b v="0"/>
    <b v="1"/>
    <x v="3"/>
    <x v="3"/>
    <x v="3"/>
  </r>
  <r>
    <n v="71"/>
    <x v="71"/>
    <s v="Organic object-oriented budgetary management"/>
    <n v="6000"/>
    <n v="6484"/>
    <n v="108"/>
    <x v="1"/>
    <n v="76"/>
    <n v="85.32"/>
    <x v="1"/>
    <s v="USD"/>
    <x v="71"/>
    <n v="1575439200"/>
    <x v="71"/>
    <d v="2019-12-04T06:00:00"/>
    <b v="0"/>
    <b v="0"/>
    <x v="3"/>
    <x v="3"/>
    <x v="3"/>
  </r>
  <r>
    <n v="72"/>
    <x v="72"/>
    <s v="Seamless coherent parallelism"/>
    <n v="600"/>
    <n v="4022"/>
    <n v="670"/>
    <x v="1"/>
    <n v="54"/>
    <n v="74.48"/>
    <x v="1"/>
    <s v="USD"/>
    <x v="72"/>
    <n v="1438837200"/>
    <x v="72"/>
    <d v="2015-08-06T05:00:00"/>
    <b v="0"/>
    <b v="0"/>
    <x v="10"/>
    <x v="4"/>
    <x v="10"/>
  </r>
  <r>
    <n v="73"/>
    <x v="73"/>
    <s v="Cross-platform even-keeled initiative"/>
    <n v="1400"/>
    <n v="9253"/>
    <n v="661"/>
    <x v="1"/>
    <n v="88"/>
    <n v="105.15"/>
    <x v="1"/>
    <s v="USD"/>
    <x v="73"/>
    <n v="1480485600"/>
    <x v="73"/>
    <d v="2016-11-30T06:00:00"/>
    <b v="0"/>
    <b v="0"/>
    <x v="17"/>
    <x v="1"/>
    <x v="17"/>
  </r>
  <r>
    <n v="74"/>
    <x v="74"/>
    <s v="Progressive tertiary framework"/>
    <n v="3900"/>
    <n v="4776"/>
    <n v="122"/>
    <x v="1"/>
    <n v="85"/>
    <n v="56.19"/>
    <x v="4"/>
    <s v="GBP"/>
    <x v="74"/>
    <n v="1459141200"/>
    <x v="74"/>
    <d v="2016-03-28T05:00:00"/>
    <b v="0"/>
    <b v="0"/>
    <x v="16"/>
    <x v="1"/>
    <x v="16"/>
  </r>
  <r>
    <n v="75"/>
    <x v="75"/>
    <s v="Multi-layered dynamic protocol"/>
    <n v="9700"/>
    <n v="14606"/>
    <n v="151"/>
    <x v="1"/>
    <n v="170"/>
    <n v="85.92"/>
    <x v="1"/>
    <s v="USD"/>
    <x v="75"/>
    <n v="1532322000"/>
    <x v="75"/>
    <d v="2018-07-23T05:00:00"/>
    <b v="0"/>
    <b v="0"/>
    <x v="14"/>
    <x v="7"/>
    <x v="14"/>
  </r>
  <r>
    <n v="76"/>
    <x v="76"/>
    <s v="Horizontal next generation function"/>
    <n v="122900"/>
    <n v="95993"/>
    <n v="78"/>
    <x v="0"/>
    <n v="1684"/>
    <n v="57"/>
    <x v="1"/>
    <s v="USD"/>
    <x v="76"/>
    <n v="1426222800"/>
    <x v="76"/>
    <d v="2015-03-13T05:00:00"/>
    <b v="1"/>
    <b v="1"/>
    <x v="3"/>
    <x v="3"/>
    <x v="3"/>
  </r>
  <r>
    <n v="77"/>
    <x v="77"/>
    <s v="Pre-emptive impactful model"/>
    <n v="9500"/>
    <n v="4460"/>
    <n v="47"/>
    <x v="0"/>
    <n v="56"/>
    <n v="79.64"/>
    <x v="1"/>
    <s v="USD"/>
    <x v="77"/>
    <n v="1286773200"/>
    <x v="77"/>
    <d v="2010-10-11T05:00:00"/>
    <b v="0"/>
    <b v="1"/>
    <x v="10"/>
    <x v="4"/>
    <x v="10"/>
  </r>
  <r>
    <n v="78"/>
    <x v="78"/>
    <s v="User-centric bifurcated knowledge user"/>
    <n v="4500"/>
    <n v="13536"/>
    <n v="301"/>
    <x v="1"/>
    <n v="330"/>
    <n v="41.02"/>
    <x v="1"/>
    <s v="USD"/>
    <x v="78"/>
    <n v="1523941200"/>
    <x v="78"/>
    <d v="2018-04-17T05:00:00"/>
    <b v="0"/>
    <b v="0"/>
    <x v="18"/>
    <x v="5"/>
    <x v="18"/>
  </r>
  <r>
    <n v="79"/>
    <x v="79"/>
    <s v="Triple-buffered reciprocal project"/>
    <n v="57800"/>
    <n v="40228"/>
    <n v="70"/>
    <x v="0"/>
    <n v="838"/>
    <n v="48"/>
    <x v="1"/>
    <s v="USD"/>
    <x v="79"/>
    <n v="1529557200"/>
    <x v="79"/>
    <d v="2018-06-21T05:00:00"/>
    <b v="0"/>
    <b v="0"/>
    <x v="3"/>
    <x v="3"/>
    <x v="3"/>
  </r>
  <r>
    <n v="80"/>
    <x v="80"/>
    <s v="Cross-platform needs-based approach"/>
    <n v="1100"/>
    <n v="7012"/>
    <n v="637"/>
    <x v="1"/>
    <n v="127"/>
    <n v="55.21"/>
    <x v="1"/>
    <s v="USD"/>
    <x v="80"/>
    <n v="1506574800"/>
    <x v="80"/>
    <d v="2017-09-28T05:00:00"/>
    <b v="0"/>
    <b v="0"/>
    <x v="11"/>
    <x v="6"/>
    <x v="11"/>
  </r>
  <r>
    <n v="81"/>
    <x v="81"/>
    <s v="User-friendly static contingency"/>
    <n v="16800"/>
    <n v="37857"/>
    <n v="225"/>
    <x v="1"/>
    <n v="411"/>
    <n v="92.11"/>
    <x v="1"/>
    <s v="USD"/>
    <x v="81"/>
    <n v="1513576800"/>
    <x v="81"/>
    <d v="2017-12-18T06:00:00"/>
    <b v="0"/>
    <b v="0"/>
    <x v="1"/>
    <x v="1"/>
    <x v="1"/>
  </r>
  <r>
    <n v="82"/>
    <x v="82"/>
    <s v="Reactive content-based framework"/>
    <n v="1000"/>
    <n v="14973"/>
    <n v="1497"/>
    <x v="1"/>
    <n v="180"/>
    <n v="83.18"/>
    <x v="4"/>
    <s v="GBP"/>
    <x v="82"/>
    <n v="1548309600"/>
    <x v="82"/>
    <d v="2019-01-24T06:00:00"/>
    <b v="0"/>
    <b v="1"/>
    <x v="11"/>
    <x v="6"/>
    <x v="11"/>
  </r>
  <r>
    <n v="83"/>
    <x v="83"/>
    <s v="Realigned user-facing concept"/>
    <n v="106400"/>
    <n v="39996"/>
    <n v="38"/>
    <x v="0"/>
    <n v="1000"/>
    <n v="40"/>
    <x v="1"/>
    <s v="USD"/>
    <x v="83"/>
    <n v="1471582800"/>
    <x v="83"/>
    <d v="2016-08-19T05:00:00"/>
    <b v="0"/>
    <b v="0"/>
    <x v="5"/>
    <x v="1"/>
    <x v="5"/>
  </r>
  <r>
    <n v="84"/>
    <x v="84"/>
    <s v="Public-key zero tolerance orchestration"/>
    <n v="31400"/>
    <n v="41564"/>
    <n v="132"/>
    <x v="1"/>
    <n v="374"/>
    <n v="111.13"/>
    <x v="1"/>
    <s v="USD"/>
    <x v="84"/>
    <n v="1344315600"/>
    <x v="84"/>
    <d v="2012-08-07T05:00:00"/>
    <b v="0"/>
    <b v="0"/>
    <x v="8"/>
    <x v="2"/>
    <x v="8"/>
  </r>
  <r>
    <n v="85"/>
    <x v="85"/>
    <s v="Multi-tiered eco-centric architecture"/>
    <n v="4900"/>
    <n v="6430"/>
    <n v="131"/>
    <x v="1"/>
    <n v="71"/>
    <n v="90.56"/>
    <x v="2"/>
    <s v="AUD"/>
    <x v="85"/>
    <n v="1316408400"/>
    <x v="85"/>
    <d v="2011-09-19T05:00:00"/>
    <b v="0"/>
    <b v="0"/>
    <x v="7"/>
    <x v="1"/>
    <x v="7"/>
  </r>
  <r>
    <n v="86"/>
    <x v="86"/>
    <s v="Organic motivating firmware"/>
    <n v="7400"/>
    <n v="12405"/>
    <n v="168"/>
    <x v="1"/>
    <n v="203"/>
    <n v="61.11"/>
    <x v="1"/>
    <s v="USD"/>
    <x v="86"/>
    <n v="1431838800"/>
    <x v="86"/>
    <d v="2015-05-17T05:00:00"/>
    <b v="1"/>
    <b v="0"/>
    <x v="3"/>
    <x v="3"/>
    <x v="3"/>
  </r>
  <r>
    <n v="87"/>
    <x v="87"/>
    <s v="Synergized 4thgeneration conglomeration"/>
    <n v="198500"/>
    <n v="123040"/>
    <n v="62"/>
    <x v="0"/>
    <n v="1482"/>
    <n v="83.02"/>
    <x v="2"/>
    <s v="AUD"/>
    <x v="87"/>
    <n v="1300510800"/>
    <x v="87"/>
    <d v="2011-03-19T05:00:00"/>
    <b v="0"/>
    <b v="1"/>
    <x v="1"/>
    <x v="1"/>
    <x v="1"/>
  </r>
  <r>
    <n v="88"/>
    <x v="88"/>
    <s v="Grass-roots fault-tolerant policy"/>
    <n v="4800"/>
    <n v="12516"/>
    <n v="261"/>
    <x v="1"/>
    <n v="113"/>
    <n v="110.76"/>
    <x v="1"/>
    <s v="USD"/>
    <x v="88"/>
    <n v="1431061200"/>
    <x v="88"/>
    <d v="2015-05-08T05:00:00"/>
    <b v="0"/>
    <b v="0"/>
    <x v="18"/>
    <x v="5"/>
    <x v="18"/>
  </r>
  <r>
    <n v="89"/>
    <x v="89"/>
    <s v="Monitored scalable knowledgebase"/>
    <n v="3400"/>
    <n v="8588"/>
    <n v="253"/>
    <x v="1"/>
    <n v="96"/>
    <n v="89.46"/>
    <x v="1"/>
    <s v="USD"/>
    <x v="89"/>
    <n v="1271480400"/>
    <x v="89"/>
    <d v="2010-04-17T05:00:00"/>
    <b v="0"/>
    <b v="0"/>
    <x v="3"/>
    <x v="3"/>
    <x v="3"/>
  </r>
  <r>
    <n v="90"/>
    <x v="90"/>
    <s v="Synergistic explicit parallelism"/>
    <n v="7800"/>
    <n v="6132"/>
    <n v="79"/>
    <x v="0"/>
    <n v="106"/>
    <n v="57.85"/>
    <x v="1"/>
    <s v="USD"/>
    <x v="90"/>
    <n v="1456380000"/>
    <x v="90"/>
    <d v="2016-02-25T06:00:00"/>
    <b v="0"/>
    <b v="1"/>
    <x v="3"/>
    <x v="3"/>
    <x v="3"/>
  </r>
  <r>
    <n v="91"/>
    <x v="91"/>
    <s v="Enhanced systemic analyzer"/>
    <n v="154300"/>
    <n v="74688"/>
    <n v="48"/>
    <x v="0"/>
    <n v="679"/>
    <n v="110"/>
    <x v="6"/>
    <s v="EUR"/>
    <x v="91"/>
    <n v="1472878800"/>
    <x v="91"/>
    <d v="2016-09-03T05:00:00"/>
    <b v="0"/>
    <b v="0"/>
    <x v="18"/>
    <x v="5"/>
    <x v="18"/>
  </r>
  <r>
    <n v="92"/>
    <x v="92"/>
    <s v="Object-based analyzing knowledge user"/>
    <n v="20000"/>
    <n v="51775"/>
    <n v="259"/>
    <x v="1"/>
    <n v="498"/>
    <n v="103.97"/>
    <x v="5"/>
    <s v="CHF"/>
    <x v="92"/>
    <n v="1277355600"/>
    <x v="92"/>
    <d v="2010-06-24T05:00:00"/>
    <b v="0"/>
    <b v="1"/>
    <x v="11"/>
    <x v="6"/>
    <x v="11"/>
  </r>
  <r>
    <n v="93"/>
    <x v="93"/>
    <s v="Pre-emptive radical architecture"/>
    <n v="108800"/>
    <n v="65877"/>
    <n v="61"/>
    <x v="3"/>
    <n v="610"/>
    <n v="108"/>
    <x v="1"/>
    <s v="USD"/>
    <x v="93"/>
    <n v="1351054800"/>
    <x v="93"/>
    <d v="2012-10-24T05:00:00"/>
    <b v="0"/>
    <b v="1"/>
    <x v="3"/>
    <x v="3"/>
    <x v="3"/>
  </r>
  <r>
    <n v="94"/>
    <x v="94"/>
    <s v="Grass-roots web-enabled contingency"/>
    <n v="2900"/>
    <n v="8807"/>
    <n v="304"/>
    <x v="1"/>
    <n v="180"/>
    <n v="48.93"/>
    <x v="4"/>
    <s v="GBP"/>
    <x v="94"/>
    <n v="1555563600"/>
    <x v="94"/>
    <d v="2019-04-18T05:00:00"/>
    <b v="0"/>
    <b v="0"/>
    <x v="2"/>
    <x v="2"/>
    <x v="2"/>
  </r>
  <r>
    <n v="95"/>
    <x v="95"/>
    <s v="Stand-alone system-worthy standardization"/>
    <n v="900"/>
    <n v="1017"/>
    <n v="113"/>
    <x v="1"/>
    <n v="27"/>
    <n v="37.67"/>
    <x v="1"/>
    <s v="USD"/>
    <x v="95"/>
    <n v="1571634000"/>
    <x v="95"/>
    <d v="2019-10-21T05:00:00"/>
    <b v="0"/>
    <b v="0"/>
    <x v="4"/>
    <x v="4"/>
    <x v="4"/>
  </r>
  <r>
    <n v="96"/>
    <x v="96"/>
    <s v="Down-sized systematic policy"/>
    <n v="69700"/>
    <n v="151513"/>
    <n v="217"/>
    <x v="1"/>
    <n v="2331"/>
    <n v="65"/>
    <x v="1"/>
    <s v="USD"/>
    <x v="96"/>
    <n v="1300856400"/>
    <x v="96"/>
    <d v="2011-03-23T05:00:00"/>
    <b v="0"/>
    <b v="0"/>
    <x v="3"/>
    <x v="3"/>
    <x v="3"/>
  </r>
  <r>
    <n v="97"/>
    <x v="97"/>
    <s v="Cloned bi-directional architecture"/>
    <n v="1300"/>
    <n v="12047"/>
    <n v="927"/>
    <x v="1"/>
    <n v="113"/>
    <n v="106.61"/>
    <x v="1"/>
    <s v="USD"/>
    <x v="48"/>
    <n v="1439874000"/>
    <x v="48"/>
    <d v="2015-08-18T05:00:00"/>
    <b v="0"/>
    <b v="0"/>
    <x v="0"/>
    <x v="0"/>
    <x v="0"/>
  </r>
  <r>
    <n v="98"/>
    <x v="98"/>
    <s v="Seamless transitional portal"/>
    <n v="97800"/>
    <n v="32951"/>
    <n v="34"/>
    <x v="0"/>
    <n v="1220"/>
    <n v="27.01"/>
    <x v="2"/>
    <s v="AUD"/>
    <x v="97"/>
    <n v="1438318800"/>
    <x v="97"/>
    <d v="2015-07-31T05:00:00"/>
    <b v="0"/>
    <b v="0"/>
    <x v="11"/>
    <x v="6"/>
    <x v="11"/>
  </r>
  <r>
    <n v="99"/>
    <x v="99"/>
    <s v="Fully-configurable motivating approach"/>
    <n v="7600"/>
    <n v="14951"/>
    <n v="197"/>
    <x v="1"/>
    <n v="164"/>
    <n v="91.16"/>
    <x v="1"/>
    <s v="USD"/>
    <x v="98"/>
    <n v="1419400800"/>
    <x v="98"/>
    <d v="2014-12-24T06:00:00"/>
    <b v="0"/>
    <b v="0"/>
    <x v="3"/>
    <x v="3"/>
    <x v="3"/>
  </r>
  <r>
    <n v="100"/>
    <x v="100"/>
    <s v="Upgradable fault-tolerant approach"/>
    <n v="100"/>
    <n v="1"/>
    <n v="1"/>
    <x v="0"/>
    <n v="1"/>
    <n v="1"/>
    <x v="1"/>
    <s v="USD"/>
    <x v="99"/>
    <n v="1320555600"/>
    <x v="99"/>
    <d v="2011-11-06T05:00:00"/>
    <b v="0"/>
    <b v="0"/>
    <x v="3"/>
    <x v="3"/>
    <x v="3"/>
  </r>
  <r>
    <n v="101"/>
    <x v="101"/>
    <s v="Reduced heuristic moratorium"/>
    <n v="900"/>
    <n v="9193"/>
    <n v="1021"/>
    <x v="1"/>
    <n v="164"/>
    <n v="56.05"/>
    <x v="1"/>
    <s v="USD"/>
    <x v="100"/>
    <n v="1425103200"/>
    <x v="100"/>
    <d v="2015-02-28T06:00:00"/>
    <b v="0"/>
    <b v="1"/>
    <x v="5"/>
    <x v="1"/>
    <x v="5"/>
  </r>
  <r>
    <n v="102"/>
    <x v="102"/>
    <s v="Front-line web-enabled model"/>
    <n v="3700"/>
    <n v="10422"/>
    <n v="282"/>
    <x v="1"/>
    <n v="336"/>
    <n v="31.02"/>
    <x v="1"/>
    <s v="USD"/>
    <x v="101"/>
    <n v="1526878800"/>
    <x v="101"/>
    <d v="2018-05-21T05:00:00"/>
    <b v="0"/>
    <b v="1"/>
    <x v="8"/>
    <x v="2"/>
    <x v="8"/>
  </r>
  <r>
    <n v="103"/>
    <x v="103"/>
    <s v="Polarized incremental emulation"/>
    <n v="10000"/>
    <n v="2461"/>
    <n v="25"/>
    <x v="0"/>
    <n v="37"/>
    <n v="66.510000000000005"/>
    <x v="6"/>
    <s v="EUR"/>
    <x v="102"/>
    <n v="1288674000"/>
    <x v="102"/>
    <d v="2010-11-02T05:00:00"/>
    <b v="0"/>
    <b v="0"/>
    <x v="5"/>
    <x v="1"/>
    <x v="5"/>
  </r>
  <r>
    <n v="104"/>
    <x v="104"/>
    <s v="Self-enabling grid-enabled initiative"/>
    <n v="119200"/>
    <n v="170623"/>
    <n v="143"/>
    <x v="1"/>
    <n v="1917"/>
    <n v="89.01"/>
    <x v="1"/>
    <s v="USD"/>
    <x v="103"/>
    <n v="1495602000"/>
    <x v="103"/>
    <d v="2017-05-24T05:00:00"/>
    <b v="0"/>
    <b v="0"/>
    <x v="7"/>
    <x v="1"/>
    <x v="7"/>
  </r>
  <r>
    <n v="105"/>
    <x v="105"/>
    <s v="Total fresh-thinking system engine"/>
    <n v="6800"/>
    <n v="9829"/>
    <n v="145"/>
    <x v="1"/>
    <n v="95"/>
    <n v="103.46"/>
    <x v="1"/>
    <s v="USD"/>
    <x v="104"/>
    <n v="1366434000"/>
    <x v="104"/>
    <d v="2013-04-20T05:00:00"/>
    <b v="0"/>
    <b v="0"/>
    <x v="2"/>
    <x v="2"/>
    <x v="2"/>
  </r>
  <r>
    <n v="106"/>
    <x v="106"/>
    <s v="Ameliorated clear-thinking circuit"/>
    <n v="3900"/>
    <n v="14006"/>
    <n v="359"/>
    <x v="1"/>
    <n v="147"/>
    <n v="95.28"/>
    <x v="1"/>
    <s v="USD"/>
    <x v="105"/>
    <n v="1568350800"/>
    <x v="105"/>
    <d v="2019-09-13T05:00:00"/>
    <b v="0"/>
    <b v="0"/>
    <x v="3"/>
    <x v="3"/>
    <x v="3"/>
  </r>
  <r>
    <n v="107"/>
    <x v="107"/>
    <s v="Multi-layered encompassing installation"/>
    <n v="3500"/>
    <n v="6527"/>
    <n v="186"/>
    <x v="1"/>
    <n v="86"/>
    <n v="75.900000000000006"/>
    <x v="1"/>
    <s v="USD"/>
    <x v="106"/>
    <n v="1525928400"/>
    <x v="106"/>
    <d v="2018-05-10T05:00:00"/>
    <b v="0"/>
    <b v="1"/>
    <x v="3"/>
    <x v="3"/>
    <x v="3"/>
  </r>
  <r>
    <n v="108"/>
    <x v="108"/>
    <s v="Universal encompassing implementation"/>
    <n v="1500"/>
    <n v="8929"/>
    <n v="595"/>
    <x v="1"/>
    <n v="83"/>
    <n v="107.58"/>
    <x v="1"/>
    <s v="USD"/>
    <x v="107"/>
    <n v="1336885200"/>
    <x v="107"/>
    <d v="2012-05-13T05:00:00"/>
    <b v="0"/>
    <b v="0"/>
    <x v="4"/>
    <x v="4"/>
    <x v="4"/>
  </r>
  <r>
    <n v="109"/>
    <x v="109"/>
    <s v="Object-based client-server application"/>
    <n v="5200"/>
    <n v="3079"/>
    <n v="59"/>
    <x v="0"/>
    <n v="60"/>
    <n v="51.32"/>
    <x v="1"/>
    <s v="USD"/>
    <x v="108"/>
    <n v="1389679200"/>
    <x v="108"/>
    <d v="2014-01-14T06:00:00"/>
    <b v="0"/>
    <b v="0"/>
    <x v="19"/>
    <x v="4"/>
    <x v="19"/>
  </r>
  <r>
    <n v="110"/>
    <x v="110"/>
    <s v="Cross-platform solution-oriented process improvement"/>
    <n v="142400"/>
    <n v="21307"/>
    <n v="15"/>
    <x v="0"/>
    <n v="296"/>
    <n v="71.98"/>
    <x v="1"/>
    <s v="USD"/>
    <x v="109"/>
    <n v="1538283600"/>
    <x v="109"/>
    <d v="2018-09-30T05:00:00"/>
    <b v="0"/>
    <b v="0"/>
    <x v="0"/>
    <x v="0"/>
    <x v="0"/>
  </r>
  <r>
    <n v="111"/>
    <x v="111"/>
    <s v="Re-engineered user-facing approach"/>
    <n v="61400"/>
    <n v="73653"/>
    <n v="120"/>
    <x v="1"/>
    <n v="676"/>
    <n v="108.95"/>
    <x v="1"/>
    <s v="USD"/>
    <x v="110"/>
    <n v="1348808400"/>
    <x v="110"/>
    <d v="2012-09-28T05:00:00"/>
    <b v="0"/>
    <b v="0"/>
    <x v="15"/>
    <x v="5"/>
    <x v="15"/>
  </r>
  <r>
    <n v="112"/>
    <x v="112"/>
    <s v="Re-engineered client-driven hub"/>
    <n v="4700"/>
    <n v="12635"/>
    <n v="269"/>
    <x v="1"/>
    <n v="361"/>
    <n v="35"/>
    <x v="2"/>
    <s v="AUD"/>
    <x v="111"/>
    <n v="1410152400"/>
    <x v="111"/>
    <d v="2014-09-08T05:00:00"/>
    <b v="0"/>
    <b v="0"/>
    <x v="2"/>
    <x v="2"/>
    <x v="2"/>
  </r>
  <r>
    <n v="113"/>
    <x v="113"/>
    <s v="User-friendly tertiary array"/>
    <n v="3300"/>
    <n v="12437"/>
    <n v="377"/>
    <x v="1"/>
    <n v="131"/>
    <n v="94.94"/>
    <x v="1"/>
    <s v="USD"/>
    <x v="112"/>
    <n v="1505797200"/>
    <x v="112"/>
    <d v="2017-09-19T05:00:00"/>
    <b v="0"/>
    <b v="0"/>
    <x v="0"/>
    <x v="0"/>
    <x v="0"/>
  </r>
  <r>
    <n v="114"/>
    <x v="114"/>
    <s v="Robust heuristic encoding"/>
    <n v="1900"/>
    <n v="13816"/>
    <n v="727"/>
    <x v="1"/>
    <n v="126"/>
    <n v="109.65"/>
    <x v="1"/>
    <s v="USD"/>
    <x v="113"/>
    <n v="1554872400"/>
    <x v="113"/>
    <d v="2019-04-10T05:00:00"/>
    <b v="0"/>
    <b v="1"/>
    <x v="8"/>
    <x v="2"/>
    <x v="8"/>
  </r>
  <r>
    <n v="115"/>
    <x v="115"/>
    <s v="Team-oriented clear-thinking capacity"/>
    <n v="166700"/>
    <n v="145382"/>
    <n v="87"/>
    <x v="0"/>
    <n v="3304"/>
    <n v="44"/>
    <x v="6"/>
    <s v="EUR"/>
    <x v="114"/>
    <n v="1513922400"/>
    <x v="114"/>
    <d v="2017-12-22T06:00:00"/>
    <b v="0"/>
    <b v="0"/>
    <x v="13"/>
    <x v="5"/>
    <x v="13"/>
  </r>
  <r>
    <n v="116"/>
    <x v="116"/>
    <s v="De-engineered motivating standardization"/>
    <n v="7200"/>
    <n v="6336"/>
    <n v="88"/>
    <x v="0"/>
    <n v="73"/>
    <n v="86.79"/>
    <x v="1"/>
    <s v="USD"/>
    <x v="115"/>
    <n v="1442638800"/>
    <x v="115"/>
    <d v="2015-09-19T05:00:00"/>
    <b v="0"/>
    <b v="0"/>
    <x v="3"/>
    <x v="3"/>
    <x v="3"/>
  </r>
  <r>
    <n v="117"/>
    <x v="117"/>
    <s v="Business-focused 24hour groupware"/>
    <n v="4900"/>
    <n v="8523"/>
    <n v="174"/>
    <x v="1"/>
    <n v="275"/>
    <n v="30.99"/>
    <x v="1"/>
    <s v="USD"/>
    <x v="116"/>
    <n v="1317186000"/>
    <x v="116"/>
    <d v="2011-09-28T05:00:00"/>
    <b v="0"/>
    <b v="0"/>
    <x v="19"/>
    <x v="4"/>
    <x v="19"/>
  </r>
  <r>
    <n v="118"/>
    <x v="118"/>
    <s v="Organic next generation protocol"/>
    <n v="5400"/>
    <n v="6351"/>
    <n v="118"/>
    <x v="1"/>
    <n v="67"/>
    <n v="94.79"/>
    <x v="1"/>
    <s v="USD"/>
    <x v="117"/>
    <n v="1391234400"/>
    <x v="117"/>
    <d v="2014-02-01T06:00:00"/>
    <b v="0"/>
    <b v="0"/>
    <x v="14"/>
    <x v="7"/>
    <x v="14"/>
  </r>
  <r>
    <n v="119"/>
    <x v="119"/>
    <s v="Reverse-engineered full-range Internet solution"/>
    <n v="5000"/>
    <n v="10748"/>
    <n v="215"/>
    <x v="1"/>
    <n v="154"/>
    <n v="69.790000000000006"/>
    <x v="1"/>
    <s v="USD"/>
    <x v="118"/>
    <n v="1404363600"/>
    <x v="118"/>
    <d v="2014-07-03T05:00:00"/>
    <b v="0"/>
    <b v="1"/>
    <x v="4"/>
    <x v="4"/>
    <x v="4"/>
  </r>
  <r>
    <n v="120"/>
    <x v="120"/>
    <s v="Synchronized regional synergy"/>
    <n v="75100"/>
    <n v="112272"/>
    <n v="149"/>
    <x v="1"/>
    <n v="1782"/>
    <n v="63"/>
    <x v="1"/>
    <s v="USD"/>
    <x v="119"/>
    <n v="1429592400"/>
    <x v="119"/>
    <d v="2015-04-21T05:00:00"/>
    <b v="0"/>
    <b v="1"/>
    <x v="20"/>
    <x v="6"/>
    <x v="20"/>
  </r>
  <r>
    <n v="121"/>
    <x v="121"/>
    <s v="Multi-lateral homogeneous success"/>
    <n v="45300"/>
    <n v="99361"/>
    <n v="219"/>
    <x v="1"/>
    <n v="903"/>
    <n v="110.03"/>
    <x v="1"/>
    <s v="USD"/>
    <x v="33"/>
    <n v="1413608400"/>
    <x v="33"/>
    <d v="2014-10-18T05:00:00"/>
    <b v="0"/>
    <b v="0"/>
    <x v="11"/>
    <x v="6"/>
    <x v="11"/>
  </r>
  <r>
    <n v="122"/>
    <x v="122"/>
    <s v="Seamless zero-defect solution"/>
    <n v="136800"/>
    <n v="88055"/>
    <n v="64"/>
    <x v="0"/>
    <n v="3387"/>
    <n v="26"/>
    <x v="1"/>
    <s v="USD"/>
    <x v="120"/>
    <n v="1419400800"/>
    <x v="120"/>
    <d v="2014-12-24T06:00:00"/>
    <b v="0"/>
    <b v="0"/>
    <x v="13"/>
    <x v="5"/>
    <x v="13"/>
  </r>
  <r>
    <n v="123"/>
    <x v="123"/>
    <s v="Enhanced scalable concept"/>
    <n v="177700"/>
    <n v="33092"/>
    <n v="19"/>
    <x v="0"/>
    <n v="662"/>
    <n v="49.99"/>
    <x v="0"/>
    <s v="CAD"/>
    <x v="121"/>
    <n v="1448604000"/>
    <x v="121"/>
    <d v="2015-11-27T06:00:00"/>
    <b v="1"/>
    <b v="0"/>
    <x v="3"/>
    <x v="3"/>
    <x v="3"/>
  </r>
  <r>
    <n v="124"/>
    <x v="124"/>
    <s v="Polarized uniform software"/>
    <n v="2600"/>
    <n v="9562"/>
    <n v="368"/>
    <x v="1"/>
    <n v="94"/>
    <n v="101.72"/>
    <x v="6"/>
    <s v="EUR"/>
    <x v="122"/>
    <n v="1562302800"/>
    <x v="122"/>
    <d v="2019-07-05T05:00:00"/>
    <b v="0"/>
    <b v="0"/>
    <x v="14"/>
    <x v="7"/>
    <x v="14"/>
  </r>
  <r>
    <n v="125"/>
    <x v="125"/>
    <s v="Stand-alone web-enabled moderator"/>
    <n v="5300"/>
    <n v="8475"/>
    <n v="160"/>
    <x v="1"/>
    <n v="180"/>
    <n v="47.08"/>
    <x v="1"/>
    <s v="USD"/>
    <x v="123"/>
    <n v="1537678800"/>
    <x v="123"/>
    <d v="2018-09-23T05:00:00"/>
    <b v="0"/>
    <b v="0"/>
    <x v="3"/>
    <x v="3"/>
    <x v="3"/>
  </r>
  <r>
    <n v="126"/>
    <x v="126"/>
    <s v="Proactive methodical benchmark"/>
    <n v="180200"/>
    <n v="69617"/>
    <n v="39"/>
    <x v="0"/>
    <n v="774"/>
    <n v="89.94"/>
    <x v="1"/>
    <s v="USD"/>
    <x v="124"/>
    <n v="1473570000"/>
    <x v="124"/>
    <d v="2016-09-11T05:00:00"/>
    <b v="0"/>
    <b v="1"/>
    <x v="3"/>
    <x v="3"/>
    <x v="3"/>
  </r>
  <r>
    <n v="127"/>
    <x v="127"/>
    <s v="Team-oriented 6thgeneration matrix"/>
    <n v="103200"/>
    <n v="53067"/>
    <n v="51"/>
    <x v="0"/>
    <n v="672"/>
    <n v="78.97"/>
    <x v="0"/>
    <s v="CAD"/>
    <x v="125"/>
    <n v="1273899600"/>
    <x v="125"/>
    <d v="2010-05-15T05:00:00"/>
    <b v="0"/>
    <b v="0"/>
    <x v="3"/>
    <x v="3"/>
    <x v="3"/>
  </r>
  <r>
    <n v="128"/>
    <x v="128"/>
    <s v="Phased human-resource core"/>
    <n v="70600"/>
    <n v="42596"/>
    <n v="60"/>
    <x v="3"/>
    <n v="532"/>
    <n v="80.069999999999993"/>
    <x v="1"/>
    <s v="USD"/>
    <x v="126"/>
    <n v="1284008400"/>
    <x v="126"/>
    <d v="2010-09-09T05:00:00"/>
    <b v="0"/>
    <b v="0"/>
    <x v="1"/>
    <x v="1"/>
    <x v="1"/>
  </r>
  <r>
    <n v="129"/>
    <x v="129"/>
    <s v="Mandatory tertiary implementation"/>
    <n v="148500"/>
    <n v="4756"/>
    <n v="3"/>
    <x v="3"/>
    <n v="55"/>
    <n v="86.47"/>
    <x v="2"/>
    <s v="AUD"/>
    <x v="127"/>
    <n v="1425103200"/>
    <x v="127"/>
    <d v="2015-02-28T06:00:00"/>
    <b v="0"/>
    <b v="0"/>
    <x v="0"/>
    <x v="0"/>
    <x v="0"/>
  </r>
  <r>
    <n v="130"/>
    <x v="130"/>
    <s v="Secured directional encryption"/>
    <n v="9600"/>
    <n v="14925"/>
    <n v="155"/>
    <x v="1"/>
    <n v="533"/>
    <n v="28"/>
    <x v="3"/>
    <s v="DKK"/>
    <x v="128"/>
    <n v="1320991200"/>
    <x v="128"/>
    <d v="2011-11-11T06:00:00"/>
    <b v="0"/>
    <b v="0"/>
    <x v="6"/>
    <x v="4"/>
    <x v="6"/>
  </r>
  <r>
    <n v="131"/>
    <x v="131"/>
    <s v="Distributed 5thgeneration implementation"/>
    <n v="164700"/>
    <n v="166116"/>
    <n v="101"/>
    <x v="1"/>
    <n v="2443"/>
    <n v="68"/>
    <x v="4"/>
    <s v="GBP"/>
    <x v="129"/>
    <n v="1386828000"/>
    <x v="129"/>
    <d v="2013-12-12T06:00:00"/>
    <b v="0"/>
    <b v="0"/>
    <x v="2"/>
    <x v="2"/>
    <x v="2"/>
  </r>
  <r>
    <n v="132"/>
    <x v="132"/>
    <s v="Virtual static core"/>
    <n v="3300"/>
    <n v="3834"/>
    <n v="116"/>
    <x v="1"/>
    <n v="89"/>
    <n v="43.08"/>
    <x v="1"/>
    <s v="USD"/>
    <x v="130"/>
    <n v="1517119200"/>
    <x v="130"/>
    <d v="2018-01-28T06:00:00"/>
    <b v="0"/>
    <b v="1"/>
    <x v="3"/>
    <x v="3"/>
    <x v="3"/>
  </r>
  <r>
    <n v="133"/>
    <x v="133"/>
    <s v="Secured content-based product"/>
    <n v="4500"/>
    <n v="13985"/>
    <n v="311"/>
    <x v="1"/>
    <n v="159"/>
    <n v="87.96"/>
    <x v="1"/>
    <s v="USD"/>
    <x v="131"/>
    <n v="1315026000"/>
    <x v="131"/>
    <d v="2011-09-03T05:00:00"/>
    <b v="0"/>
    <b v="0"/>
    <x v="21"/>
    <x v="1"/>
    <x v="21"/>
  </r>
  <r>
    <n v="134"/>
    <x v="134"/>
    <s v="Secured executive concept"/>
    <n v="99500"/>
    <n v="89288"/>
    <n v="90"/>
    <x v="0"/>
    <n v="940"/>
    <n v="94.99"/>
    <x v="5"/>
    <s v="CHF"/>
    <x v="132"/>
    <n v="1312693200"/>
    <x v="132"/>
    <d v="2011-08-07T05:00:00"/>
    <b v="0"/>
    <b v="1"/>
    <x v="4"/>
    <x v="4"/>
    <x v="4"/>
  </r>
  <r>
    <n v="135"/>
    <x v="135"/>
    <s v="Balanced zero-defect software"/>
    <n v="7700"/>
    <n v="5488"/>
    <n v="71"/>
    <x v="0"/>
    <n v="117"/>
    <n v="46.91"/>
    <x v="1"/>
    <s v="USD"/>
    <x v="133"/>
    <n v="1363064400"/>
    <x v="133"/>
    <d v="2013-03-12T05:00:00"/>
    <b v="0"/>
    <b v="1"/>
    <x v="3"/>
    <x v="3"/>
    <x v="3"/>
  </r>
  <r>
    <n v="136"/>
    <x v="136"/>
    <s v="Distributed context-sensitive flexibility"/>
    <n v="82800"/>
    <n v="2721"/>
    <n v="3"/>
    <x v="3"/>
    <n v="58"/>
    <n v="46.91"/>
    <x v="1"/>
    <s v="USD"/>
    <x v="134"/>
    <n v="1403154000"/>
    <x v="134"/>
    <d v="2014-06-19T05:00:00"/>
    <b v="0"/>
    <b v="1"/>
    <x v="6"/>
    <x v="4"/>
    <x v="6"/>
  </r>
  <r>
    <n v="137"/>
    <x v="137"/>
    <s v="Down-sized disintermediate support"/>
    <n v="1800"/>
    <n v="4712"/>
    <n v="262"/>
    <x v="1"/>
    <n v="50"/>
    <n v="94.24"/>
    <x v="1"/>
    <s v="USD"/>
    <x v="135"/>
    <n v="1286859600"/>
    <x v="135"/>
    <d v="2010-10-12T05:00:00"/>
    <b v="0"/>
    <b v="0"/>
    <x v="9"/>
    <x v="5"/>
    <x v="9"/>
  </r>
  <r>
    <n v="138"/>
    <x v="138"/>
    <s v="Stand-alone mission-critical moratorium"/>
    <n v="9600"/>
    <n v="9216"/>
    <n v="96"/>
    <x v="0"/>
    <n v="115"/>
    <n v="80.14"/>
    <x v="1"/>
    <s v="USD"/>
    <x v="136"/>
    <n v="1349326800"/>
    <x v="136"/>
    <d v="2012-10-04T05:00:00"/>
    <b v="0"/>
    <b v="0"/>
    <x v="20"/>
    <x v="6"/>
    <x v="20"/>
  </r>
  <r>
    <n v="139"/>
    <x v="139"/>
    <s v="Down-sized empowering protocol"/>
    <n v="92100"/>
    <n v="19246"/>
    <n v="21"/>
    <x v="0"/>
    <n v="326"/>
    <n v="59.04"/>
    <x v="1"/>
    <s v="USD"/>
    <x v="137"/>
    <n v="1430974800"/>
    <x v="137"/>
    <d v="2015-05-07T05:00:00"/>
    <b v="0"/>
    <b v="1"/>
    <x v="8"/>
    <x v="2"/>
    <x v="8"/>
  </r>
  <r>
    <n v="140"/>
    <x v="140"/>
    <s v="Fully-configurable coherent Internet solution"/>
    <n v="5500"/>
    <n v="12274"/>
    <n v="223"/>
    <x v="1"/>
    <n v="186"/>
    <n v="65.989999999999995"/>
    <x v="1"/>
    <s v="USD"/>
    <x v="138"/>
    <n v="1519970400"/>
    <x v="138"/>
    <d v="2018-03-02T06:00:00"/>
    <b v="0"/>
    <b v="0"/>
    <x v="4"/>
    <x v="4"/>
    <x v="4"/>
  </r>
  <r>
    <n v="141"/>
    <x v="141"/>
    <s v="Distributed motivating algorithm"/>
    <n v="64300"/>
    <n v="65323"/>
    <n v="102"/>
    <x v="1"/>
    <n v="1071"/>
    <n v="60.99"/>
    <x v="1"/>
    <s v="USD"/>
    <x v="139"/>
    <n v="1434603600"/>
    <x v="139"/>
    <d v="2015-06-18T05:00:00"/>
    <b v="0"/>
    <b v="0"/>
    <x v="2"/>
    <x v="2"/>
    <x v="2"/>
  </r>
  <r>
    <n v="142"/>
    <x v="142"/>
    <s v="Expanded solution-oriented benchmark"/>
    <n v="5000"/>
    <n v="11502"/>
    <n v="230"/>
    <x v="1"/>
    <n v="117"/>
    <n v="98.31"/>
    <x v="1"/>
    <s v="USD"/>
    <x v="107"/>
    <n v="1337230800"/>
    <x v="107"/>
    <d v="2012-05-17T05:00:00"/>
    <b v="0"/>
    <b v="0"/>
    <x v="2"/>
    <x v="2"/>
    <x v="2"/>
  </r>
  <r>
    <n v="143"/>
    <x v="143"/>
    <s v="Implemented discrete secured line"/>
    <n v="5400"/>
    <n v="7322"/>
    <n v="136"/>
    <x v="1"/>
    <n v="70"/>
    <n v="104.6"/>
    <x v="1"/>
    <s v="USD"/>
    <x v="140"/>
    <n v="1279429200"/>
    <x v="140"/>
    <d v="2010-07-18T05:00:00"/>
    <b v="0"/>
    <b v="0"/>
    <x v="7"/>
    <x v="1"/>
    <x v="7"/>
  </r>
  <r>
    <n v="144"/>
    <x v="144"/>
    <s v="Multi-lateral actuating installation"/>
    <n v="9000"/>
    <n v="11619"/>
    <n v="129"/>
    <x v="1"/>
    <n v="135"/>
    <n v="86.07"/>
    <x v="1"/>
    <s v="USD"/>
    <x v="141"/>
    <n v="1561438800"/>
    <x v="141"/>
    <d v="2019-06-25T05:00:00"/>
    <b v="0"/>
    <b v="0"/>
    <x v="3"/>
    <x v="3"/>
    <x v="3"/>
  </r>
  <r>
    <n v="145"/>
    <x v="145"/>
    <s v="Secured reciprocal array"/>
    <n v="25000"/>
    <n v="59128"/>
    <n v="237"/>
    <x v="1"/>
    <n v="768"/>
    <n v="76.989999999999995"/>
    <x v="5"/>
    <s v="CHF"/>
    <x v="142"/>
    <n v="1410498000"/>
    <x v="142"/>
    <d v="2014-09-12T05:00:00"/>
    <b v="0"/>
    <b v="0"/>
    <x v="8"/>
    <x v="2"/>
    <x v="8"/>
  </r>
  <r>
    <n v="146"/>
    <x v="146"/>
    <s v="Optional bandwidth-monitored middleware"/>
    <n v="8800"/>
    <n v="1518"/>
    <n v="17"/>
    <x v="3"/>
    <n v="51"/>
    <n v="29.76"/>
    <x v="1"/>
    <s v="USD"/>
    <x v="143"/>
    <n v="1322460000"/>
    <x v="143"/>
    <d v="2011-11-28T06:00:00"/>
    <b v="0"/>
    <b v="0"/>
    <x v="3"/>
    <x v="3"/>
    <x v="3"/>
  </r>
  <r>
    <n v="147"/>
    <x v="147"/>
    <s v="Upgradable upward-trending workforce"/>
    <n v="8300"/>
    <n v="9337"/>
    <n v="112"/>
    <x v="1"/>
    <n v="199"/>
    <n v="46.92"/>
    <x v="1"/>
    <s v="USD"/>
    <x v="144"/>
    <n v="1466312400"/>
    <x v="144"/>
    <d v="2016-06-19T05:00:00"/>
    <b v="0"/>
    <b v="1"/>
    <x v="3"/>
    <x v="3"/>
    <x v="3"/>
  </r>
  <r>
    <n v="148"/>
    <x v="148"/>
    <s v="Upgradable hybrid capability"/>
    <n v="9300"/>
    <n v="11255"/>
    <n v="121"/>
    <x v="1"/>
    <n v="107"/>
    <n v="105.19"/>
    <x v="1"/>
    <s v="USD"/>
    <x v="145"/>
    <n v="1501736400"/>
    <x v="145"/>
    <d v="2017-08-03T05:00:00"/>
    <b v="0"/>
    <b v="0"/>
    <x v="8"/>
    <x v="2"/>
    <x v="8"/>
  </r>
  <r>
    <n v="149"/>
    <x v="149"/>
    <s v="Managed fresh-thinking flexibility"/>
    <n v="6200"/>
    <n v="13632"/>
    <n v="220"/>
    <x v="1"/>
    <n v="195"/>
    <n v="69.91"/>
    <x v="1"/>
    <s v="USD"/>
    <x v="146"/>
    <n v="1361512800"/>
    <x v="146"/>
    <d v="2013-02-22T06:00:00"/>
    <b v="0"/>
    <b v="0"/>
    <x v="7"/>
    <x v="1"/>
    <x v="7"/>
  </r>
  <r>
    <n v="150"/>
    <x v="150"/>
    <s v="Networked stable workforce"/>
    <n v="100"/>
    <n v="1"/>
    <n v="1"/>
    <x v="0"/>
    <n v="1"/>
    <n v="1"/>
    <x v="1"/>
    <s v="USD"/>
    <x v="147"/>
    <n v="1545026400"/>
    <x v="147"/>
    <d v="2018-12-17T06:00:00"/>
    <b v="0"/>
    <b v="0"/>
    <x v="1"/>
    <x v="1"/>
    <x v="1"/>
  </r>
  <r>
    <n v="151"/>
    <x v="151"/>
    <s v="Customizable intermediate extranet"/>
    <n v="137200"/>
    <n v="88037"/>
    <n v="64"/>
    <x v="0"/>
    <n v="1467"/>
    <n v="60.01"/>
    <x v="1"/>
    <s v="USD"/>
    <x v="148"/>
    <n v="1406696400"/>
    <x v="148"/>
    <d v="2014-07-30T05:00:00"/>
    <b v="0"/>
    <b v="0"/>
    <x v="5"/>
    <x v="1"/>
    <x v="5"/>
  </r>
  <r>
    <n v="152"/>
    <x v="152"/>
    <s v="User-centric fault-tolerant task-force"/>
    <n v="41500"/>
    <n v="175573"/>
    <n v="423"/>
    <x v="1"/>
    <n v="3376"/>
    <n v="52.01"/>
    <x v="1"/>
    <s v="USD"/>
    <x v="149"/>
    <n v="1487916000"/>
    <x v="149"/>
    <d v="2017-02-24T06:00:00"/>
    <b v="0"/>
    <b v="0"/>
    <x v="7"/>
    <x v="1"/>
    <x v="7"/>
  </r>
  <r>
    <n v="153"/>
    <x v="153"/>
    <s v="Multi-tiered radical definition"/>
    <n v="189400"/>
    <n v="176112"/>
    <n v="93"/>
    <x v="0"/>
    <n v="5681"/>
    <n v="31"/>
    <x v="1"/>
    <s v="USD"/>
    <x v="150"/>
    <n v="1351141200"/>
    <x v="150"/>
    <d v="2012-10-25T05:00:00"/>
    <b v="0"/>
    <b v="0"/>
    <x v="3"/>
    <x v="3"/>
    <x v="3"/>
  </r>
  <r>
    <n v="154"/>
    <x v="154"/>
    <s v="Devolved foreground benchmark"/>
    <n v="171300"/>
    <n v="100650"/>
    <n v="59"/>
    <x v="0"/>
    <n v="1059"/>
    <n v="95.04"/>
    <x v="1"/>
    <s v="USD"/>
    <x v="151"/>
    <n v="1465016400"/>
    <x v="151"/>
    <d v="2016-06-04T05:00:00"/>
    <b v="0"/>
    <b v="1"/>
    <x v="7"/>
    <x v="1"/>
    <x v="7"/>
  </r>
  <r>
    <n v="155"/>
    <x v="155"/>
    <s v="Distributed eco-centric methodology"/>
    <n v="139500"/>
    <n v="90706"/>
    <n v="65"/>
    <x v="0"/>
    <n v="1194"/>
    <n v="75.97"/>
    <x v="1"/>
    <s v="USD"/>
    <x v="152"/>
    <n v="1270789200"/>
    <x v="152"/>
    <d v="2010-04-09T05:00:00"/>
    <b v="0"/>
    <b v="0"/>
    <x v="3"/>
    <x v="3"/>
    <x v="3"/>
  </r>
  <r>
    <n v="156"/>
    <x v="156"/>
    <s v="Streamlined encompassing encryption"/>
    <n v="36400"/>
    <n v="26914"/>
    <n v="74"/>
    <x v="3"/>
    <n v="379"/>
    <n v="71.010000000000005"/>
    <x v="2"/>
    <s v="AUD"/>
    <x v="153"/>
    <n v="1572325200"/>
    <x v="153"/>
    <d v="2019-10-29T05:00:00"/>
    <b v="0"/>
    <b v="0"/>
    <x v="1"/>
    <x v="1"/>
    <x v="1"/>
  </r>
  <r>
    <n v="157"/>
    <x v="157"/>
    <s v="User-friendly reciprocal initiative"/>
    <n v="4200"/>
    <n v="2212"/>
    <n v="53"/>
    <x v="0"/>
    <n v="30"/>
    <n v="73.73"/>
    <x v="2"/>
    <s v="AUD"/>
    <x v="154"/>
    <n v="1389420000"/>
    <x v="154"/>
    <d v="2014-01-11T06:00:00"/>
    <b v="0"/>
    <b v="0"/>
    <x v="14"/>
    <x v="7"/>
    <x v="14"/>
  </r>
  <r>
    <n v="158"/>
    <x v="158"/>
    <s v="Ergonomic fresh-thinking installation"/>
    <n v="2100"/>
    <n v="4640"/>
    <n v="221"/>
    <x v="1"/>
    <n v="41"/>
    <n v="113.17"/>
    <x v="1"/>
    <s v="USD"/>
    <x v="155"/>
    <n v="1449640800"/>
    <x v="155"/>
    <d v="2015-12-09T06:00:00"/>
    <b v="0"/>
    <b v="0"/>
    <x v="1"/>
    <x v="1"/>
    <x v="1"/>
  </r>
  <r>
    <n v="159"/>
    <x v="159"/>
    <s v="Robust explicit hardware"/>
    <n v="191200"/>
    <n v="191222"/>
    <n v="100"/>
    <x v="1"/>
    <n v="1821"/>
    <n v="105.01"/>
    <x v="1"/>
    <s v="USD"/>
    <x v="156"/>
    <n v="1555218000"/>
    <x v="156"/>
    <d v="2019-04-14T05:00:00"/>
    <b v="0"/>
    <b v="1"/>
    <x v="3"/>
    <x v="3"/>
    <x v="3"/>
  </r>
  <r>
    <n v="160"/>
    <x v="160"/>
    <s v="Stand-alone actuating support"/>
    <n v="8000"/>
    <n v="12985"/>
    <n v="162"/>
    <x v="1"/>
    <n v="164"/>
    <n v="79.180000000000007"/>
    <x v="1"/>
    <s v="USD"/>
    <x v="157"/>
    <n v="1557723600"/>
    <x v="157"/>
    <d v="2019-05-13T05:00:00"/>
    <b v="0"/>
    <b v="0"/>
    <x v="8"/>
    <x v="2"/>
    <x v="8"/>
  </r>
  <r>
    <n v="161"/>
    <x v="161"/>
    <s v="Cross-platform methodical process improvement"/>
    <n v="5500"/>
    <n v="4300"/>
    <n v="78"/>
    <x v="0"/>
    <n v="75"/>
    <n v="57.33"/>
    <x v="1"/>
    <s v="USD"/>
    <x v="158"/>
    <n v="1443502800"/>
    <x v="158"/>
    <d v="2015-09-29T05:00:00"/>
    <b v="0"/>
    <b v="1"/>
    <x v="2"/>
    <x v="2"/>
    <x v="2"/>
  </r>
  <r>
    <n v="162"/>
    <x v="162"/>
    <s v="Extended bottom-line open architecture"/>
    <n v="6100"/>
    <n v="9134"/>
    <n v="150"/>
    <x v="1"/>
    <n v="157"/>
    <n v="58.18"/>
    <x v="5"/>
    <s v="CHF"/>
    <x v="159"/>
    <n v="1546840800"/>
    <x v="159"/>
    <d v="2019-01-07T06:00:00"/>
    <b v="0"/>
    <b v="0"/>
    <x v="1"/>
    <x v="1"/>
    <x v="1"/>
  </r>
  <r>
    <n v="163"/>
    <x v="163"/>
    <s v="Extended reciprocal circuit"/>
    <n v="3500"/>
    <n v="8864"/>
    <n v="253"/>
    <x v="1"/>
    <n v="246"/>
    <n v="36.03"/>
    <x v="1"/>
    <s v="USD"/>
    <x v="160"/>
    <n v="1512712800"/>
    <x v="160"/>
    <d v="2017-12-08T06:00:00"/>
    <b v="0"/>
    <b v="1"/>
    <x v="14"/>
    <x v="7"/>
    <x v="14"/>
  </r>
  <r>
    <n v="164"/>
    <x v="164"/>
    <s v="Polarized human-resource protocol"/>
    <n v="150500"/>
    <n v="150755"/>
    <n v="100"/>
    <x v="1"/>
    <n v="1396"/>
    <n v="107.99"/>
    <x v="1"/>
    <s v="USD"/>
    <x v="161"/>
    <n v="1507525200"/>
    <x v="161"/>
    <d v="2017-10-09T05:00:00"/>
    <b v="0"/>
    <b v="0"/>
    <x v="3"/>
    <x v="3"/>
    <x v="3"/>
  </r>
  <r>
    <n v="165"/>
    <x v="165"/>
    <s v="Synergized radical product"/>
    <n v="90400"/>
    <n v="110279"/>
    <n v="122"/>
    <x v="1"/>
    <n v="2506"/>
    <n v="44.01"/>
    <x v="1"/>
    <s v="USD"/>
    <x v="162"/>
    <n v="1504328400"/>
    <x v="162"/>
    <d v="2017-09-02T05:00:00"/>
    <b v="0"/>
    <b v="0"/>
    <x v="2"/>
    <x v="2"/>
    <x v="2"/>
  </r>
  <r>
    <n v="166"/>
    <x v="166"/>
    <s v="Robust heuristic artificial intelligence"/>
    <n v="9800"/>
    <n v="13439"/>
    <n v="137"/>
    <x v="1"/>
    <n v="244"/>
    <n v="55.08"/>
    <x v="1"/>
    <s v="USD"/>
    <x v="163"/>
    <n v="1293343200"/>
    <x v="163"/>
    <d v="2010-12-26T06:00:00"/>
    <b v="0"/>
    <b v="0"/>
    <x v="14"/>
    <x v="7"/>
    <x v="14"/>
  </r>
  <r>
    <n v="167"/>
    <x v="167"/>
    <s v="Robust content-based emulation"/>
    <n v="2600"/>
    <n v="10804"/>
    <n v="416"/>
    <x v="1"/>
    <n v="146"/>
    <n v="74"/>
    <x v="2"/>
    <s v="AUD"/>
    <x v="164"/>
    <n v="1371704400"/>
    <x v="164"/>
    <d v="2013-06-20T05:00:00"/>
    <b v="0"/>
    <b v="0"/>
    <x v="3"/>
    <x v="3"/>
    <x v="3"/>
  </r>
  <r>
    <n v="168"/>
    <x v="168"/>
    <s v="Ergonomic uniform open system"/>
    <n v="128100"/>
    <n v="40107"/>
    <n v="31"/>
    <x v="0"/>
    <n v="955"/>
    <n v="42"/>
    <x v="3"/>
    <s v="DKK"/>
    <x v="165"/>
    <n v="1552798800"/>
    <x v="165"/>
    <d v="2019-03-17T05:00:00"/>
    <b v="0"/>
    <b v="1"/>
    <x v="7"/>
    <x v="1"/>
    <x v="7"/>
  </r>
  <r>
    <n v="169"/>
    <x v="169"/>
    <s v="Profit-focused modular product"/>
    <n v="23300"/>
    <n v="98811"/>
    <n v="424"/>
    <x v="1"/>
    <n v="1267"/>
    <n v="77.989999999999995"/>
    <x v="1"/>
    <s v="USD"/>
    <x v="166"/>
    <n v="1342328400"/>
    <x v="166"/>
    <d v="2012-07-15T05:00:00"/>
    <b v="0"/>
    <b v="1"/>
    <x v="12"/>
    <x v="4"/>
    <x v="12"/>
  </r>
  <r>
    <n v="170"/>
    <x v="170"/>
    <s v="Mandatory mobile product"/>
    <n v="188100"/>
    <n v="5528"/>
    <n v="3"/>
    <x v="0"/>
    <n v="67"/>
    <n v="82.51"/>
    <x v="1"/>
    <s v="USD"/>
    <x v="167"/>
    <n v="1502341200"/>
    <x v="167"/>
    <d v="2017-08-10T05:00:00"/>
    <b v="0"/>
    <b v="0"/>
    <x v="7"/>
    <x v="1"/>
    <x v="7"/>
  </r>
  <r>
    <n v="171"/>
    <x v="171"/>
    <s v="Public-key 3rdgeneration budgetary management"/>
    <n v="4900"/>
    <n v="521"/>
    <n v="11"/>
    <x v="0"/>
    <n v="5"/>
    <n v="104.2"/>
    <x v="1"/>
    <s v="USD"/>
    <x v="168"/>
    <n v="1397192400"/>
    <x v="168"/>
    <d v="2014-04-11T05:00:00"/>
    <b v="0"/>
    <b v="0"/>
    <x v="18"/>
    <x v="5"/>
    <x v="18"/>
  </r>
  <r>
    <n v="172"/>
    <x v="172"/>
    <s v="Centralized national firmware"/>
    <n v="800"/>
    <n v="663"/>
    <n v="83"/>
    <x v="0"/>
    <n v="26"/>
    <n v="25.5"/>
    <x v="1"/>
    <s v="USD"/>
    <x v="169"/>
    <n v="1407042000"/>
    <x v="169"/>
    <d v="2014-08-03T05:00:00"/>
    <b v="0"/>
    <b v="1"/>
    <x v="4"/>
    <x v="4"/>
    <x v="4"/>
  </r>
  <r>
    <n v="173"/>
    <x v="173"/>
    <s v="Cross-group 4thgeneration middleware"/>
    <n v="96700"/>
    <n v="157635"/>
    <n v="163"/>
    <x v="1"/>
    <n v="1561"/>
    <n v="100.98"/>
    <x v="1"/>
    <s v="USD"/>
    <x v="170"/>
    <n v="1369371600"/>
    <x v="170"/>
    <d v="2013-05-24T05:00:00"/>
    <b v="0"/>
    <b v="0"/>
    <x v="3"/>
    <x v="3"/>
    <x v="3"/>
  </r>
  <r>
    <n v="174"/>
    <x v="174"/>
    <s v="Pre-emptive scalable access"/>
    <n v="600"/>
    <n v="5368"/>
    <n v="895"/>
    <x v="1"/>
    <n v="48"/>
    <n v="111.83"/>
    <x v="1"/>
    <s v="USD"/>
    <x v="171"/>
    <n v="1444107600"/>
    <x v="171"/>
    <d v="2015-10-06T05:00:00"/>
    <b v="0"/>
    <b v="1"/>
    <x v="8"/>
    <x v="2"/>
    <x v="8"/>
  </r>
  <r>
    <n v="175"/>
    <x v="175"/>
    <s v="Sharable intangible migration"/>
    <n v="181200"/>
    <n v="47459"/>
    <n v="26"/>
    <x v="0"/>
    <n v="1130"/>
    <n v="42"/>
    <x v="1"/>
    <s v="USD"/>
    <x v="172"/>
    <n v="1474261200"/>
    <x v="172"/>
    <d v="2016-09-19T05:00:00"/>
    <b v="0"/>
    <b v="0"/>
    <x v="3"/>
    <x v="3"/>
    <x v="3"/>
  </r>
  <r>
    <n v="176"/>
    <x v="176"/>
    <s v="Proactive scalable Graphical User Interface"/>
    <n v="115000"/>
    <n v="86060"/>
    <n v="75"/>
    <x v="0"/>
    <n v="782"/>
    <n v="110.05"/>
    <x v="1"/>
    <s v="USD"/>
    <x v="173"/>
    <n v="1473656400"/>
    <x v="173"/>
    <d v="2016-09-12T05:00:00"/>
    <b v="0"/>
    <b v="0"/>
    <x v="3"/>
    <x v="3"/>
    <x v="3"/>
  </r>
  <r>
    <n v="177"/>
    <x v="177"/>
    <s v="Digitized solution-oriented product"/>
    <n v="38800"/>
    <n v="161593"/>
    <n v="416"/>
    <x v="1"/>
    <n v="2739"/>
    <n v="59"/>
    <x v="1"/>
    <s v="USD"/>
    <x v="174"/>
    <n v="1291960800"/>
    <x v="174"/>
    <d v="2010-12-10T06:00:00"/>
    <b v="0"/>
    <b v="0"/>
    <x v="3"/>
    <x v="3"/>
    <x v="3"/>
  </r>
  <r>
    <n v="178"/>
    <x v="178"/>
    <s v="Triple-buffered cohesive structure"/>
    <n v="7200"/>
    <n v="6927"/>
    <n v="96"/>
    <x v="0"/>
    <n v="210"/>
    <n v="32.99"/>
    <x v="1"/>
    <s v="USD"/>
    <x v="175"/>
    <n v="1506747600"/>
    <x v="175"/>
    <d v="2017-09-30T05:00:00"/>
    <b v="0"/>
    <b v="0"/>
    <x v="0"/>
    <x v="0"/>
    <x v="0"/>
  </r>
  <r>
    <n v="179"/>
    <x v="179"/>
    <s v="Realigned human-resource orchestration"/>
    <n v="44500"/>
    <n v="159185"/>
    <n v="358"/>
    <x v="1"/>
    <n v="3537"/>
    <n v="45.01"/>
    <x v="0"/>
    <s v="CAD"/>
    <x v="176"/>
    <n v="1363582800"/>
    <x v="176"/>
    <d v="2013-03-18T05:00:00"/>
    <b v="0"/>
    <b v="1"/>
    <x v="3"/>
    <x v="3"/>
    <x v="3"/>
  </r>
  <r>
    <n v="180"/>
    <x v="180"/>
    <s v="Optional clear-thinking software"/>
    <n v="56000"/>
    <n v="172736"/>
    <n v="308"/>
    <x v="1"/>
    <n v="2107"/>
    <n v="81.98"/>
    <x v="2"/>
    <s v="AUD"/>
    <x v="177"/>
    <n v="1269666000"/>
    <x v="177"/>
    <d v="2010-03-27T05:00:00"/>
    <b v="0"/>
    <b v="0"/>
    <x v="8"/>
    <x v="2"/>
    <x v="8"/>
  </r>
  <r>
    <n v="181"/>
    <x v="181"/>
    <s v="Centralized global approach"/>
    <n v="8600"/>
    <n v="5315"/>
    <n v="62"/>
    <x v="0"/>
    <n v="136"/>
    <n v="39.08"/>
    <x v="1"/>
    <s v="USD"/>
    <x v="178"/>
    <n v="1508648400"/>
    <x v="178"/>
    <d v="2017-10-22T05:00:00"/>
    <b v="0"/>
    <b v="0"/>
    <x v="2"/>
    <x v="2"/>
    <x v="2"/>
  </r>
  <r>
    <n v="182"/>
    <x v="182"/>
    <s v="Reverse-engineered bandwidth-monitored contingency"/>
    <n v="27100"/>
    <n v="195750"/>
    <n v="722"/>
    <x v="1"/>
    <n v="3318"/>
    <n v="59"/>
    <x v="3"/>
    <s v="DKK"/>
    <x v="179"/>
    <n v="1561957200"/>
    <x v="179"/>
    <d v="2019-07-01T05:00:00"/>
    <b v="0"/>
    <b v="0"/>
    <x v="3"/>
    <x v="3"/>
    <x v="3"/>
  </r>
  <r>
    <n v="183"/>
    <x v="183"/>
    <s v="Pre-emptive bandwidth-monitored instruction set"/>
    <n v="5100"/>
    <n v="3525"/>
    <n v="69"/>
    <x v="0"/>
    <n v="86"/>
    <n v="40.99"/>
    <x v="0"/>
    <s v="CAD"/>
    <x v="180"/>
    <n v="1285131600"/>
    <x v="180"/>
    <d v="2010-09-22T05:00:00"/>
    <b v="0"/>
    <b v="0"/>
    <x v="1"/>
    <x v="1"/>
    <x v="1"/>
  </r>
  <r>
    <n v="184"/>
    <x v="184"/>
    <s v="Adaptive asynchronous emulation"/>
    <n v="3600"/>
    <n v="10550"/>
    <n v="293"/>
    <x v="1"/>
    <n v="340"/>
    <n v="31.03"/>
    <x v="1"/>
    <s v="USD"/>
    <x v="181"/>
    <n v="1556946000"/>
    <x v="181"/>
    <d v="2019-05-04T05:00:00"/>
    <b v="0"/>
    <b v="0"/>
    <x v="3"/>
    <x v="3"/>
    <x v="3"/>
  </r>
  <r>
    <n v="185"/>
    <x v="185"/>
    <s v="Innovative actuating conglomeration"/>
    <n v="1000"/>
    <n v="718"/>
    <n v="72"/>
    <x v="0"/>
    <n v="19"/>
    <n v="37.79"/>
    <x v="1"/>
    <s v="USD"/>
    <x v="182"/>
    <n v="1527138000"/>
    <x v="182"/>
    <d v="2018-05-24T05:00:00"/>
    <b v="0"/>
    <b v="0"/>
    <x v="19"/>
    <x v="4"/>
    <x v="19"/>
  </r>
  <r>
    <n v="186"/>
    <x v="186"/>
    <s v="Grass-roots foreground policy"/>
    <n v="88800"/>
    <n v="28358"/>
    <n v="32"/>
    <x v="0"/>
    <n v="886"/>
    <n v="32.01"/>
    <x v="1"/>
    <s v="USD"/>
    <x v="183"/>
    <n v="1402117200"/>
    <x v="183"/>
    <d v="2014-06-07T05:00:00"/>
    <b v="0"/>
    <b v="0"/>
    <x v="3"/>
    <x v="3"/>
    <x v="3"/>
  </r>
  <r>
    <n v="187"/>
    <x v="187"/>
    <s v="Horizontal transitional paradigm"/>
    <n v="60200"/>
    <n v="138384"/>
    <n v="230"/>
    <x v="1"/>
    <n v="1442"/>
    <n v="95.97"/>
    <x v="0"/>
    <s v="CAD"/>
    <x v="184"/>
    <n v="1364014800"/>
    <x v="184"/>
    <d v="2013-03-23T05:00:00"/>
    <b v="0"/>
    <b v="1"/>
    <x v="12"/>
    <x v="4"/>
    <x v="12"/>
  </r>
  <r>
    <n v="188"/>
    <x v="188"/>
    <s v="Networked didactic info-mediaries"/>
    <n v="8200"/>
    <n v="2625"/>
    <n v="32"/>
    <x v="0"/>
    <n v="35"/>
    <n v="75"/>
    <x v="6"/>
    <s v="EUR"/>
    <x v="185"/>
    <n v="1417586400"/>
    <x v="185"/>
    <d v="2014-12-03T06:00:00"/>
    <b v="0"/>
    <b v="0"/>
    <x v="3"/>
    <x v="3"/>
    <x v="3"/>
  </r>
  <r>
    <n v="189"/>
    <x v="189"/>
    <s v="Switchable contextually-based access"/>
    <n v="191300"/>
    <n v="45004"/>
    <n v="24"/>
    <x v="3"/>
    <n v="441"/>
    <n v="102.05"/>
    <x v="1"/>
    <s v="USD"/>
    <x v="186"/>
    <n v="1457071200"/>
    <x v="186"/>
    <d v="2016-03-04T06:00:00"/>
    <b v="0"/>
    <b v="0"/>
    <x v="3"/>
    <x v="3"/>
    <x v="3"/>
  </r>
  <r>
    <n v="190"/>
    <x v="190"/>
    <s v="Up-sized dynamic throughput"/>
    <n v="3700"/>
    <n v="2538"/>
    <n v="69"/>
    <x v="0"/>
    <n v="24"/>
    <n v="105.75"/>
    <x v="1"/>
    <s v="USD"/>
    <x v="187"/>
    <n v="1370408400"/>
    <x v="187"/>
    <d v="2013-06-05T05:00:00"/>
    <b v="0"/>
    <b v="1"/>
    <x v="3"/>
    <x v="3"/>
    <x v="3"/>
  </r>
  <r>
    <n v="191"/>
    <x v="191"/>
    <s v="Mandatory reciprocal superstructure"/>
    <n v="8400"/>
    <n v="3188"/>
    <n v="38"/>
    <x v="0"/>
    <n v="86"/>
    <n v="37.07"/>
    <x v="6"/>
    <s v="EUR"/>
    <x v="188"/>
    <n v="1552626000"/>
    <x v="188"/>
    <d v="2019-03-15T05:00:00"/>
    <b v="0"/>
    <b v="0"/>
    <x v="3"/>
    <x v="3"/>
    <x v="3"/>
  </r>
  <r>
    <n v="192"/>
    <x v="192"/>
    <s v="Upgradable 4thgeneration productivity"/>
    <n v="42600"/>
    <n v="8517"/>
    <n v="20"/>
    <x v="0"/>
    <n v="243"/>
    <n v="35.049999999999997"/>
    <x v="1"/>
    <s v="USD"/>
    <x v="189"/>
    <n v="1404190800"/>
    <x v="189"/>
    <d v="2014-07-01T05:00:00"/>
    <b v="0"/>
    <b v="0"/>
    <x v="1"/>
    <x v="1"/>
    <x v="1"/>
  </r>
  <r>
    <n v="193"/>
    <x v="193"/>
    <s v="Progressive discrete hub"/>
    <n v="6600"/>
    <n v="3012"/>
    <n v="46"/>
    <x v="0"/>
    <n v="65"/>
    <n v="46.34"/>
    <x v="1"/>
    <s v="USD"/>
    <x v="190"/>
    <n v="1523509200"/>
    <x v="190"/>
    <d v="2018-04-12T05:00:00"/>
    <b v="1"/>
    <b v="0"/>
    <x v="7"/>
    <x v="1"/>
    <x v="7"/>
  </r>
  <r>
    <n v="194"/>
    <x v="194"/>
    <s v="Assimilated multi-tasking archive"/>
    <n v="7100"/>
    <n v="8716"/>
    <n v="123"/>
    <x v="1"/>
    <n v="126"/>
    <n v="69.17"/>
    <x v="1"/>
    <s v="USD"/>
    <x v="191"/>
    <n v="1443589200"/>
    <x v="191"/>
    <d v="2015-09-30T05:00:00"/>
    <b v="0"/>
    <b v="0"/>
    <x v="16"/>
    <x v="1"/>
    <x v="16"/>
  </r>
  <r>
    <n v="195"/>
    <x v="195"/>
    <s v="Upgradable high-level solution"/>
    <n v="15800"/>
    <n v="57157"/>
    <n v="362"/>
    <x v="1"/>
    <n v="524"/>
    <n v="109.08"/>
    <x v="1"/>
    <s v="USD"/>
    <x v="192"/>
    <n v="1533445200"/>
    <x v="192"/>
    <d v="2018-08-05T05:00:00"/>
    <b v="0"/>
    <b v="0"/>
    <x v="5"/>
    <x v="1"/>
    <x v="5"/>
  </r>
  <r>
    <n v="196"/>
    <x v="196"/>
    <s v="Organic bandwidth-monitored frame"/>
    <n v="8200"/>
    <n v="5178"/>
    <n v="63"/>
    <x v="0"/>
    <n v="100"/>
    <n v="51.78"/>
    <x v="3"/>
    <s v="DKK"/>
    <x v="173"/>
    <n v="1474520400"/>
    <x v="173"/>
    <d v="2016-09-22T05:00:00"/>
    <b v="0"/>
    <b v="0"/>
    <x v="8"/>
    <x v="2"/>
    <x v="8"/>
  </r>
  <r>
    <n v="197"/>
    <x v="197"/>
    <s v="Business-focused logistical framework"/>
    <n v="54700"/>
    <n v="163118"/>
    <n v="298"/>
    <x v="1"/>
    <n v="1989"/>
    <n v="82.01"/>
    <x v="1"/>
    <s v="USD"/>
    <x v="193"/>
    <n v="1499403600"/>
    <x v="193"/>
    <d v="2017-07-07T05:00:00"/>
    <b v="0"/>
    <b v="0"/>
    <x v="6"/>
    <x v="4"/>
    <x v="6"/>
  </r>
  <r>
    <n v="198"/>
    <x v="198"/>
    <s v="Universal multi-state capability"/>
    <n v="63200"/>
    <n v="6041"/>
    <n v="10"/>
    <x v="0"/>
    <n v="168"/>
    <n v="35.96"/>
    <x v="1"/>
    <s v="USD"/>
    <x v="194"/>
    <n v="1283576400"/>
    <x v="194"/>
    <d v="2010-09-04T05:00:00"/>
    <b v="0"/>
    <b v="0"/>
    <x v="5"/>
    <x v="1"/>
    <x v="5"/>
  </r>
  <r>
    <n v="199"/>
    <x v="199"/>
    <s v="Digitized reciprocal infrastructure"/>
    <n v="1800"/>
    <n v="968"/>
    <n v="54"/>
    <x v="0"/>
    <n v="13"/>
    <n v="74.459999999999994"/>
    <x v="1"/>
    <s v="USD"/>
    <x v="195"/>
    <n v="1436590800"/>
    <x v="195"/>
    <d v="2015-07-11T05:00:00"/>
    <b v="0"/>
    <b v="0"/>
    <x v="1"/>
    <x v="1"/>
    <x v="1"/>
  </r>
  <r>
    <n v="200"/>
    <x v="200"/>
    <s v="Reduced dedicated capability"/>
    <n v="100"/>
    <n v="2"/>
    <n v="2"/>
    <x v="0"/>
    <n v="1"/>
    <n v="2"/>
    <x v="0"/>
    <s v="CAD"/>
    <x v="152"/>
    <n v="1270443600"/>
    <x v="152"/>
    <d v="2010-04-05T05:00:00"/>
    <b v="0"/>
    <b v="0"/>
    <x v="3"/>
    <x v="3"/>
    <x v="3"/>
  </r>
  <r>
    <n v="201"/>
    <x v="201"/>
    <s v="Cross-platform bi-directional workforce"/>
    <n v="2100"/>
    <n v="14305"/>
    <n v="681"/>
    <x v="1"/>
    <n v="157"/>
    <n v="91.11"/>
    <x v="1"/>
    <s v="USD"/>
    <x v="196"/>
    <n v="1407819600"/>
    <x v="196"/>
    <d v="2014-08-12T05:00:00"/>
    <b v="0"/>
    <b v="0"/>
    <x v="2"/>
    <x v="2"/>
    <x v="2"/>
  </r>
  <r>
    <n v="202"/>
    <x v="202"/>
    <s v="Upgradable scalable methodology"/>
    <n v="8300"/>
    <n v="6543"/>
    <n v="79"/>
    <x v="3"/>
    <n v="82"/>
    <n v="79.790000000000006"/>
    <x v="1"/>
    <s v="USD"/>
    <x v="197"/>
    <n v="1317877200"/>
    <x v="197"/>
    <d v="2011-10-06T05:00:00"/>
    <b v="0"/>
    <b v="0"/>
    <x v="0"/>
    <x v="0"/>
    <x v="0"/>
  </r>
  <r>
    <n v="203"/>
    <x v="203"/>
    <s v="Customer-focused client-server service-desk"/>
    <n v="143900"/>
    <n v="193413"/>
    <n v="134"/>
    <x v="1"/>
    <n v="4498"/>
    <n v="43"/>
    <x v="2"/>
    <s v="AUD"/>
    <x v="198"/>
    <n v="1484805600"/>
    <x v="198"/>
    <d v="2017-01-19T06:00:00"/>
    <b v="0"/>
    <b v="0"/>
    <x v="3"/>
    <x v="3"/>
    <x v="3"/>
  </r>
  <r>
    <n v="204"/>
    <x v="204"/>
    <s v="Mandatory multimedia leverage"/>
    <n v="75000"/>
    <n v="2529"/>
    <n v="3"/>
    <x v="0"/>
    <n v="40"/>
    <n v="63.23"/>
    <x v="1"/>
    <s v="USD"/>
    <x v="199"/>
    <n v="1302670800"/>
    <x v="199"/>
    <d v="2011-04-13T05:00:00"/>
    <b v="0"/>
    <b v="0"/>
    <x v="17"/>
    <x v="1"/>
    <x v="17"/>
  </r>
  <r>
    <n v="205"/>
    <x v="205"/>
    <s v="Focused analyzing circuit"/>
    <n v="1300"/>
    <n v="5614"/>
    <n v="432"/>
    <x v="1"/>
    <n v="80"/>
    <n v="70.180000000000007"/>
    <x v="1"/>
    <s v="USD"/>
    <x v="200"/>
    <n v="1540789200"/>
    <x v="200"/>
    <d v="2018-10-29T05:00:00"/>
    <b v="1"/>
    <b v="0"/>
    <x v="3"/>
    <x v="3"/>
    <x v="3"/>
  </r>
  <r>
    <n v="206"/>
    <x v="206"/>
    <s v="Fundamental grid-enabled strategy"/>
    <n v="9000"/>
    <n v="3496"/>
    <n v="39"/>
    <x v="3"/>
    <n v="57"/>
    <n v="61.33"/>
    <x v="1"/>
    <s v="USD"/>
    <x v="201"/>
    <n v="1268028000"/>
    <x v="201"/>
    <d v="2010-03-08T06:00:00"/>
    <b v="0"/>
    <b v="0"/>
    <x v="13"/>
    <x v="5"/>
    <x v="13"/>
  </r>
  <r>
    <n v="207"/>
    <x v="207"/>
    <s v="Digitized 5thgeneration knowledgebase"/>
    <n v="1000"/>
    <n v="4257"/>
    <n v="426"/>
    <x v="1"/>
    <n v="43"/>
    <n v="99"/>
    <x v="1"/>
    <s v="USD"/>
    <x v="202"/>
    <n v="1537160400"/>
    <x v="202"/>
    <d v="2018-09-17T05:00:00"/>
    <b v="0"/>
    <b v="1"/>
    <x v="1"/>
    <x v="1"/>
    <x v="1"/>
  </r>
  <r>
    <n v="208"/>
    <x v="208"/>
    <s v="Mandatory multi-tasking encryption"/>
    <n v="196900"/>
    <n v="199110"/>
    <n v="101"/>
    <x v="1"/>
    <n v="2053"/>
    <n v="96.98"/>
    <x v="1"/>
    <s v="USD"/>
    <x v="203"/>
    <n v="1512280800"/>
    <x v="203"/>
    <d v="2017-12-03T06:00:00"/>
    <b v="0"/>
    <b v="0"/>
    <x v="4"/>
    <x v="4"/>
    <x v="4"/>
  </r>
  <r>
    <n v="209"/>
    <x v="209"/>
    <s v="Distributed system-worthy application"/>
    <n v="194500"/>
    <n v="41212"/>
    <n v="21"/>
    <x v="2"/>
    <n v="808"/>
    <n v="51"/>
    <x v="2"/>
    <s v="AUD"/>
    <x v="204"/>
    <n v="1463115600"/>
    <x v="204"/>
    <d v="2016-05-13T05:00:00"/>
    <b v="0"/>
    <b v="0"/>
    <x v="4"/>
    <x v="4"/>
    <x v="4"/>
  </r>
  <r>
    <n v="210"/>
    <x v="210"/>
    <s v="Synergistic tertiary time-frame"/>
    <n v="9400"/>
    <n v="6338"/>
    <n v="67"/>
    <x v="0"/>
    <n v="226"/>
    <n v="28.04"/>
    <x v="3"/>
    <s v="DKK"/>
    <x v="205"/>
    <n v="1490850000"/>
    <x v="205"/>
    <d v="2017-03-30T05:00:00"/>
    <b v="0"/>
    <b v="0"/>
    <x v="22"/>
    <x v="4"/>
    <x v="22"/>
  </r>
  <r>
    <n v="211"/>
    <x v="211"/>
    <s v="Customer-focused impactful benchmark"/>
    <n v="104400"/>
    <n v="99100"/>
    <n v="95"/>
    <x v="0"/>
    <n v="1625"/>
    <n v="60.98"/>
    <x v="1"/>
    <s v="USD"/>
    <x v="206"/>
    <n v="1379653200"/>
    <x v="206"/>
    <d v="2013-09-20T05:00:00"/>
    <b v="0"/>
    <b v="0"/>
    <x v="3"/>
    <x v="3"/>
    <x v="3"/>
  </r>
  <r>
    <n v="212"/>
    <x v="212"/>
    <s v="Profound next generation infrastructure"/>
    <n v="8100"/>
    <n v="12300"/>
    <n v="152"/>
    <x v="1"/>
    <n v="168"/>
    <n v="73.209999999999994"/>
    <x v="1"/>
    <s v="USD"/>
    <x v="207"/>
    <n v="1580364000"/>
    <x v="207"/>
    <d v="2020-01-30T06:00:00"/>
    <b v="0"/>
    <b v="0"/>
    <x v="3"/>
    <x v="3"/>
    <x v="3"/>
  </r>
  <r>
    <n v="213"/>
    <x v="213"/>
    <s v="Face-to-face encompassing info-mediaries"/>
    <n v="87900"/>
    <n v="171549"/>
    <n v="195"/>
    <x v="1"/>
    <n v="4289"/>
    <n v="40"/>
    <x v="1"/>
    <s v="USD"/>
    <x v="208"/>
    <n v="1289714400"/>
    <x v="208"/>
    <d v="2010-11-14T06:00:00"/>
    <b v="0"/>
    <b v="1"/>
    <x v="7"/>
    <x v="1"/>
    <x v="7"/>
  </r>
  <r>
    <n v="214"/>
    <x v="214"/>
    <s v="Open-source fresh-thinking policy"/>
    <n v="1400"/>
    <n v="14324"/>
    <n v="1023"/>
    <x v="1"/>
    <n v="165"/>
    <n v="86.81"/>
    <x v="1"/>
    <s v="USD"/>
    <x v="209"/>
    <n v="1282712400"/>
    <x v="209"/>
    <d v="2010-08-25T05:00:00"/>
    <b v="0"/>
    <b v="0"/>
    <x v="1"/>
    <x v="1"/>
    <x v="1"/>
  </r>
  <r>
    <n v="215"/>
    <x v="215"/>
    <s v="Extended 24/7 implementation"/>
    <n v="156800"/>
    <n v="6024"/>
    <n v="4"/>
    <x v="0"/>
    <n v="143"/>
    <n v="42.13"/>
    <x v="1"/>
    <s v="USD"/>
    <x v="210"/>
    <n v="1550210400"/>
    <x v="210"/>
    <d v="2019-02-15T06:00:00"/>
    <b v="0"/>
    <b v="0"/>
    <x v="3"/>
    <x v="3"/>
    <x v="3"/>
  </r>
  <r>
    <n v="216"/>
    <x v="216"/>
    <s v="Organic dynamic algorithm"/>
    <n v="121700"/>
    <n v="188721"/>
    <n v="155"/>
    <x v="1"/>
    <n v="1815"/>
    <n v="103.98"/>
    <x v="1"/>
    <s v="USD"/>
    <x v="211"/>
    <n v="1322114400"/>
    <x v="211"/>
    <d v="2011-11-24T06:00:00"/>
    <b v="0"/>
    <b v="0"/>
    <x v="3"/>
    <x v="3"/>
    <x v="3"/>
  </r>
  <r>
    <n v="217"/>
    <x v="217"/>
    <s v="Organic multi-tasking focus group"/>
    <n v="129400"/>
    <n v="57911"/>
    <n v="45"/>
    <x v="0"/>
    <n v="934"/>
    <n v="62"/>
    <x v="1"/>
    <s v="USD"/>
    <x v="212"/>
    <n v="1557205200"/>
    <x v="212"/>
    <d v="2019-05-07T05:00:00"/>
    <b v="0"/>
    <b v="0"/>
    <x v="22"/>
    <x v="4"/>
    <x v="22"/>
  </r>
  <r>
    <n v="218"/>
    <x v="218"/>
    <s v="Adaptive logistical initiative"/>
    <n v="5700"/>
    <n v="12309"/>
    <n v="216"/>
    <x v="1"/>
    <n v="397"/>
    <n v="31.01"/>
    <x v="4"/>
    <s v="GBP"/>
    <x v="213"/>
    <n v="1323928800"/>
    <x v="213"/>
    <d v="2011-12-15T06:00:00"/>
    <b v="0"/>
    <b v="1"/>
    <x v="12"/>
    <x v="4"/>
    <x v="12"/>
  </r>
  <r>
    <n v="219"/>
    <x v="219"/>
    <s v="Stand-alone mobile customer loyalty"/>
    <n v="41700"/>
    <n v="138497"/>
    <n v="332"/>
    <x v="1"/>
    <n v="1539"/>
    <n v="89.99"/>
    <x v="1"/>
    <s v="USD"/>
    <x v="214"/>
    <n v="1346130000"/>
    <x v="214"/>
    <d v="2012-08-28T05:00:00"/>
    <b v="0"/>
    <b v="0"/>
    <x v="10"/>
    <x v="4"/>
    <x v="10"/>
  </r>
  <r>
    <n v="220"/>
    <x v="220"/>
    <s v="Focused composite approach"/>
    <n v="7900"/>
    <n v="667"/>
    <n v="8"/>
    <x v="0"/>
    <n v="17"/>
    <n v="39.24"/>
    <x v="1"/>
    <s v="USD"/>
    <x v="215"/>
    <n v="1311051600"/>
    <x v="215"/>
    <d v="2011-07-19T05:00:00"/>
    <b v="1"/>
    <b v="0"/>
    <x v="3"/>
    <x v="3"/>
    <x v="3"/>
  </r>
  <r>
    <n v="221"/>
    <x v="221"/>
    <s v="Face-to-face clear-thinking Local Area Network"/>
    <n v="121500"/>
    <n v="119830"/>
    <n v="99"/>
    <x v="0"/>
    <n v="2179"/>
    <n v="54.99"/>
    <x v="1"/>
    <s v="USD"/>
    <x v="216"/>
    <n v="1340427600"/>
    <x v="216"/>
    <d v="2012-06-23T05:00:00"/>
    <b v="1"/>
    <b v="0"/>
    <x v="0"/>
    <x v="0"/>
    <x v="0"/>
  </r>
  <r>
    <n v="222"/>
    <x v="222"/>
    <s v="Cross-group cohesive circuit"/>
    <n v="4800"/>
    <n v="6623"/>
    <n v="138"/>
    <x v="1"/>
    <n v="138"/>
    <n v="47.99"/>
    <x v="1"/>
    <s v="USD"/>
    <x v="217"/>
    <n v="1412312400"/>
    <x v="217"/>
    <d v="2014-10-03T05:00:00"/>
    <b v="0"/>
    <b v="0"/>
    <x v="14"/>
    <x v="7"/>
    <x v="14"/>
  </r>
  <r>
    <n v="223"/>
    <x v="223"/>
    <s v="Synergistic explicit capability"/>
    <n v="87300"/>
    <n v="81897"/>
    <n v="94"/>
    <x v="0"/>
    <n v="931"/>
    <n v="87.97"/>
    <x v="1"/>
    <s v="USD"/>
    <x v="218"/>
    <n v="1459314000"/>
    <x v="218"/>
    <d v="2016-03-30T05:00:00"/>
    <b v="0"/>
    <b v="0"/>
    <x v="3"/>
    <x v="3"/>
    <x v="3"/>
  </r>
  <r>
    <n v="224"/>
    <x v="224"/>
    <s v="Diverse analyzing definition"/>
    <n v="46300"/>
    <n v="186885"/>
    <n v="404"/>
    <x v="1"/>
    <n v="3594"/>
    <n v="52"/>
    <x v="1"/>
    <s v="USD"/>
    <x v="219"/>
    <n v="1415426400"/>
    <x v="219"/>
    <d v="2014-11-08T06:00:00"/>
    <b v="0"/>
    <b v="0"/>
    <x v="22"/>
    <x v="4"/>
    <x v="22"/>
  </r>
  <r>
    <n v="225"/>
    <x v="225"/>
    <s v="Enterprise-wide reciprocal success"/>
    <n v="67800"/>
    <n v="176398"/>
    <n v="260"/>
    <x v="1"/>
    <n v="5880"/>
    <n v="30"/>
    <x v="1"/>
    <s v="USD"/>
    <x v="220"/>
    <n v="1399093200"/>
    <x v="220"/>
    <d v="2014-05-03T05:00:00"/>
    <b v="1"/>
    <b v="0"/>
    <x v="1"/>
    <x v="1"/>
    <x v="1"/>
  </r>
  <r>
    <n v="226"/>
    <x v="102"/>
    <s v="Progressive neutral middleware"/>
    <n v="3000"/>
    <n v="10999"/>
    <n v="367"/>
    <x v="1"/>
    <n v="112"/>
    <n v="98.21"/>
    <x v="1"/>
    <s v="USD"/>
    <x v="221"/>
    <n v="1273899600"/>
    <x v="221"/>
    <d v="2010-05-15T05:00:00"/>
    <b v="0"/>
    <b v="0"/>
    <x v="14"/>
    <x v="7"/>
    <x v="14"/>
  </r>
  <r>
    <n v="227"/>
    <x v="226"/>
    <s v="Intuitive exuding process improvement"/>
    <n v="60900"/>
    <n v="102751"/>
    <n v="169"/>
    <x v="1"/>
    <n v="943"/>
    <n v="108.96"/>
    <x v="1"/>
    <s v="USD"/>
    <x v="222"/>
    <n v="1432184400"/>
    <x v="222"/>
    <d v="2015-05-21T05:00:00"/>
    <b v="0"/>
    <b v="0"/>
    <x v="20"/>
    <x v="6"/>
    <x v="20"/>
  </r>
  <r>
    <n v="228"/>
    <x v="227"/>
    <s v="Exclusive real-time protocol"/>
    <n v="137900"/>
    <n v="165352"/>
    <n v="120"/>
    <x v="1"/>
    <n v="2468"/>
    <n v="67"/>
    <x v="1"/>
    <s v="USD"/>
    <x v="172"/>
    <n v="1474779600"/>
    <x v="172"/>
    <d v="2016-09-25T05:00:00"/>
    <b v="0"/>
    <b v="0"/>
    <x v="10"/>
    <x v="4"/>
    <x v="10"/>
  </r>
  <r>
    <n v="229"/>
    <x v="228"/>
    <s v="Extended encompassing application"/>
    <n v="85600"/>
    <n v="165798"/>
    <n v="194"/>
    <x v="1"/>
    <n v="2551"/>
    <n v="64.989999999999995"/>
    <x v="1"/>
    <s v="USD"/>
    <x v="223"/>
    <n v="1500440400"/>
    <x v="223"/>
    <d v="2017-07-19T05:00:00"/>
    <b v="0"/>
    <b v="1"/>
    <x v="20"/>
    <x v="6"/>
    <x v="20"/>
  </r>
  <r>
    <n v="230"/>
    <x v="229"/>
    <s v="Progressive value-added ability"/>
    <n v="2400"/>
    <n v="10084"/>
    <n v="420"/>
    <x v="1"/>
    <n v="101"/>
    <n v="99.84"/>
    <x v="1"/>
    <s v="USD"/>
    <x v="224"/>
    <n v="1575612000"/>
    <x v="224"/>
    <d v="2019-12-06T06:00:00"/>
    <b v="0"/>
    <b v="0"/>
    <x v="11"/>
    <x v="6"/>
    <x v="11"/>
  </r>
  <r>
    <n v="231"/>
    <x v="230"/>
    <s v="Cross-platform uniform hardware"/>
    <n v="7200"/>
    <n v="5523"/>
    <n v="77"/>
    <x v="3"/>
    <n v="67"/>
    <n v="82.43"/>
    <x v="1"/>
    <s v="USD"/>
    <x v="225"/>
    <n v="1374123600"/>
    <x v="225"/>
    <d v="2013-07-18T05:00:00"/>
    <b v="0"/>
    <b v="0"/>
    <x v="3"/>
    <x v="3"/>
    <x v="3"/>
  </r>
  <r>
    <n v="232"/>
    <x v="231"/>
    <s v="Progressive secondary portal"/>
    <n v="3400"/>
    <n v="5823"/>
    <n v="171"/>
    <x v="1"/>
    <n v="92"/>
    <n v="63.29"/>
    <x v="1"/>
    <s v="USD"/>
    <x v="226"/>
    <n v="1469509200"/>
    <x v="226"/>
    <d v="2016-07-26T05:00:00"/>
    <b v="0"/>
    <b v="0"/>
    <x v="3"/>
    <x v="3"/>
    <x v="3"/>
  </r>
  <r>
    <n v="233"/>
    <x v="232"/>
    <s v="Multi-lateral national adapter"/>
    <n v="3800"/>
    <n v="6000"/>
    <n v="158"/>
    <x v="1"/>
    <n v="62"/>
    <n v="96.77"/>
    <x v="1"/>
    <s v="USD"/>
    <x v="227"/>
    <n v="1309237200"/>
    <x v="227"/>
    <d v="2011-06-28T05:00:00"/>
    <b v="0"/>
    <b v="0"/>
    <x v="10"/>
    <x v="4"/>
    <x v="10"/>
  </r>
  <r>
    <n v="234"/>
    <x v="233"/>
    <s v="Enterprise-wide motivating matrices"/>
    <n v="7500"/>
    <n v="8181"/>
    <n v="109"/>
    <x v="1"/>
    <n v="149"/>
    <n v="54.91"/>
    <x v="6"/>
    <s v="EUR"/>
    <x v="228"/>
    <n v="1503982800"/>
    <x v="228"/>
    <d v="2017-08-29T05:00:00"/>
    <b v="0"/>
    <b v="1"/>
    <x v="11"/>
    <x v="6"/>
    <x v="11"/>
  </r>
  <r>
    <n v="235"/>
    <x v="234"/>
    <s v="Polarized upward-trending Local Area Network"/>
    <n v="8600"/>
    <n v="3589"/>
    <n v="42"/>
    <x v="0"/>
    <n v="92"/>
    <n v="39.01"/>
    <x v="1"/>
    <s v="USD"/>
    <x v="229"/>
    <n v="1487397600"/>
    <x v="229"/>
    <d v="2017-02-18T06:00:00"/>
    <b v="0"/>
    <b v="0"/>
    <x v="10"/>
    <x v="4"/>
    <x v="10"/>
  </r>
  <r>
    <n v="236"/>
    <x v="235"/>
    <s v="Object-based directional function"/>
    <n v="39500"/>
    <n v="4323"/>
    <n v="11"/>
    <x v="0"/>
    <n v="57"/>
    <n v="75.84"/>
    <x v="2"/>
    <s v="AUD"/>
    <x v="230"/>
    <n v="1562043600"/>
    <x v="230"/>
    <d v="2019-07-02T05:00:00"/>
    <b v="0"/>
    <b v="1"/>
    <x v="1"/>
    <x v="1"/>
    <x v="1"/>
  </r>
  <r>
    <n v="237"/>
    <x v="236"/>
    <s v="Re-contextualized tangible open architecture"/>
    <n v="9300"/>
    <n v="14822"/>
    <n v="159"/>
    <x v="1"/>
    <n v="329"/>
    <n v="45.05"/>
    <x v="1"/>
    <s v="USD"/>
    <x v="231"/>
    <n v="1398574800"/>
    <x v="231"/>
    <d v="2014-04-27T05:00:00"/>
    <b v="0"/>
    <b v="0"/>
    <x v="10"/>
    <x v="4"/>
    <x v="10"/>
  </r>
  <r>
    <n v="238"/>
    <x v="237"/>
    <s v="Distributed systemic adapter"/>
    <n v="2400"/>
    <n v="10138"/>
    <n v="422"/>
    <x v="1"/>
    <n v="97"/>
    <n v="104.52"/>
    <x v="3"/>
    <s v="DKK"/>
    <x v="232"/>
    <n v="1515391200"/>
    <x v="232"/>
    <d v="2018-01-08T06:00:00"/>
    <b v="0"/>
    <b v="1"/>
    <x v="3"/>
    <x v="3"/>
    <x v="3"/>
  </r>
  <r>
    <n v="239"/>
    <x v="238"/>
    <s v="Networked web-enabled instruction set"/>
    <n v="3200"/>
    <n v="3127"/>
    <n v="98"/>
    <x v="0"/>
    <n v="41"/>
    <n v="76.27"/>
    <x v="1"/>
    <s v="USD"/>
    <x v="233"/>
    <n v="1441170000"/>
    <x v="233"/>
    <d v="2015-09-02T05:00:00"/>
    <b v="0"/>
    <b v="0"/>
    <x v="8"/>
    <x v="2"/>
    <x v="8"/>
  </r>
  <r>
    <n v="240"/>
    <x v="239"/>
    <s v="Vision-oriented dynamic service-desk"/>
    <n v="29400"/>
    <n v="123124"/>
    <n v="419"/>
    <x v="1"/>
    <n v="1784"/>
    <n v="69.02"/>
    <x v="1"/>
    <s v="USD"/>
    <x v="194"/>
    <n v="1281157200"/>
    <x v="194"/>
    <d v="2010-08-07T05:00:00"/>
    <b v="0"/>
    <b v="0"/>
    <x v="3"/>
    <x v="3"/>
    <x v="3"/>
  </r>
  <r>
    <n v="241"/>
    <x v="240"/>
    <s v="Vision-oriented actuating open system"/>
    <n v="168500"/>
    <n v="171729"/>
    <n v="102"/>
    <x v="1"/>
    <n v="1684"/>
    <n v="101.98"/>
    <x v="2"/>
    <s v="AUD"/>
    <x v="234"/>
    <n v="1398229200"/>
    <x v="234"/>
    <d v="2014-04-23T05:00:00"/>
    <b v="0"/>
    <b v="1"/>
    <x v="9"/>
    <x v="5"/>
    <x v="9"/>
  </r>
  <r>
    <n v="242"/>
    <x v="241"/>
    <s v="Sharable scalable core"/>
    <n v="8400"/>
    <n v="10729"/>
    <n v="128"/>
    <x v="1"/>
    <n v="250"/>
    <n v="42.92"/>
    <x v="1"/>
    <s v="USD"/>
    <x v="235"/>
    <n v="1495256400"/>
    <x v="235"/>
    <d v="2017-05-20T05:00:00"/>
    <b v="0"/>
    <b v="1"/>
    <x v="1"/>
    <x v="1"/>
    <x v="1"/>
  </r>
  <r>
    <n v="243"/>
    <x v="242"/>
    <s v="Customer-focused attitude-oriented function"/>
    <n v="2300"/>
    <n v="10240"/>
    <n v="445"/>
    <x v="1"/>
    <n v="238"/>
    <n v="43.03"/>
    <x v="1"/>
    <s v="USD"/>
    <x v="236"/>
    <n v="1520402400"/>
    <x v="236"/>
    <d v="2018-03-07T06:00:00"/>
    <b v="0"/>
    <b v="0"/>
    <x v="3"/>
    <x v="3"/>
    <x v="3"/>
  </r>
  <r>
    <n v="244"/>
    <x v="243"/>
    <s v="Reverse-engineered system-worthy extranet"/>
    <n v="700"/>
    <n v="3988"/>
    <n v="570"/>
    <x v="1"/>
    <n v="53"/>
    <n v="75.25"/>
    <x v="1"/>
    <s v="USD"/>
    <x v="237"/>
    <n v="1409806800"/>
    <x v="237"/>
    <d v="2014-09-04T05:00:00"/>
    <b v="0"/>
    <b v="0"/>
    <x v="3"/>
    <x v="3"/>
    <x v="3"/>
  </r>
  <r>
    <n v="245"/>
    <x v="244"/>
    <s v="Re-engineered systematic monitoring"/>
    <n v="2900"/>
    <n v="14771"/>
    <n v="509"/>
    <x v="1"/>
    <n v="214"/>
    <n v="69.02"/>
    <x v="1"/>
    <s v="USD"/>
    <x v="238"/>
    <n v="1396933200"/>
    <x v="238"/>
    <d v="2014-04-08T05:00:00"/>
    <b v="0"/>
    <b v="0"/>
    <x v="3"/>
    <x v="3"/>
    <x v="3"/>
  </r>
  <r>
    <n v="246"/>
    <x v="245"/>
    <s v="Seamless value-added standardization"/>
    <n v="4500"/>
    <n v="14649"/>
    <n v="326"/>
    <x v="1"/>
    <n v="222"/>
    <n v="65.989999999999995"/>
    <x v="1"/>
    <s v="USD"/>
    <x v="239"/>
    <n v="1376024400"/>
    <x v="239"/>
    <d v="2013-08-09T05:00:00"/>
    <b v="0"/>
    <b v="0"/>
    <x v="2"/>
    <x v="2"/>
    <x v="2"/>
  </r>
  <r>
    <n v="247"/>
    <x v="246"/>
    <s v="Triple-buffered fresh-thinking frame"/>
    <n v="19800"/>
    <n v="184658"/>
    <n v="933"/>
    <x v="1"/>
    <n v="1884"/>
    <n v="98.01"/>
    <x v="1"/>
    <s v="USD"/>
    <x v="240"/>
    <n v="1483682400"/>
    <x v="240"/>
    <d v="2017-01-06T06:00:00"/>
    <b v="0"/>
    <b v="1"/>
    <x v="13"/>
    <x v="5"/>
    <x v="13"/>
  </r>
  <r>
    <n v="248"/>
    <x v="247"/>
    <s v="Streamlined holistic knowledgebase"/>
    <n v="6200"/>
    <n v="13103"/>
    <n v="211"/>
    <x v="1"/>
    <n v="218"/>
    <n v="60.11"/>
    <x v="2"/>
    <s v="AUD"/>
    <x v="241"/>
    <n v="1420437600"/>
    <x v="241"/>
    <d v="2015-01-05T06:00:00"/>
    <b v="0"/>
    <b v="0"/>
    <x v="20"/>
    <x v="6"/>
    <x v="20"/>
  </r>
  <r>
    <n v="249"/>
    <x v="248"/>
    <s v="Up-sized intermediate website"/>
    <n v="61500"/>
    <n v="168095"/>
    <n v="273"/>
    <x v="1"/>
    <n v="6465"/>
    <n v="26"/>
    <x v="1"/>
    <s v="USD"/>
    <x v="242"/>
    <n v="1420783200"/>
    <x v="242"/>
    <d v="2015-01-09T06:00:00"/>
    <b v="0"/>
    <b v="0"/>
    <x v="18"/>
    <x v="5"/>
    <x v="18"/>
  </r>
  <r>
    <n v="250"/>
    <x v="249"/>
    <s v="Future-proofed directional synergy"/>
    <n v="100"/>
    <n v="3"/>
    <n v="3"/>
    <x v="0"/>
    <n v="1"/>
    <n v="3"/>
    <x v="1"/>
    <s v="USD"/>
    <x v="67"/>
    <n v="1267423200"/>
    <x v="67"/>
    <d v="2010-03-01T06:00:00"/>
    <b v="0"/>
    <b v="0"/>
    <x v="1"/>
    <x v="1"/>
    <x v="1"/>
  </r>
  <r>
    <n v="251"/>
    <x v="250"/>
    <s v="Enhanced user-facing function"/>
    <n v="7100"/>
    <n v="3840"/>
    <n v="54"/>
    <x v="0"/>
    <n v="101"/>
    <n v="38.020000000000003"/>
    <x v="1"/>
    <s v="USD"/>
    <x v="243"/>
    <n v="1355205600"/>
    <x v="243"/>
    <d v="2012-12-11T06:00:00"/>
    <b v="0"/>
    <b v="0"/>
    <x v="3"/>
    <x v="3"/>
    <x v="3"/>
  </r>
  <r>
    <n v="252"/>
    <x v="251"/>
    <s v="Operative bandwidth-monitored interface"/>
    <n v="1000"/>
    <n v="6263"/>
    <n v="626"/>
    <x v="1"/>
    <n v="59"/>
    <n v="106.15"/>
    <x v="1"/>
    <s v="USD"/>
    <x v="244"/>
    <n v="1383109200"/>
    <x v="244"/>
    <d v="2013-10-30T05:00:00"/>
    <b v="0"/>
    <b v="0"/>
    <x v="3"/>
    <x v="3"/>
    <x v="3"/>
  </r>
  <r>
    <n v="253"/>
    <x v="252"/>
    <s v="Upgradable multi-state instruction set"/>
    <n v="121500"/>
    <n v="108161"/>
    <n v="89"/>
    <x v="0"/>
    <n v="1335"/>
    <n v="81.02"/>
    <x v="0"/>
    <s v="CAD"/>
    <x v="245"/>
    <n v="1303275600"/>
    <x v="245"/>
    <d v="2011-04-20T05:00:00"/>
    <b v="0"/>
    <b v="0"/>
    <x v="6"/>
    <x v="4"/>
    <x v="6"/>
  </r>
  <r>
    <n v="254"/>
    <x v="253"/>
    <s v="De-engineered static Local Area Network"/>
    <n v="4600"/>
    <n v="8505"/>
    <n v="185"/>
    <x v="1"/>
    <n v="88"/>
    <n v="96.65"/>
    <x v="1"/>
    <s v="USD"/>
    <x v="246"/>
    <n v="1487829600"/>
    <x v="246"/>
    <d v="2017-02-23T06:00:00"/>
    <b v="0"/>
    <b v="0"/>
    <x v="9"/>
    <x v="5"/>
    <x v="9"/>
  </r>
  <r>
    <n v="255"/>
    <x v="254"/>
    <s v="Upgradable grid-enabled superstructure"/>
    <n v="80500"/>
    <n v="96735"/>
    <n v="120"/>
    <x v="1"/>
    <n v="1697"/>
    <n v="57"/>
    <x v="1"/>
    <s v="USD"/>
    <x v="247"/>
    <n v="1298268000"/>
    <x v="247"/>
    <d v="2011-02-21T06:00:00"/>
    <b v="0"/>
    <b v="1"/>
    <x v="1"/>
    <x v="1"/>
    <x v="1"/>
  </r>
  <r>
    <n v="256"/>
    <x v="255"/>
    <s v="Optimized actuating toolset"/>
    <n v="4100"/>
    <n v="959"/>
    <n v="23"/>
    <x v="0"/>
    <n v="15"/>
    <n v="63.93"/>
    <x v="4"/>
    <s v="GBP"/>
    <x v="248"/>
    <n v="1456812000"/>
    <x v="248"/>
    <d v="2016-03-01T06:00:00"/>
    <b v="0"/>
    <b v="0"/>
    <x v="1"/>
    <x v="1"/>
    <x v="1"/>
  </r>
  <r>
    <n v="257"/>
    <x v="256"/>
    <s v="Decentralized exuding strategy"/>
    <n v="5700"/>
    <n v="8322"/>
    <n v="146"/>
    <x v="1"/>
    <n v="92"/>
    <n v="90.46"/>
    <x v="1"/>
    <s v="USD"/>
    <x v="249"/>
    <n v="1363669200"/>
    <x v="249"/>
    <d v="2013-03-19T05:00:00"/>
    <b v="0"/>
    <b v="0"/>
    <x v="3"/>
    <x v="3"/>
    <x v="3"/>
  </r>
  <r>
    <n v="258"/>
    <x v="257"/>
    <s v="Assimilated coherent hardware"/>
    <n v="5000"/>
    <n v="13424"/>
    <n v="268"/>
    <x v="1"/>
    <n v="186"/>
    <n v="72.17"/>
    <x v="1"/>
    <s v="USD"/>
    <x v="250"/>
    <n v="1482904800"/>
    <x v="250"/>
    <d v="2016-12-28T06:00:00"/>
    <b v="0"/>
    <b v="1"/>
    <x v="3"/>
    <x v="3"/>
    <x v="3"/>
  </r>
  <r>
    <n v="259"/>
    <x v="258"/>
    <s v="Multi-channeled responsive implementation"/>
    <n v="1800"/>
    <n v="10755"/>
    <n v="598"/>
    <x v="1"/>
    <n v="138"/>
    <n v="77.930000000000007"/>
    <x v="1"/>
    <s v="USD"/>
    <x v="251"/>
    <n v="1356588000"/>
    <x v="251"/>
    <d v="2012-12-27T06:00:00"/>
    <b v="1"/>
    <b v="0"/>
    <x v="14"/>
    <x v="7"/>
    <x v="14"/>
  </r>
  <r>
    <n v="260"/>
    <x v="259"/>
    <s v="Centralized modular initiative"/>
    <n v="6300"/>
    <n v="9935"/>
    <n v="158"/>
    <x v="1"/>
    <n v="261"/>
    <n v="38.07"/>
    <x v="1"/>
    <s v="USD"/>
    <x v="136"/>
    <n v="1349845200"/>
    <x v="136"/>
    <d v="2012-10-10T05:00:00"/>
    <b v="0"/>
    <b v="0"/>
    <x v="1"/>
    <x v="1"/>
    <x v="1"/>
  </r>
  <r>
    <n v="261"/>
    <x v="260"/>
    <s v="Reverse-engineered cohesive migration"/>
    <n v="84300"/>
    <n v="26303"/>
    <n v="31"/>
    <x v="0"/>
    <n v="454"/>
    <n v="57.94"/>
    <x v="1"/>
    <s v="USD"/>
    <x v="252"/>
    <n v="1283058000"/>
    <x v="252"/>
    <d v="2010-08-29T05:00:00"/>
    <b v="0"/>
    <b v="1"/>
    <x v="1"/>
    <x v="1"/>
    <x v="1"/>
  </r>
  <r>
    <n v="262"/>
    <x v="261"/>
    <s v="Compatible multimedia hub"/>
    <n v="1700"/>
    <n v="5328"/>
    <n v="313"/>
    <x v="1"/>
    <n v="107"/>
    <n v="49.79"/>
    <x v="1"/>
    <s v="USD"/>
    <x v="253"/>
    <n v="1304226000"/>
    <x v="253"/>
    <d v="2011-05-01T05:00:00"/>
    <b v="0"/>
    <b v="1"/>
    <x v="7"/>
    <x v="1"/>
    <x v="7"/>
  </r>
  <r>
    <n v="263"/>
    <x v="262"/>
    <s v="Organic eco-centric success"/>
    <n v="2900"/>
    <n v="10756"/>
    <n v="371"/>
    <x v="1"/>
    <n v="199"/>
    <n v="54.05"/>
    <x v="1"/>
    <s v="USD"/>
    <x v="254"/>
    <n v="1263016800"/>
    <x v="254"/>
    <d v="2010-01-09T06:00:00"/>
    <b v="0"/>
    <b v="0"/>
    <x v="14"/>
    <x v="7"/>
    <x v="14"/>
  </r>
  <r>
    <n v="264"/>
    <x v="263"/>
    <s v="Virtual reciprocal policy"/>
    <n v="45600"/>
    <n v="165375"/>
    <n v="363"/>
    <x v="1"/>
    <n v="5512"/>
    <n v="30"/>
    <x v="1"/>
    <s v="USD"/>
    <x v="255"/>
    <n v="1362031200"/>
    <x v="255"/>
    <d v="2013-02-28T06:00:00"/>
    <b v="0"/>
    <b v="0"/>
    <x v="3"/>
    <x v="3"/>
    <x v="3"/>
  </r>
  <r>
    <n v="265"/>
    <x v="264"/>
    <s v="Persevering interactive emulation"/>
    <n v="4900"/>
    <n v="6031"/>
    <n v="123"/>
    <x v="1"/>
    <n v="86"/>
    <n v="70.13"/>
    <x v="1"/>
    <s v="USD"/>
    <x v="256"/>
    <n v="1455602400"/>
    <x v="256"/>
    <d v="2016-02-16T06:00:00"/>
    <b v="0"/>
    <b v="0"/>
    <x v="3"/>
    <x v="3"/>
    <x v="3"/>
  </r>
  <r>
    <n v="266"/>
    <x v="265"/>
    <s v="Proactive responsive emulation"/>
    <n v="111900"/>
    <n v="85902"/>
    <n v="77"/>
    <x v="0"/>
    <n v="3182"/>
    <n v="27"/>
    <x v="6"/>
    <s v="EUR"/>
    <x v="257"/>
    <n v="1418191200"/>
    <x v="257"/>
    <d v="2014-12-10T06:00:00"/>
    <b v="0"/>
    <b v="1"/>
    <x v="17"/>
    <x v="1"/>
    <x v="17"/>
  </r>
  <r>
    <n v="267"/>
    <x v="266"/>
    <s v="Extended eco-centric function"/>
    <n v="61600"/>
    <n v="143910"/>
    <n v="234"/>
    <x v="1"/>
    <n v="2768"/>
    <n v="51.99"/>
    <x v="2"/>
    <s v="AUD"/>
    <x v="258"/>
    <n v="1352440800"/>
    <x v="258"/>
    <d v="2012-11-09T06:00:00"/>
    <b v="0"/>
    <b v="0"/>
    <x v="3"/>
    <x v="3"/>
    <x v="3"/>
  </r>
  <r>
    <n v="268"/>
    <x v="267"/>
    <s v="Networked optimal productivity"/>
    <n v="1500"/>
    <n v="2708"/>
    <n v="181"/>
    <x v="1"/>
    <n v="48"/>
    <n v="56.42"/>
    <x v="1"/>
    <s v="USD"/>
    <x v="259"/>
    <n v="1353304800"/>
    <x v="259"/>
    <d v="2012-11-19T06:00:00"/>
    <b v="0"/>
    <b v="0"/>
    <x v="4"/>
    <x v="4"/>
    <x v="4"/>
  </r>
  <r>
    <n v="269"/>
    <x v="268"/>
    <s v="Persistent attitude-oriented approach"/>
    <n v="3500"/>
    <n v="8842"/>
    <n v="253"/>
    <x v="1"/>
    <n v="87"/>
    <n v="101.63"/>
    <x v="1"/>
    <s v="USD"/>
    <x v="260"/>
    <n v="1550728800"/>
    <x v="260"/>
    <d v="2019-02-21T06:00:00"/>
    <b v="0"/>
    <b v="0"/>
    <x v="19"/>
    <x v="4"/>
    <x v="19"/>
  </r>
  <r>
    <n v="270"/>
    <x v="269"/>
    <s v="Triple-buffered 4thgeneration toolset"/>
    <n v="173900"/>
    <n v="47260"/>
    <n v="27"/>
    <x v="3"/>
    <n v="1890"/>
    <n v="25.01"/>
    <x v="1"/>
    <s v="USD"/>
    <x v="261"/>
    <n v="1291442400"/>
    <x v="261"/>
    <d v="2010-12-04T06:00:00"/>
    <b v="0"/>
    <b v="0"/>
    <x v="11"/>
    <x v="6"/>
    <x v="11"/>
  </r>
  <r>
    <n v="271"/>
    <x v="270"/>
    <s v="Progressive zero administration leverage"/>
    <n v="153700"/>
    <n v="1953"/>
    <n v="1"/>
    <x v="2"/>
    <n v="61"/>
    <n v="32.020000000000003"/>
    <x v="1"/>
    <s v="USD"/>
    <x v="262"/>
    <n v="1452146400"/>
    <x v="262"/>
    <d v="2016-01-07T06:00:00"/>
    <b v="0"/>
    <b v="0"/>
    <x v="14"/>
    <x v="7"/>
    <x v="14"/>
  </r>
  <r>
    <n v="272"/>
    <x v="271"/>
    <s v="Networked radical neural-net"/>
    <n v="51100"/>
    <n v="155349"/>
    <n v="304"/>
    <x v="1"/>
    <n v="1894"/>
    <n v="82.02"/>
    <x v="1"/>
    <s v="USD"/>
    <x v="263"/>
    <n v="1564894800"/>
    <x v="263"/>
    <d v="2019-08-04T05:00:00"/>
    <b v="0"/>
    <b v="1"/>
    <x v="3"/>
    <x v="3"/>
    <x v="3"/>
  </r>
  <r>
    <n v="273"/>
    <x v="272"/>
    <s v="Re-engineered heuristic forecast"/>
    <n v="7800"/>
    <n v="10704"/>
    <n v="137"/>
    <x v="1"/>
    <n v="282"/>
    <n v="37.96"/>
    <x v="0"/>
    <s v="CAD"/>
    <x v="264"/>
    <n v="1505883600"/>
    <x v="264"/>
    <d v="2017-09-20T05:00:00"/>
    <b v="0"/>
    <b v="0"/>
    <x v="3"/>
    <x v="3"/>
    <x v="3"/>
  </r>
  <r>
    <n v="274"/>
    <x v="273"/>
    <s v="Fully-configurable background algorithm"/>
    <n v="2400"/>
    <n v="773"/>
    <n v="32"/>
    <x v="0"/>
    <n v="15"/>
    <n v="51.53"/>
    <x v="1"/>
    <s v="USD"/>
    <x v="265"/>
    <n v="1510380000"/>
    <x v="265"/>
    <d v="2017-11-11T06:00:00"/>
    <b v="0"/>
    <b v="0"/>
    <x v="3"/>
    <x v="3"/>
    <x v="3"/>
  </r>
  <r>
    <n v="275"/>
    <x v="274"/>
    <s v="Stand-alone discrete Graphical User Interface"/>
    <n v="3900"/>
    <n v="9419"/>
    <n v="242"/>
    <x v="1"/>
    <n v="116"/>
    <n v="81.2"/>
    <x v="1"/>
    <s v="USD"/>
    <x v="266"/>
    <n v="1555218000"/>
    <x v="266"/>
    <d v="2019-04-14T05:00:00"/>
    <b v="0"/>
    <b v="0"/>
    <x v="18"/>
    <x v="5"/>
    <x v="18"/>
  </r>
  <r>
    <n v="276"/>
    <x v="275"/>
    <s v="Front-line foreground project"/>
    <n v="5500"/>
    <n v="5324"/>
    <n v="97"/>
    <x v="0"/>
    <n v="133"/>
    <n v="40.03"/>
    <x v="1"/>
    <s v="USD"/>
    <x v="267"/>
    <n v="1335243600"/>
    <x v="267"/>
    <d v="2012-04-24T05:00:00"/>
    <b v="0"/>
    <b v="1"/>
    <x v="11"/>
    <x v="6"/>
    <x v="11"/>
  </r>
  <r>
    <n v="277"/>
    <x v="276"/>
    <s v="Persevering system-worthy info-mediaries"/>
    <n v="700"/>
    <n v="7465"/>
    <n v="1066"/>
    <x v="1"/>
    <n v="83"/>
    <n v="89.94"/>
    <x v="1"/>
    <s v="USD"/>
    <x v="268"/>
    <n v="1279688400"/>
    <x v="268"/>
    <d v="2010-07-21T05:00:00"/>
    <b v="0"/>
    <b v="0"/>
    <x v="3"/>
    <x v="3"/>
    <x v="3"/>
  </r>
  <r>
    <n v="278"/>
    <x v="277"/>
    <s v="Distributed multi-tasking strategy"/>
    <n v="2700"/>
    <n v="8799"/>
    <n v="326"/>
    <x v="1"/>
    <n v="91"/>
    <n v="96.69"/>
    <x v="1"/>
    <s v="USD"/>
    <x v="269"/>
    <n v="1356069600"/>
    <x v="269"/>
    <d v="2012-12-21T06:00:00"/>
    <b v="0"/>
    <b v="0"/>
    <x v="2"/>
    <x v="2"/>
    <x v="2"/>
  </r>
  <r>
    <n v="279"/>
    <x v="278"/>
    <s v="Vision-oriented methodical application"/>
    <n v="8000"/>
    <n v="13656"/>
    <n v="171"/>
    <x v="1"/>
    <n v="546"/>
    <n v="25.01"/>
    <x v="1"/>
    <s v="USD"/>
    <x v="270"/>
    <n v="1536210000"/>
    <x v="270"/>
    <d v="2018-09-06T05:00:00"/>
    <b v="0"/>
    <b v="0"/>
    <x v="3"/>
    <x v="3"/>
    <x v="3"/>
  </r>
  <r>
    <n v="280"/>
    <x v="279"/>
    <s v="Function-based high-level infrastructure"/>
    <n v="2500"/>
    <n v="14536"/>
    <n v="581"/>
    <x v="1"/>
    <n v="393"/>
    <n v="36.99"/>
    <x v="1"/>
    <s v="USD"/>
    <x v="271"/>
    <n v="1511762400"/>
    <x v="271"/>
    <d v="2017-11-27T06:00:00"/>
    <b v="0"/>
    <b v="0"/>
    <x v="10"/>
    <x v="4"/>
    <x v="10"/>
  </r>
  <r>
    <n v="281"/>
    <x v="280"/>
    <s v="Profound object-oriented paradigm"/>
    <n v="164500"/>
    <n v="150552"/>
    <n v="92"/>
    <x v="0"/>
    <n v="2062"/>
    <n v="73.010000000000005"/>
    <x v="1"/>
    <s v="USD"/>
    <x v="272"/>
    <n v="1333256400"/>
    <x v="272"/>
    <d v="2012-04-01T05:00:00"/>
    <b v="0"/>
    <b v="1"/>
    <x v="3"/>
    <x v="3"/>
    <x v="3"/>
  </r>
  <r>
    <n v="282"/>
    <x v="281"/>
    <s v="Virtual contextually-based circuit"/>
    <n v="8400"/>
    <n v="9076"/>
    <n v="108"/>
    <x v="1"/>
    <n v="133"/>
    <n v="68.239999999999995"/>
    <x v="1"/>
    <s v="USD"/>
    <x v="73"/>
    <n v="1480744800"/>
    <x v="73"/>
    <d v="2016-12-03T06:00:00"/>
    <b v="0"/>
    <b v="1"/>
    <x v="19"/>
    <x v="4"/>
    <x v="19"/>
  </r>
  <r>
    <n v="283"/>
    <x v="282"/>
    <s v="Business-focused dynamic instruction set"/>
    <n v="8100"/>
    <n v="1517"/>
    <n v="19"/>
    <x v="0"/>
    <n v="29"/>
    <n v="52.31"/>
    <x v="3"/>
    <s v="DKK"/>
    <x v="273"/>
    <n v="1465016400"/>
    <x v="273"/>
    <d v="2016-06-04T05:00:00"/>
    <b v="0"/>
    <b v="0"/>
    <x v="1"/>
    <x v="1"/>
    <x v="1"/>
  </r>
  <r>
    <n v="284"/>
    <x v="283"/>
    <s v="Ameliorated fresh-thinking protocol"/>
    <n v="9800"/>
    <n v="8153"/>
    <n v="83"/>
    <x v="0"/>
    <n v="132"/>
    <n v="61.77"/>
    <x v="1"/>
    <s v="USD"/>
    <x v="274"/>
    <n v="1336280400"/>
    <x v="274"/>
    <d v="2012-05-06T05:00:00"/>
    <b v="0"/>
    <b v="0"/>
    <x v="2"/>
    <x v="2"/>
    <x v="2"/>
  </r>
  <r>
    <n v="285"/>
    <x v="284"/>
    <s v="Front-line optimizing emulation"/>
    <n v="900"/>
    <n v="6357"/>
    <n v="706"/>
    <x v="1"/>
    <n v="254"/>
    <n v="25.03"/>
    <x v="1"/>
    <s v="USD"/>
    <x v="275"/>
    <n v="1476766800"/>
    <x v="275"/>
    <d v="2016-10-18T05:00:00"/>
    <b v="0"/>
    <b v="0"/>
    <x v="3"/>
    <x v="3"/>
    <x v="3"/>
  </r>
  <r>
    <n v="286"/>
    <x v="285"/>
    <s v="Devolved uniform complexity"/>
    <n v="112100"/>
    <n v="19557"/>
    <n v="17"/>
    <x v="3"/>
    <n v="184"/>
    <n v="106.29"/>
    <x v="1"/>
    <s v="USD"/>
    <x v="276"/>
    <n v="1480485600"/>
    <x v="276"/>
    <d v="2016-11-30T06:00:00"/>
    <b v="0"/>
    <b v="0"/>
    <x v="3"/>
    <x v="3"/>
    <x v="3"/>
  </r>
  <r>
    <n v="287"/>
    <x v="286"/>
    <s v="Public-key intangible superstructure"/>
    <n v="6300"/>
    <n v="13213"/>
    <n v="210"/>
    <x v="1"/>
    <n v="176"/>
    <n v="75.069999999999993"/>
    <x v="1"/>
    <s v="USD"/>
    <x v="277"/>
    <n v="1430197200"/>
    <x v="277"/>
    <d v="2015-04-28T05:00:00"/>
    <b v="0"/>
    <b v="0"/>
    <x v="5"/>
    <x v="1"/>
    <x v="5"/>
  </r>
  <r>
    <n v="288"/>
    <x v="287"/>
    <s v="Secured global success"/>
    <n v="5600"/>
    <n v="5476"/>
    <n v="98"/>
    <x v="0"/>
    <n v="137"/>
    <n v="39.97"/>
    <x v="3"/>
    <s v="DKK"/>
    <x v="278"/>
    <n v="1331787600"/>
    <x v="278"/>
    <d v="2012-03-15T05:00:00"/>
    <b v="0"/>
    <b v="1"/>
    <x v="16"/>
    <x v="1"/>
    <x v="16"/>
  </r>
  <r>
    <n v="289"/>
    <x v="288"/>
    <s v="Grass-roots mission-critical capability"/>
    <n v="800"/>
    <n v="13474"/>
    <n v="1684"/>
    <x v="1"/>
    <n v="337"/>
    <n v="39.979999999999997"/>
    <x v="0"/>
    <s v="CAD"/>
    <x v="279"/>
    <n v="1438837200"/>
    <x v="279"/>
    <d v="2015-08-06T05:00:00"/>
    <b v="0"/>
    <b v="0"/>
    <x v="3"/>
    <x v="3"/>
    <x v="3"/>
  </r>
  <r>
    <n v="290"/>
    <x v="289"/>
    <s v="Advanced global data-warehouse"/>
    <n v="168600"/>
    <n v="91722"/>
    <n v="54"/>
    <x v="0"/>
    <n v="908"/>
    <n v="101.02"/>
    <x v="1"/>
    <s v="USD"/>
    <x v="280"/>
    <n v="1370926800"/>
    <x v="280"/>
    <d v="2013-06-11T05:00:00"/>
    <b v="0"/>
    <b v="1"/>
    <x v="4"/>
    <x v="4"/>
    <x v="4"/>
  </r>
  <r>
    <n v="291"/>
    <x v="290"/>
    <s v="Self-enabling uniform complexity"/>
    <n v="1800"/>
    <n v="8219"/>
    <n v="457"/>
    <x v="1"/>
    <n v="107"/>
    <n v="76.81"/>
    <x v="1"/>
    <s v="USD"/>
    <x v="281"/>
    <n v="1319000400"/>
    <x v="281"/>
    <d v="2011-10-19T05:00:00"/>
    <b v="1"/>
    <b v="0"/>
    <x v="2"/>
    <x v="2"/>
    <x v="2"/>
  </r>
  <r>
    <n v="292"/>
    <x v="291"/>
    <s v="Versatile cohesive encoding"/>
    <n v="7300"/>
    <n v="717"/>
    <n v="10"/>
    <x v="0"/>
    <n v="10"/>
    <n v="71.7"/>
    <x v="1"/>
    <s v="USD"/>
    <x v="282"/>
    <n v="1333429200"/>
    <x v="282"/>
    <d v="2012-04-03T05:00:00"/>
    <b v="0"/>
    <b v="0"/>
    <x v="0"/>
    <x v="0"/>
    <x v="0"/>
  </r>
  <r>
    <n v="293"/>
    <x v="292"/>
    <s v="Organized executive solution"/>
    <n v="6500"/>
    <n v="1065"/>
    <n v="16"/>
    <x v="3"/>
    <n v="32"/>
    <n v="33.28"/>
    <x v="6"/>
    <s v="EUR"/>
    <x v="283"/>
    <n v="1287032400"/>
    <x v="283"/>
    <d v="2010-10-14T05:00:00"/>
    <b v="0"/>
    <b v="0"/>
    <x v="3"/>
    <x v="3"/>
    <x v="3"/>
  </r>
  <r>
    <n v="294"/>
    <x v="293"/>
    <s v="Automated local emulation"/>
    <n v="600"/>
    <n v="8038"/>
    <n v="1340"/>
    <x v="1"/>
    <n v="183"/>
    <n v="43.92"/>
    <x v="1"/>
    <s v="USD"/>
    <x v="284"/>
    <n v="1541570400"/>
    <x v="284"/>
    <d v="2018-11-07T06:00:00"/>
    <b v="0"/>
    <b v="0"/>
    <x v="3"/>
    <x v="3"/>
    <x v="3"/>
  </r>
  <r>
    <n v="295"/>
    <x v="294"/>
    <s v="Enterprise-wide intermediate middleware"/>
    <n v="192900"/>
    <n v="68769"/>
    <n v="36"/>
    <x v="0"/>
    <n v="1910"/>
    <n v="36"/>
    <x v="5"/>
    <s v="CHF"/>
    <x v="285"/>
    <n v="1383976800"/>
    <x v="285"/>
    <d v="2013-11-09T06:00:00"/>
    <b v="0"/>
    <b v="0"/>
    <x v="3"/>
    <x v="3"/>
    <x v="3"/>
  </r>
  <r>
    <n v="296"/>
    <x v="295"/>
    <s v="Grass-roots real-time Local Area Network"/>
    <n v="6100"/>
    <n v="3352"/>
    <n v="55"/>
    <x v="0"/>
    <n v="38"/>
    <n v="88.21"/>
    <x v="2"/>
    <s v="AUD"/>
    <x v="286"/>
    <n v="1550556000"/>
    <x v="286"/>
    <d v="2019-02-19T06:00:00"/>
    <b v="0"/>
    <b v="0"/>
    <x v="3"/>
    <x v="3"/>
    <x v="3"/>
  </r>
  <r>
    <n v="297"/>
    <x v="296"/>
    <s v="Organized client-driven capacity"/>
    <n v="7200"/>
    <n v="6785"/>
    <n v="94"/>
    <x v="0"/>
    <n v="104"/>
    <n v="65.239999999999995"/>
    <x v="2"/>
    <s v="AUD"/>
    <x v="287"/>
    <n v="1390456800"/>
    <x v="287"/>
    <d v="2014-01-23T06:00:00"/>
    <b v="0"/>
    <b v="1"/>
    <x v="3"/>
    <x v="3"/>
    <x v="3"/>
  </r>
  <r>
    <n v="298"/>
    <x v="297"/>
    <s v="Adaptive intangible database"/>
    <n v="3500"/>
    <n v="5037"/>
    <n v="144"/>
    <x v="1"/>
    <n v="72"/>
    <n v="69.959999999999994"/>
    <x v="1"/>
    <s v="USD"/>
    <x v="288"/>
    <n v="1458018000"/>
    <x v="288"/>
    <d v="2016-03-15T05:00:00"/>
    <b v="0"/>
    <b v="1"/>
    <x v="1"/>
    <x v="1"/>
    <x v="1"/>
  </r>
  <r>
    <n v="299"/>
    <x v="298"/>
    <s v="Grass-roots contextually-based algorithm"/>
    <n v="3800"/>
    <n v="1954"/>
    <n v="51"/>
    <x v="0"/>
    <n v="49"/>
    <n v="39.880000000000003"/>
    <x v="1"/>
    <s v="USD"/>
    <x v="289"/>
    <n v="1461819600"/>
    <x v="289"/>
    <d v="2016-04-28T05:00:00"/>
    <b v="0"/>
    <b v="0"/>
    <x v="0"/>
    <x v="0"/>
    <x v="0"/>
  </r>
  <r>
    <n v="300"/>
    <x v="299"/>
    <s v="Focused executive core"/>
    <n v="100"/>
    <n v="5"/>
    <n v="5"/>
    <x v="0"/>
    <n v="1"/>
    <n v="5"/>
    <x v="3"/>
    <s v="DKK"/>
    <x v="290"/>
    <n v="1504155600"/>
    <x v="290"/>
    <d v="2017-08-31T05:00:00"/>
    <b v="0"/>
    <b v="1"/>
    <x v="9"/>
    <x v="5"/>
    <x v="9"/>
  </r>
  <r>
    <n v="301"/>
    <x v="300"/>
    <s v="Multi-channeled disintermediate policy"/>
    <n v="900"/>
    <n v="12102"/>
    <n v="1345"/>
    <x v="1"/>
    <n v="295"/>
    <n v="41.02"/>
    <x v="1"/>
    <s v="USD"/>
    <x v="291"/>
    <n v="1426395600"/>
    <x v="291"/>
    <d v="2015-03-15T05:00:00"/>
    <b v="0"/>
    <b v="0"/>
    <x v="4"/>
    <x v="4"/>
    <x v="4"/>
  </r>
  <r>
    <n v="302"/>
    <x v="301"/>
    <s v="Customizable bi-directional hardware"/>
    <n v="76100"/>
    <n v="24234"/>
    <n v="32"/>
    <x v="0"/>
    <n v="245"/>
    <n v="98.91"/>
    <x v="1"/>
    <s v="USD"/>
    <x v="292"/>
    <n v="1537074000"/>
    <x v="292"/>
    <d v="2018-09-16T05:00:00"/>
    <b v="0"/>
    <b v="0"/>
    <x v="3"/>
    <x v="3"/>
    <x v="3"/>
  </r>
  <r>
    <n v="303"/>
    <x v="302"/>
    <s v="Networked optimal architecture"/>
    <n v="3400"/>
    <n v="2809"/>
    <n v="83"/>
    <x v="0"/>
    <n v="32"/>
    <n v="87.78"/>
    <x v="1"/>
    <s v="USD"/>
    <x v="293"/>
    <n v="1452578400"/>
    <x v="293"/>
    <d v="2016-01-12T06:00:00"/>
    <b v="0"/>
    <b v="0"/>
    <x v="7"/>
    <x v="1"/>
    <x v="7"/>
  </r>
  <r>
    <n v="304"/>
    <x v="303"/>
    <s v="User-friendly discrete benchmark"/>
    <n v="2100"/>
    <n v="11469"/>
    <n v="546"/>
    <x v="1"/>
    <n v="142"/>
    <n v="80.77"/>
    <x v="1"/>
    <s v="USD"/>
    <x v="294"/>
    <n v="1474088400"/>
    <x v="294"/>
    <d v="2016-09-17T05:00:00"/>
    <b v="0"/>
    <b v="0"/>
    <x v="4"/>
    <x v="4"/>
    <x v="4"/>
  </r>
  <r>
    <n v="305"/>
    <x v="304"/>
    <s v="Grass-roots actuating policy"/>
    <n v="2800"/>
    <n v="8014"/>
    <n v="286"/>
    <x v="1"/>
    <n v="85"/>
    <n v="94.28"/>
    <x v="1"/>
    <s v="USD"/>
    <x v="295"/>
    <n v="1461906000"/>
    <x v="295"/>
    <d v="2016-04-29T05:00:00"/>
    <b v="0"/>
    <b v="0"/>
    <x v="3"/>
    <x v="3"/>
    <x v="3"/>
  </r>
  <r>
    <n v="306"/>
    <x v="305"/>
    <s v="Enterprise-wide 3rdgeneration knowledge user"/>
    <n v="6500"/>
    <n v="514"/>
    <n v="8"/>
    <x v="0"/>
    <n v="7"/>
    <n v="73.430000000000007"/>
    <x v="1"/>
    <s v="USD"/>
    <x v="296"/>
    <n v="1500267600"/>
    <x v="296"/>
    <d v="2017-07-17T05:00:00"/>
    <b v="0"/>
    <b v="1"/>
    <x v="3"/>
    <x v="3"/>
    <x v="3"/>
  </r>
  <r>
    <n v="307"/>
    <x v="306"/>
    <s v="Face-to-face zero tolerance moderator"/>
    <n v="32900"/>
    <n v="43473"/>
    <n v="132"/>
    <x v="1"/>
    <n v="659"/>
    <n v="65.97"/>
    <x v="3"/>
    <s v="DKK"/>
    <x v="297"/>
    <n v="1340686800"/>
    <x v="297"/>
    <d v="2012-06-26T05:00:00"/>
    <b v="0"/>
    <b v="1"/>
    <x v="13"/>
    <x v="5"/>
    <x v="13"/>
  </r>
  <r>
    <n v="308"/>
    <x v="307"/>
    <s v="Grass-roots optimizing projection"/>
    <n v="118200"/>
    <n v="87560"/>
    <n v="74"/>
    <x v="0"/>
    <n v="803"/>
    <n v="109.04"/>
    <x v="1"/>
    <s v="USD"/>
    <x v="298"/>
    <n v="1303189200"/>
    <x v="298"/>
    <d v="2011-04-19T05:00:00"/>
    <b v="0"/>
    <b v="0"/>
    <x v="3"/>
    <x v="3"/>
    <x v="3"/>
  </r>
  <r>
    <n v="309"/>
    <x v="308"/>
    <s v="User-centric 6thgeneration attitude"/>
    <n v="4100"/>
    <n v="3087"/>
    <n v="75"/>
    <x v="3"/>
    <n v="75"/>
    <n v="41.16"/>
    <x v="1"/>
    <s v="USD"/>
    <x v="299"/>
    <n v="1318309200"/>
    <x v="299"/>
    <d v="2011-10-11T05:00:00"/>
    <b v="0"/>
    <b v="1"/>
    <x v="7"/>
    <x v="1"/>
    <x v="7"/>
  </r>
  <r>
    <n v="310"/>
    <x v="309"/>
    <s v="Switchable zero tolerance website"/>
    <n v="7800"/>
    <n v="1586"/>
    <n v="20"/>
    <x v="0"/>
    <n v="16"/>
    <n v="99.13"/>
    <x v="1"/>
    <s v="USD"/>
    <x v="300"/>
    <n v="1272171600"/>
    <x v="300"/>
    <d v="2010-04-25T05:00:00"/>
    <b v="0"/>
    <b v="0"/>
    <x v="11"/>
    <x v="6"/>
    <x v="11"/>
  </r>
  <r>
    <n v="311"/>
    <x v="310"/>
    <s v="Focused real-time help-desk"/>
    <n v="6300"/>
    <n v="12812"/>
    <n v="203"/>
    <x v="1"/>
    <n v="121"/>
    <n v="105.88"/>
    <x v="1"/>
    <s v="USD"/>
    <x v="247"/>
    <n v="1298872800"/>
    <x v="247"/>
    <d v="2011-02-28T06:00:00"/>
    <b v="0"/>
    <b v="0"/>
    <x v="3"/>
    <x v="3"/>
    <x v="3"/>
  </r>
  <r>
    <n v="312"/>
    <x v="311"/>
    <s v="Robust impactful approach"/>
    <n v="59100"/>
    <n v="183345"/>
    <n v="310"/>
    <x v="1"/>
    <n v="3742"/>
    <n v="49"/>
    <x v="1"/>
    <s v="USD"/>
    <x v="244"/>
    <n v="1383282000"/>
    <x v="244"/>
    <d v="2013-11-01T05:00:00"/>
    <b v="0"/>
    <b v="0"/>
    <x v="3"/>
    <x v="3"/>
    <x v="3"/>
  </r>
  <r>
    <n v="313"/>
    <x v="312"/>
    <s v="Secured maximized policy"/>
    <n v="2200"/>
    <n v="8697"/>
    <n v="395"/>
    <x v="1"/>
    <n v="223"/>
    <n v="39"/>
    <x v="1"/>
    <s v="USD"/>
    <x v="301"/>
    <n v="1330495200"/>
    <x v="301"/>
    <d v="2012-02-29T06:00:00"/>
    <b v="0"/>
    <b v="0"/>
    <x v="1"/>
    <x v="1"/>
    <x v="1"/>
  </r>
  <r>
    <n v="314"/>
    <x v="313"/>
    <s v="Realigned upward-trending strategy"/>
    <n v="1400"/>
    <n v="4126"/>
    <n v="295"/>
    <x v="1"/>
    <n v="133"/>
    <n v="31.02"/>
    <x v="1"/>
    <s v="USD"/>
    <x v="188"/>
    <n v="1552798800"/>
    <x v="188"/>
    <d v="2019-03-17T05:00:00"/>
    <b v="0"/>
    <b v="1"/>
    <x v="4"/>
    <x v="4"/>
    <x v="4"/>
  </r>
  <r>
    <n v="315"/>
    <x v="314"/>
    <s v="Open-source interactive knowledge user"/>
    <n v="9500"/>
    <n v="3220"/>
    <n v="34"/>
    <x v="0"/>
    <n v="31"/>
    <n v="103.87"/>
    <x v="1"/>
    <s v="USD"/>
    <x v="302"/>
    <n v="1403413200"/>
    <x v="302"/>
    <d v="2014-06-22T05:00:00"/>
    <b v="0"/>
    <b v="0"/>
    <x v="3"/>
    <x v="3"/>
    <x v="3"/>
  </r>
  <r>
    <n v="316"/>
    <x v="315"/>
    <s v="Configurable demand-driven matrix"/>
    <n v="9600"/>
    <n v="6401"/>
    <n v="67"/>
    <x v="0"/>
    <n v="108"/>
    <n v="59.27"/>
    <x v="6"/>
    <s v="EUR"/>
    <x v="303"/>
    <n v="1574229600"/>
    <x v="303"/>
    <d v="2019-11-20T06:00:00"/>
    <b v="0"/>
    <b v="1"/>
    <x v="0"/>
    <x v="0"/>
    <x v="0"/>
  </r>
  <r>
    <n v="317"/>
    <x v="316"/>
    <s v="Cross-group coherent hierarchy"/>
    <n v="6600"/>
    <n v="1269"/>
    <n v="19"/>
    <x v="0"/>
    <n v="30"/>
    <n v="42.3"/>
    <x v="1"/>
    <s v="USD"/>
    <x v="304"/>
    <n v="1495861200"/>
    <x v="304"/>
    <d v="2017-05-27T05:00:00"/>
    <b v="0"/>
    <b v="0"/>
    <x v="3"/>
    <x v="3"/>
    <x v="3"/>
  </r>
  <r>
    <n v="318"/>
    <x v="317"/>
    <s v="Decentralized demand-driven open system"/>
    <n v="5700"/>
    <n v="903"/>
    <n v="16"/>
    <x v="0"/>
    <n v="17"/>
    <n v="53.12"/>
    <x v="1"/>
    <s v="USD"/>
    <x v="305"/>
    <n v="1392530400"/>
    <x v="305"/>
    <d v="2014-02-16T06:00:00"/>
    <b v="0"/>
    <b v="0"/>
    <x v="1"/>
    <x v="1"/>
    <x v="1"/>
  </r>
  <r>
    <n v="319"/>
    <x v="318"/>
    <s v="Advanced empowering matrix"/>
    <n v="8400"/>
    <n v="3251"/>
    <n v="39"/>
    <x v="3"/>
    <n v="64"/>
    <n v="50.8"/>
    <x v="1"/>
    <s v="USD"/>
    <x v="306"/>
    <n v="1283662800"/>
    <x v="306"/>
    <d v="2010-09-05T05:00:00"/>
    <b v="0"/>
    <b v="0"/>
    <x v="2"/>
    <x v="2"/>
    <x v="2"/>
  </r>
  <r>
    <n v="320"/>
    <x v="319"/>
    <s v="Phased holistic implementation"/>
    <n v="84400"/>
    <n v="8092"/>
    <n v="10"/>
    <x v="0"/>
    <n v="80"/>
    <n v="101.15"/>
    <x v="1"/>
    <s v="USD"/>
    <x v="307"/>
    <n v="1305781200"/>
    <x v="307"/>
    <d v="2011-05-19T05:00:00"/>
    <b v="0"/>
    <b v="0"/>
    <x v="13"/>
    <x v="5"/>
    <x v="13"/>
  </r>
  <r>
    <n v="321"/>
    <x v="320"/>
    <s v="Proactive attitude-oriented knowledge user"/>
    <n v="170400"/>
    <n v="160422"/>
    <n v="94"/>
    <x v="0"/>
    <n v="2468"/>
    <n v="65"/>
    <x v="1"/>
    <s v="USD"/>
    <x v="308"/>
    <n v="1302325200"/>
    <x v="308"/>
    <d v="2011-04-09T05:00:00"/>
    <b v="0"/>
    <b v="0"/>
    <x v="12"/>
    <x v="4"/>
    <x v="12"/>
  </r>
  <r>
    <n v="322"/>
    <x v="321"/>
    <s v="Visionary asymmetric Graphical User Interface"/>
    <n v="117900"/>
    <n v="196377"/>
    <n v="167"/>
    <x v="1"/>
    <n v="5168"/>
    <n v="38"/>
    <x v="1"/>
    <s v="USD"/>
    <x v="309"/>
    <n v="1291788000"/>
    <x v="309"/>
    <d v="2010-12-08T06:00:00"/>
    <b v="0"/>
    <b v="0"/>
    <x v="3"/>
    <x v="3"/>
    <x v="3"/>
  </r>
  <r>
    <n v="323"/>
    <x v="322"/>
    <s v="Integrated zero-defect help-desk"/>
    <n v="8900"/>
    <n v="2148"/>
    <n v="24"/>
    <x v="0"/>
    <n v="26"/>
    <n v="82.62"/>
    <x v="4"/>
    <s v="GBP"/>
    <x v="310"/>
    <n v="1396069200"/>
    <x v="310"/>
    <d v="2014-03-29T05:00:00"/>
    <b v="0"/>
    <b v="0"/>
    <x v="4"/>
    <x v="4"/>
    <x v="4"/>
  </r>
  <r>
    <n v="324"/>
    <x v="323"/>
    <s v="Inverse analyzing matrices"/>
    <n v="7100"/>
    <n v="11648"/>
    <n v="164"/>
    <x v="1"/>
    <n v="307"/>
    <n v="37.94"/>
    <x v="1"/>
    <s v="USD"/>
    <x v="311"/>
    <n v="1435899600"/>
    <x v="311"/>
    <d v="2015-07-03T05:00:00"/>
    <b v="0"/>
    <b v="1"/>
    <x v="3"/>
    <x v="3"/>
    <x v="3"/>
  </r>
  <r>
    <n v="325"/>
    <x v="324"/>
    <s v="Programmable systemic implementation"/>
    <n v="6500"/>
    <n v="5897"/>
    <n v="91"/>
    <x v="0"/>
    <n v="73"/>
    <n v="80.78"/>
    <x v="1"/>
    <s v="USD"/>
    <x v="79"/>
    <n v="1531112400"/>
    <x v="79"/>
    <d v="2018-07-09T05:00:00"/>
    <b v="0"/>
    <b v="1"/>
    <x v="3"/>
    <x v="3"/>
    <x v="3"/>
  </r>
  <r>
    <n v="326"/>
    <x v="325"/>
    <s v="Multi-channeled next generation architecture"/>
    <n v="7200"/>
    <n v="3326"/>
    <n v="46"/>
    <x v="0"/>
    <n v="128"/>
    <n v="25.98"/>
    <x v="1"/>
    <s v="USD"/>
    <x v="312"/>
    <n v="1451628000"/>
    <x v="312"/>
    <d v="2016-01-01T06:00:00"/>
    <b v="0"/>
    <b v="0"/>
    <x v="10"/>
    <x v="4"/>
    <x v="10"/>
  </r>
  <r>
    <n v="327"/>
    <x v="326"/>
    <s v="Digitized 3rdgeneration encoding"/>
    <n v="2600"/>
    <n v="1002"/>
    <n v="39"/>
    <x v="0"/>
    <n v="33"/>
    <n v="30.36"/>
    <x v="1"/>
    <s v="USD"/>
    <x v="313"/>
    <n v="1567314000"/>
    <x v="313"/>
    <d v="2019-09-01T05:00:00"/>
    <b v="0"/>
    <b v="1"/>
    <x v="3"/>
    <x v="3"/>
    <x v="3"/>
  </r>
  <r>
    <n v="328"/>
    <x v="327"/>
    <s v="Innovative well-modulated functionalities"/>
    <n v="98700"/>
    <n v="131826"/>
    <n v="134"/>
    <x v="1"/>
    <n v="2441"/>
    <n v="54"/>
    <x v="1"/>
    <s v="USD"/>
    <x v="314"/>
    <n v="1544508000"/>
    <x v="314"/>
    <d v="2018-12-11T06:00:00"/>
    <b v="0"/>
    <b v="0"/>
    <x v="1"/>
    <x v="1"/>
    <x v="1"/>
  </r>
  <r>
    <n v="329"/>
    <x v="328"/>
    <s v="Fundamental incremental database"/>
    <n v="93800"/>
    <n v="21477"/>
    <n v="23"/>
    <x v="2"/>
    <n v="211"/>
    <n v="101.79"/>
    <x v="1"/>
    <s v="USD"/>
    <x v="315"/>
    <n v="1482472800"/>
    <x v="315"/>
    <d v="2016-12-23T06:00:00"/>
    <b v="0"/>
    <b v="0"/>
    <x v="11"/>
    <x v="6"/>
    <x v="11"/>
  </r>
  <r>
    <n v="330"/>
    <x v="329"/>
    <s v="Expanded encompassing open architecture"/>
    <n v="33700"/>
    <n v="62330"/>
    <n v="185"/>
    <x v="1"/>
    <n v="1385"/>
    <n v="45"/>
    <x v="4"/>
    <s v="GBP"/>
    <x v="316"/>
    <n v="1512799200"/>
    <x v="316"/>
    <d v="2017-12-09T06:00:00"/>
    <b v="0"/>
    <b v="0"/>
    <x v="4"/>
    <x v="4"/>
    <x v="4"/>
  </r>
  <r>
    <n v="331"/>
    <x v="330"/>
    <s v="Intuitive static portal"/>
    <n v="3300"/>
    <n v="14643"/>
    <n v="444"/>
    <x v="1"/>
    <n v="190"/>
    <n v="77.069999999999993"/>
    <x v="1"/>
    <s v="USD"/>
    <x v="317"/>
    <n v="1324360800"/>
    <x v="317"/>
    <d v="2011-12-20T06:00:00"/>
    <b v="0"/>
    <b v="0"/>
    <x v="0"/>
    <x v="0"/>
    <x v="0"/>
  </r>
  <r>
    <n v="332"/>
    <x v="331"/>
    <s v="Optional bandwidth-monitored definition"/>
    <n v="20700"/>
    <n v="41396"/>
    <n v="200"/>
    <x v="1"/>
    <n v="470"/>
    <n v="88.08"/>
    <x v="1"/>
    <s v="USD"/>
    <x v="318"/>
    <n v="1364533200"/>
    <x v="318"/>
    <d v="2013-03-29T05:00:00"/>
    <b v="0"/>
    <b v="0"/>
    <x v="8"/>
    <x v="2"/>
    <x v="8"/>
  </r>
  <r>
    <n v="333"/>
    <x v="332"/>
    <s v="Persistent well-modulated synergy"/>
    <n v="9600"/>
    <n v="11900"/>
    <n v="124"/>
    <x v="1"/>
    <n v="253"/>
    <n v="47.04"/>
    <x v="1"/>
    <s v="USD"/>
    <x v="319"/>
    <n v="1545112800"/>
    <x v="319"/>
    <d v="2018-12-18T06:00:00"/>
    <b v="0"/>
    <b v="0"/>
    <x v="3"/>
    <x v="3"/>
    <x v="3"/>
  </r>
  <r>
    <n v="334"/>
    <x v="333"/>
    <s v="Assimilated discrete algorithm"/>
    <n v="66200"/>
    <n v="123538"/>
    <n v="187"/>
    <x v="1"/>
    <n v="1113"/>
    <n v="111"/>
    <x v="1"/>
    <s v="USD"/>
    <x v="32"/>
    <n v="1516168800"/>
    <x v="32"/>
    <d v="2018-01-17T06:00:00"/>
    <b v="0"/>
    <b v="0"/>
    <x v="1"/>
    <x v="1"/>
    <x v="1"/>
  </r>
  <r>
    <n v="335"/>
    <x v="334"/>
    <s v="Operative uniform hub"/>
    <n v="173800"/>
    <n v="198628"/>
    <n v="114"/>
    <x v="1"/>
    <n v="2283"/>
    <n v="87"/>
    <x v="1"/>
    <s v="USD"/>
    <x v="320"/>
    <n v="1574920800"/>
    <x v="320"/>
    <d v="2019-11-28T06:00:00"/>
    <b v="0"/>
    <b v="0"/>
    <x v="1"/>
    <x v="1"/>
    <x v="1"/>
  </r>
  <r>
    <n v="336"/>
    <x v="335"/>
    <s v="Customizable intangible capability"/>
    <n v="70700"/>
    <n v="68602"/>
    <n v="97"/>
    <x v="0"/>
    <n v="1072"/>
    <n v="63.99"/>
    <x v="1"/>
    <s v="USD"/>
    <x v="321"/>
    <n v="1292479200"/>
    <x v="321"/>
    <d v="2010-12-16T06:00:00"/>
    <b v="0"/>
    <b v="1"/>
    <x v="1"/>
    <x v="1"/>
    <x v="1"/>
  </r>
  <r>
    <n v="337"/>
    <x v="336"/>
    <s v="Innovative didactic analyzer"/>
    <n v="94500"/>
    <n v="116064"/>
    <n v="123"/>
    <x v="1"/>
    <n v="1095"/>
    <n v="105.99"/>
    <x v="1"/>
    <s v="USD"/>
    <x v="322"/>
    <n v="1573538400"/>
    <x v="322"/>
    <d v="2019-11-12T06:00:00"/>
    <b v="0"/>
    <b v="0"/>
    <x v="3"/>
    <x v="3"/>
    <x v="3"/>
  </r>
  <r>
    <n v="338"/>
    <x v="337"/>
    <s v="Decentralized intangible encoding"/>
    <n v="69800"/>
    <n v="125042"/>
    <n v="179"/>
    <x v="1"/>
    <n v="1690"/>
    <n v="73.989999999999995"/>
    <x v="1"/>
    <s v="USD"/>
    <x v="323"/>
    <n v="1320382800"/>
    <x v="323"/>
    <d v="2011-11-04T05:00:00"/>
    <b v="0"/>
    <b v="0"/>
    <x v="3"/>
    <x v="3"/>
    <x v="3"/>
  </r>
  <r>
    <n v="339"/>
    <x v="338"/>
    <s v="Front-line transitional algorithm"/>
    <n v="136300"/>
    <n v="108974"/>
    <n v="80"/>
    <x v="3"/>
    <n v="1297"/>
    <n v="84.02"/>
    <x v="0"/>
    <s v="CAD"/>
    <x v="324"/>
    <n v="1502859600"/>
    <x v="324"/>
    <d v="2017-08-16T05:00:00"/>
    <b v="0"/>
    <b v="0"/>
    <x v="3"/>
    <x v="3"/>
    <x v="3"/>
  </r>
  <r>
    <n v="340"/>
    <x v="339"/>
    <s v="Switchable didactic matrices"/>
    <n v="37100"/>
    <n v="34964"/>
    <n v="94"/>
    <x v="0"/>
    <n v="393"/>
    <n v="88.97"/>
    <x v="1"/>
    <s v="USD"/>
    <x v="325"/>
    <n v="1323756000"/>
    <x v="325"/>
    <d v="2011-12-13T06:00:00"/>
    <b v="0"/>
    <b v="0"/>
    <x v="14"/>
    <x v="7"/>
    <x v="14"/>
  </r>
  <r>
    <n v="341"/>
    <x v="340"/>
    <s v="Ameliorated disintermediate utilization"/>
    <n v="114300"/>
    <n v="96777"/>
    <n v="85"/>
    <x v="0"/>
    <n v="1257"/>
    <n v="76.989999999999995"/>
    <x v="1"/>
    <s v="USD"/>
    <x v="326"/>
    <n v="1441342800"/>
    <x v="326"/>
    <d v="2015-09-04T05:00:00"/>
    <b v="0"/>
    <b v="0"/>
    <x v="7"/>
    <x v="1"/>
    <x v="7"/>
  </r>
  <r>
    <n v="342"/>
    <x v="341"/>
    <s v="Visionary foreground middleware"/>
    <n v="47900"/>
    <n v="31864"/>
    <n v="67"/>
    <x v="0"/>
    <n v="328"/>
    <n v="97.15"/>
    <x v="1"/>
    <s v="USD"/>
    <x v="327"/>
    <n v="1375333200"/>
    <x v="327"/>
    <d v="2013-08-01T05:00:00"/>
    <b v="0"/>
    <b v="0"/>
    <x v="3"/>
    <x v="3"/>
    <x v="3"/>
  </r>
  <r>
    <n v="343"/>
    <x v="342"/>
    <s v="Optional zero-defect task-force"/>
    <n v="9000"/>
    <n v="4853"/>
    <n v="54"/>
    <x v="0"/>
    <n v="147"/>
    <n v="33.01"/>
    <x v="1"/>
    <s v="USD"/>
    <x v="328"/>
    <n v="1389420000"/>
    <x v="328"/>
    <d v="2014-01-11T06:00:00"/>
    <b v="0"/>
    <b v="0"/>
    <x v="3"/>
    <x v="3"/>
    <x v="3"/>
  </r>
  <r>
    <n v="344"/>
    <x v="343"/>
    <s v="Devolved exuding emulation"/>
    <n v="197600"/>
    <n v="82959"/>
    <n v="42"/>
    <x v="0"/>
    <n v="830"/>
    <n v="99.95"/>
    <x v="1"/>
    <s v="USD"/>
    <x v="329"/>
    <n v="1520056800"/>
    <x v="329"/>
    <d v="2018-03-03T06:00:00"/>
    <b v="0"/>
    <b v="0"/>
    <x v="11"/>
    <x v="6"/>
    <x v="11"/>
  </r>
  <r>
    <n v="345"/>
    <x v="344"/>
    <s v="Open-source neutral task-force"/>
    <n v="157600"/>
    <n v="23159"/>
    <n v="15"/>
    <x v="0"/>
    <n v="331"/>
    <n v="69.97"/>
    <x v="4"/>
    <s v="GBP"/>
    <x v="330"/>
    <n v="1436504400"/>
    <x v="330"/>
    <d v="2015-07-10T05:00:00"/>
    <b v="0"/>
    <b v="0"/>
    <x v="6"/>
    <x v="4"/>
    <x v="6"/>
  </r>
  <r>
    <n v="346"/>
    <x v="345"/>
    <s v="Virtual attitude-oriented migration"/>
    <n v="8000"/>
    <n v="2758"/>
    <n v="34"/>
    <x v="0"/>
    <n v="25"/>
    <n v="110.32"/>
    <x v="1"/>
    <s v="USD"/>
    <x v="331"/>
    <n v="1508302800"/>
    <x v="331"/>
    <d v="2017-10-18T05:00:00"/>
    <b v="0"/>
    <b v="1"/>
    <x v="7"/>
    <x v="1"/>
    <x v="7"/>
  </r>
  <r>
    <n v="347"/>
    <x v="346"/>
    <s v="Open-source full-range portal"/>
    <n v="900"/>
    <n v="12607"/>
    <n v="1401"/>
    <x v="1"/>
    <n v="191"/>
    <n v="66.010000000000005"/>
    <x v="1"/>
    <s v="USD"/>
    <x v="332"/>
    <n v="1425708000"/>
    <x v="332"/>
    <d v="2015-03-07T06:00:00"/>
    <b v="0"/>
    <b v="0"/>
    <x v="2"/>
    <x v="2"/>
    <x v="2"/>
  </r>
  <r>
    <n v="348"/>
    <x v="347"/>
    <s v="Versatile cohesive open system"/>
    <n v="199000"/>
    <n v="142823"/>
    <n v="72"/>
    <x v="0"/>
    <n v="3483"/>
    <n v="41.01"/>
    <x v="1"/>
    <s v="USD"/>
    <x v="333"/>
    <n v="1488348000"/>
    <x v="333"/>
    <d v="2017-03-01T06:00:00"/>
    <b v="0"/>
    <b v="0"/>
    <x v="0"/>
    <x v="0"/>
    <x v="0"/>
  </r>
  <r>
    <n v="349"/>
    <x v="348"/>
    <s v="Multi-layered bottom-line frame"/>
    <n v="180800"/>
    <n v="95958"/>
    <n v="53"/>
    <x v="0"/>
    <n v="923"/>
    <n v="103.96"/>
    <x v="1"/>
    <s v="USD"/>
    <x v="296"/>
    <n v="1502600400"/>
    <x v="296"/>
    <d v="2017-08-13T05:00:00"/>
    <b v="0"/>
    <b v="0"/>
    <x v="3"/>
    <x v="3"/>
    <x v="3"/>
  </r>
  <r>
    <n v="350"/>
    <x v="349"/>
    <s v="Pre-emptive neutral capacity"/>
    <n v="100"/>
    <n v="5"/>
    <n v="5"/>
    <x v="0"/>
    <n v="1"/>
    <n v="5"/>
    <x v="1"/>
    <s v="USD"/>
    <x v="334"/>
    <n v="1433653200"/>
    <x v="334"/>
    <d v="2015-06-07T05:00:00"/>
    <b v="0"/>
    <b v="1"/>
    <x v="17"/>
    <x v="1"/>
    <x v="17"/>
  </r>
  <r>
    <n v="351"/>
    <x v="350"/>
    <s v="Universal maximized methodology"/>
    <n v="74100"/>
    <n v="94631"/>
    <n v="128"/>
    <x v="1"/>
    <n v="2013"/>
    <n v="47.01"/>
    <x v="1"/>
    <s v="USD"/>
    <x v="335"/>
    <n v="1441602000"/>
    <x v="335"/>
    <d v="2015-09-07T05:00:00"/>
    <b v="0"/>
    <b v="0"/>
    <x v="1"/>
    <x v="1"/>
    <x v="1"/>
  </r>
  <r>
    <n v="352"/>
    <x v="351"/>
    <s v="Expanded hybrid hardware"/>
    <n v="2800"/>
    <n v="977"/>
    <n v="35"/>
    <x v="0"/>
    <n v="33"/>
    <n v="29.61"/>
    <x v="0"/>
    <s v="CAD"/>
    <x v="336"/>
    <n v="1447567200"/>
    <x v="336"/>
    <d v="2015-11-15T06:00:00"/>
    <b v="0"/>
    <b v="0"/>
    <x v="3"/>
    <x v="3"/>
    <x v="3"/>
  </r>
  <r>
    <n v="353"/>
    <x v="352"/>
    <s v="Profit-focused multi-tasking access"/>
    <n v="33600"/>
    <n v="137961"/>
    <n v="411"/>
    <x v="1"/>
    <n v="1703"/>
    <n v="81.010000000000005"/>
    <x v="1"/>
    <s v="USD"/>
    <x v="337"/>
    <n v="1562389200"/>
    <x v="337"/>
    <d v="2019-07-06T05:00:00"/>
    <b v="0"/>
    <b v="0"/>
    <x v="3"/>
    <x v="3"/>
    <x v="3"/>
  </r>
  <r>
    <n v="354"/>
    <x v="353"/>
    <s v="Profit-focused transitional capability"/>
    <n v="6100"/>
    <n v="7548"/>
    <n v="124"/>
    <x v="1"/>
    <n v="80"/>
    <n v="94.35"/>
    <x v="3"/>
    <s v="DKK"/>
    <x v="338"/>
    <n v="1378789200"/>
    <x v="338"/>
    <d v="2013-09-10T05:00:00"/>
    <b v="0"/>
    <b v="0"/>
    <x v="4"/>
    <x v="4"/>
    <x v="4"/>
  </r>
  <r>
    <n v="355"/>
    <x v="354"/>
    <s v="Front-line scalable definition"/>
    <n v="3800"/>
    <n v="2241"/>
    <n v="59"/>
    <x v="2"/>
    <n v="86"/>
    <n v="26.06"/>
    <x v="1"/>
    <s v="USD"/>
    <x v="339"/>
    <n v="1488520800"/>
    <x v="339"/>
    <d v="2017-03-03T06:00:00"/>
    <b v="0"/>
    <b v="0"/>
    <x v="8"/>
    <x v="2"/>
    <x v="8"/>
  </r>
  <r>
    <n v="356"/>
    <x v="355"/>
    <s v="Open-source systematic protocol"/>
    <n v="9300"/>
    <n v="3431"/>
    <n v="37"/>
    <x v="0"/>
    <n v="40"/>
    <n v="85.78"/>
    <x v="6"/>
    <s v="EUR"/>
    <x v="340"/>
    <n v="1327298400"/>
    <x v="340"/>
    <d v="2012-01-23T06:00:00"/>
    <b v="0"/>
    <b v="0"/>
    <x v="3"/>
    <x v="3"/>
    <x v="3"/>
  </r>
  <r>
    <n v="357"/>
    <x v="356"/>
    <s v="Implemented tangible algorithm"/>
    <n v="2300"/>
    <n v="4253"/>
    <n v="185"/>
    <x v="1"/>
    <n v="41"/>
    <n v="103.73"/>
    <x v="1"/>
    <s v="USD"/>
    <x v="341"/>
    <n v="1443416400"/>
    <x v="341"/>
    <d v="2015-09-28T05:00:00"/>
    <b v="0"/>
    <b v="0"/>
    <x v="11"/>
    <x v="6"/>
    <x v="11"/>
  </r>
  <r>
    <n v="358"/>
    <x v="357"/>
    <s v="Profit-focused 3rdgeneration circuit"/>
    <n v="9700"/>
    <n v="1146"/>
    <n v="12"/>
    <x v="0"/>
    <n v="23"/>
    <n v="49.83"/>
    <x v="0"/>
    <s v="CAD"/>
    <x v="342"/>
    <n v="1534136400"/>
    <x v="342"/>
    <d v="2018-08-13T05:00:00"/>
    <b v="1"/>
    <b v="0"/>
    <x v="14"/>
    <x v="7"/>
    <x v="14"/>
  </r>
  <r>
    <n v="359"/>
    <x v="358"/>
    <s v="Compatible needs-based architecture"/>
    <n v="4000"/>
    <n v="11948"/>
    <n v="299"/>
    <x v="1"/>
    <n v="187"/>
    <n v="63.89"/>
    <x v="1"/>
    <s v="USD"/>
    <x v="343"/>
    <n v="1315026000"/>
    <x v="343"/>
    <d v="2011-09-03T05:00:00"/>
    <b v="0"/>
    <b v="0"/>
    <x v="10"/>
    <x v="4"/>
    <x v="10"/>
  </r>
  <r>
    <n v="360"/>
    <x v="359"/>
    <s v="Right-sized zero tolerance migration"/>
    <n v="59700"/>
    <n v="135132"/>
    <n v="226"/>
    <x v="1"/>
    <n v="2875"/>
    <n v="47"/>
    <x v="4"/>
    <s v="GBP"/>
    <x v="344"/>
    <n v="1295071200"/>
    <x v="344"/>
    <d v="2011-01-15T06:00:00"/>
    <b v="0"/>
    <b v="1"/>
    <x v="3"/>
    <x v="3"/>
    <x v="3"/>
  </r>
  <r>
    <n v="361"/>
    <x v="360"/>
    <s v="Quality-focused reciprocal structure"/>
    <n v="5500"/>
    <n v="9546"/>
    <n v="174"/>
    <x v="1"/>
    <n v="88"/>
    <n v="108.48"/>
    <x v="1"/>
    <s v="USD"/>
    <x v="345"/>
    <n v="1509426000"/>
    <x v="345"/>
    <d v="2017-10-31T05:00:00"/>
    <b v="0"/>
    <b v="0"/>
    <x v="3"/>
    <x v="3"/>
    <x v="3"/>
  </r>
  <r>
    <n v="362"/>
    <x v="361"/>
    <s v="Automated actuating conglomeration"/>
    <n v="3700"/>
    <n v="13755"/>
    <n v="372"/>
    <x v="1"/>
    <n v="191"/>
    <n v="72.02"/>
    <x v="1"/>
    <s v="USD"/>
    <x v="65"/>
    <n v="1299391200"/>
    <x v="65"/>
    <d v="2011-03-06T06:00:00"/>
    <b v="0"/>
    <b v="0"/>
    <x v="1"/>
    <x v="1"/>
    <x v="1"/>
  </r>
  <r>
    <n v="363"/>
    <x v="362"/>
    <s v="Re-contextualized local initiative"/>
    <n v="5200"/>
    <n v="8330"/>
    <n v="160"/>
    <x v="1"/>
    <n v="139"/>
    <n v="59.93"/>
    <x v="1"/>
    <s v="USD"/>
    <x v="346"/>
    <n v="1325052000"/>
    <x v="346"/>
    <d v="2011-12-28T06:00:00"/>
    <b v="0"/>
    <b v="0"/>
    <x v="1"/>
    <x v="1"/>
    <x v="1"/>
  </r>
  <r>
    <n v="364"/>
    <x v="363"/>
    <s v="Switchable intangible definition"/>
    <n v="900"/>
    <n v="14547"/>
    <n v="1616"/>
    <x v="1"/>
    <n v="186"/>
    <n v="78.209999999999994"/>
    <x v="1"/>
    <s v="USD"/>
    <x v="347"/>
    <n v="1522818000"/>
    <x v="347"/>
    <d v="2018-04-04T05:00:00"/>
    <b v="0"/>
    <b v="0"/>
    <x v="7"/>
    <x v="1"/>
    <x v="7"/>
  </r>
  <r>
    <n v="365"/>
    <x v="364"/>
    <s v="Networked bottom-line initiative"/>
    <n v="1600"/>
    <n v="11735"/>
    <n v="733"/>
    <x v="1"/>
    <n v="112"/>
    <n v="104.78"/>
    <x v="2"/>
    <s v="AUD"/>
    <x v="348"/>
    <n v="1485324000"/>
    <x v="348"/>
    <d v="2017-01-25T06:00:00"/>
    <b v="0"/>
    <b v="0"/>
    <x v="3"/>
    <x v="3"/>
    <x v="3"/>
  </r>
  <r>
    <n v="366"/>
    <x v="365"/>
    <s v="Robust directional system engine"/>
    <n v="1800"/>
    <n v="10658"/>
    <n v="592"/>
    <x v="1"/>
    <n v="101"/>
    <n v="105.52"/>
    <x v="1"/>
    <s v="USD"/>
    <x v="349"/>
    <n v="1294120800"/>
    <x v="349"/>
    <d v="2011-01-04T06:00:00"/>
    <b v="0"/>
    <b v="1"/>
    <x v="3"/>
    <x v="3"/>
    <x v="3"/>
  </r>
  <r>
    <n v="367"/>
    <x v="366"/>
    <s v="Triple-buffered explicit methodology"/>
    <n v="9900"/>
    <n v="1870"/>
    <n v="19"/>
    <x v="0"/>
    <n v="75"/>
    <n v="24.93"/>
    <x v="1"/>
    <s v="USD"/>
    <x v="350"/>
    <n v="1415685600"/>
    <x v="350"/>
    <d v="2014-11-11T06:00:00"/>
    <b v="0"/>
    <b v="1"/>
    <x v="3"/>
    <x v="3"/>
    <x v="3"/>
  </r>
  <r>
    <n v="368"/>
    <x v="367"/>
    <s v="Reactive directional capacity"/>
    <n v="5200"/>
    <n v="14394"/>
    <n v="277"/>
    <x v="1"/>
    <n v="206"/>
    <n v="69.87"/>
    <x v="4"/>
    <s v="GBP"/>
    <x v="351"/>
    <n v="1288933200"/>
    <x v="351"/>
    <d v="2010-11-05T05:00:00"/>
    <b v="0"/>
    <b v="1"/>
    <x v="4"/>
    <x v="4"/>
    <x v="4"/>
  </r>
  <r>
    <n v="369"/>
    <x v="368"/>
    <s v="Polarized needs-based approach"/>
    <n v="5400"/>
    <n v="14743"/>
    <n v="273"/>
    <x v="1"/>
    <n v="154"/>
    <n v="95.73"/>
    <x v="1"/>
    <s v="USD"/>
    <x v="352"/>
    <n v="1363237200"/>
    <x v="352"/>
    <d v="2013-03-14T05:00:00"/>
    <b v="0"/>
    <b v="1"/>
    <x v="19"/>
    <x v="4"/>
    <x v="19"/>
  </r>
  <r>
    <n v="370"/>
    <x v="369"/>
    <s v="Intuitive well-modulated middleware"/>
    <n v="112300"/>
    <n v="178965"/>
    <n v="159"/>
    <x v="1"/>
    <n v="5966"/>
    <n v="30"/>
    <x v="1"/>
    <s v="USD"/>
    <x v="353"/>
    <n v="1555822800"/>
    <x v="353"/>
    <d v="2019-04-21T05:00:00"/>
    <b v="0"/>
    <b v="0"/>
    <x v="3"/>
    <x v="3"/>
    <x v="3"/>
  </r>
  <r>
    <n v="371"/>
    <x v="370"/>
    <s v="Multi-channeled logistical matrices"/>
    <n v="189200"/>
    <n v="128410"/>
    <n v="68"/>
    <x v="0"/>
    <n v="2176"/>
    <n v="59.01"/>
    <x v="1"/>
    <s v="USD"/>
    <x v="354"/>
    <n v="1427778000"/>
    <x v="354"/>
    <d v="2015-03-31T05:00:00"/>
    <b v="0"/>
    <b v="0"/>
    <x v="3"/>
    <x v="3"/>
    <x v="3"/>
  </r>
  <r>
    <n v="372"/>
    <x v="371"/>
    <s v="Pre-emptive bifurcated artificial intelligence"/>
    <n v="900"/>
    <n v="14324"/>
    <n v="1592"/>
    <x v="1"/>
    <n v="169"/>
    <n v="84.76"/>
    <x v="1"/>
    <s v="USD"/>
    <x v="355"/>
    <n v="1422424800"/>
    <x v="355"/>
    <d v="2015-01-28T06:00:00"/>
    <b v="0"/>
    <b v="1"/>
    <x v="4"/>
    <x v="4"/>
    <x v="4"/>
  </r>
  <r>
    <n v="373"/>
    <x v="372"/>
    <s v="Down-sized coherent toolset"/>
    <n v="22500"/>
    <n v="164291"/>
    <n v="730"/>
    <x v="1"/>
    <n v="2106"/>
    <n v="78.010000000000005"/>
    <x v="1"/>
    <s v="USD"/>
    <x v="356"/>
    <n v="1503637200"/>
    <x v="356"/>
    <d v="2017-08-25T05:00:00"/>
    <b v="0"/>
    <b v="0"/>
    <x v="3"/>
    <x v="3"/>
    <x v="3"/>
  </r>
  <r>
    <n v="374"/>
    <x v="373"/>
    <s v="Open-source multi-tasking data-warehouse"/>
    <n v="167400"/>
    <n v="22073"/>
    <n v="13"/>
    <x v="0"/>
    <n v="441"/>
    <n v="50.05"/>
    <x v="1"/>
    <s v="USD"/>
    <x v="357"/>
    <n v="1547618400"/>
    <x v="357"/>
    <d v="2019-01-16T06:00:00"/>
    <b v="0"/>
    <b v="1"/>
    <x v="4"/>
    <x v="4"/>
    <x v="4"/>
  </r>
  <r>
    <n v="375"/>
    <x v="374"/>
    <s v="Future-proofed upward-trending contingency"/>
    <n v="2700"/>
    <n v="1479"/>
    <n v="55"/>
    <x v="0"/>
    <n v="25"/>
    <n v="59.16"/>
    <x v="1"/>
    <s v="USD"/>
    <x v="358"/>
    <n v="1449900000"/>
    <x v="358"/>
    <d v="2015-12-12T06:00:00"/>
    <b v="0"/>
    <b v="0"/>
    <x v="7"/>
    <x v="1"/>
    <x v="7"/>
  </r>
  <r>
    <n v="376"/>
    <x v="375"/>
    <s v="Mandatory uniform matrix"/>
    <n v="3400"/>
    <n v="12275"/>
    <n v="361"/>
    <x v="1"/>
    <n v="131"/>
    <n v="93.7"/>
    <x v="1"/>
    <s v="USD"/>
    <x v="359"/>
    <n v="1405141200"/>
    <x v="359"/>
    <d v="2014-07-12T05:00:00"/>
    <b v="0"/>
    <b v="0"/>
    <x v="1"/>
    <x v="1"/>
    <x v="1"/>
  </r>
  <r>
    <n v="377"/>
    <x v="376"/>
    <s v="Phased methodical initiative"/>
    <n v="49700"/>
    <n v="5098"/>
    <n v="10"/>
    <x v="0"/>
    <n v="127"/>
    <n v="40.14"/>
    <x v="1"/>
    <s v="USD"/>
    <x v="12"/>
    <n v="1572933600"/>
    <x v="12"/>
    <d v="2019-11-05T06:00:00"/>
    <b v="0"/>
    <b v="0"/>
    <x v="3"/>
    <x v="3"/>
    <x v="3"/>
  </r>
  <r>
    <n v="378"/>
    <x v="377"/>
    <s v="Managed stable function"/>
    <n v="178200"/>
    <n v="24882"/>
    <n v="14"/>
    <x v="0"/>
    <n v="355"/>
    <n v="70.09"/>
    <x v="1"/>
    <s v="USD"/>
    <x v="360"/>
    <n v="1530162000"/>
    <x v="360"/>
    <d v="2018-06-28T05:00:00"/>
    <b v="0"/>
    <b v="0"/>
    <x v="4"/>
    <x v="4"/>
    <x v="4"/>
  </r>
  <r>
    <n v="379"/>
    <x v="378"/>
    <s v="Realigned clear-thinking migration"/>
    <n v="7200"/>
    <n v="2912"/>
    <n v="40"/>
    <x v="0"/>
    <n v="44"/>
    <n v="66.180000000000007"/>
    <x v="4"/>
    <s v="GBP"/>
    <x v="361"/>
    <n v="1320904800"/>
    <x v="361"/>
    <d v="2011-11-10T06:00:00"/>
    <b v="0"/>
    <b v="0"/>
    <x v="3"/>
    <x v="3"/>
    <x v="3"/>
  </r>
  <r>
    <n v="380"/>
    <x v="379"/>
    <s v="Optional clear-thinking process improvement"/>
    <n v="2500"/>
    <n v="4008"/>
    <n v="160"/>
    <x v="1"/>
    <n v="84"/>
    <n v="47.71"/>
    <x v="1"/>
    <s v="USD"/>
    <x v="362"/>
    <n v="1372395600"/>
    <x v="362"/>
    <d v="2013-06-28T05:00:00"/>
    <b v="0"/>
    <b v="0"/>
    <x v="3"/>
    <x v="3"/>
    <x v="3"/>
  </r>
  <r>
    <n v="381"/>
    <x v="380"/>
    <s v="Cross-group global moratorium"/>
    <n v="5300"/>
    <n v="9749"/>
    <n v="184"/>
    <x v="1"/>
    <n v="155"/>
    <n v="62.9"/>
    <x v="1"/>
    <s v="USD"/>
    <x v="363"/>
    <n v="1437714000"/>
    <x v="363"/>
    <d v="2015-07-24T05:00:00"/>
    <b v="0"/>
    <b v="0"/>
    <x v="3"/>
    <x v="3"/>
    <x v="3"/>
  </r>
  <r>
    <n v="382"/>
    <x v="381"/>
    <s v="Visionary systemic process improvement"/>
    <n v="9100"/>
    <n v="5803"/>
    <n v="64"/>
    <x v="0"/>
    <n v="67"/>
    <n v="86.61"/>
    <x v="1"/>
    <s v="USD"/>
    <x v="364"/>
    <n v="1509771600"/>
    <x v="364"/>
    <d v="2017-11-04T05:00:00"/>
    <b v="0"/>
    <b v="0"/>
    <x v="14"/>
    <x v="7"/>
    <x v="14"/>
  </r>
  <r>
    <n v="383"/>
    <x v="382"/>
    <s v="Progressive intangible flexibility"/>
    <n v="6300"/>
    <n v="14199"/>
    <n v="225"/>
    <x v="1"/>
    <n v="189"/>
    <n v="75.13"/>
    <x v="1"/>
    <s v="USD"/>
    <x v="210"/>
    <n v="1550556000"/>
    <x v="210"/>
    <d v="2019-02-19T06:00:00"/>
    <b v="0"/>
    <b v="1"/>
    <x v="0"/>
    <x v="0"/>
    <x v="0"/>
  </r>
  <r>
    <n v="384"/>
    <x v="383"/>
    <s v="Reactive real-time software"/>
    <n v="114400"/>
    <n v="196779"/>
    <n v="172"/>
    <x v="1"/>
    <n v="4799"/>
    <n v="41"/>
    <x v="1"/>
    <s v="USD"/>
    <x v="365"/>
    <n v="1489039200"/>
    <x v="365"/>
    <d v="2017-03-09T06:00:00"/>
    <b v="1"/>
    <b v="1"/>
    <x v="4"/>
    <x v="4"/>
    <x v="4"/>
  </r>
  <r>
    <n v="385"/>
    <x v="384"/>
    <s v="Programmable incremental knowledge user"/>
    <n v="38900"/>
    <n v="56859"/>
    <n v="146"/>
    <x v="1"/>
    <n v="1137"/>
    <n v="50.01"/>
    <x v="1"/>
    <s v="USD"/>
    <x v="366"/>
    <n v="1556600400"/>
    <x v="366"/>
    <d v="2019-04-30T05:00:00"/>
    <b v="0"/>
    <b v="0"/>
    <x v="9"/>
    <x v="5"/>
    <x v="9"/>
  </r>
  <r>
    <n v="386"/>
    <x v="385"/>
    <s v="Progressive 5thgeneration customer loyalty"/>
    <n v="135500"/>
    <n v="103554"/>
    <n v="76"/>
    <x v="0"/>
    <n v="1068"/>
    <n v="96.96"/>
    <x v="1"/>
    <s v="USD"/>
    <x v="367"/>
    <n v="1278565200"/>
    <x v="367"/>
    <d v="2010-07-08T05:00:00"/>
    <b v="0"/>
    <b v="0"/>
    <x v="3"/>
    <x v="3"/>
    <x v="3"/>
  </r>
  <r>
    <n v="387"/>
    <x v="386"/>
    <s v="Triple-buffered logistical frame"/>
    <n v="109000"/>
    <n v="42795"/>
    <n v="39"/>
    <x v="0"/>
    <n v="424"/>
    <n v="100.93"/>
    <x v="1"/>
    <s v="USD"/>
    <x v="368"/>
    <n v="1339909200"/>
    <x v="368"/>
    <d v="2012-06-17T05:00:00"/>
    <b v="0"/>
    <b v="0"/>
    <x v="8"/>
    <x v="2"/>
    <x v="8"/>
  </r>
  <r>
    <n v="388"/>
    <x v="387"/>
    <s v="Exclusive dynamic adapter"/>
    <n v="114800"/>
    <n v="12938"/>
    <n v="11"/>
    <x v="3"/>
    <n v="145"/>
    <n v="89.23"/>
    <x v="5"/>
    <s v="CHF"/>
    <x v="369"/>
    <n v="1325829600"/>
    <x v="369"/>
    <d v="2012-01-06T06:00:00"/>
    <b v="0"/>
    <b v="0"/>
    <x v="7"/>
    <x v="1"/>
    <x v="7"/>
  </r>
  <r>
    <n v="389"/>
    <x v="388"/>
    <s v="Automated systemic hierarchy"/>
    <n v="83000"/>
    <n v="101352"/>
    <n v="122"/>
    <x v="1"/>
    <n v="1152"/>
    <n v="87.98"/>
    <x v="1"/>
    <s v="USD"/>
    <x v="370"/>
    <n v="1290578400"/>
    <x v="370"/>
    <d v="2010-11-24T06:00:00"/>
    <b v="0"/>
    <b v="0"/>
    <x v="3"/>
    <x v="3"/>
    <x v="3"/>
  </r>
  <r>
    <n v="390"/>
    <x v="389"/>
    <s v="Digitized eco-centric core"/>
    <n v="2400"/>
    <n v="4477"/>
    <n v="187"/>
    <x v="1"/>
    <n v="50"/>
    <n v="89.54"/>
    <x v="1"/>
    <s v="USD"/>
    <x v="371"/>
    <n v="1380344400"/>
    <x v="371"/>
    <d v="2013-09-28T05:00:00"/>
    <b v="0"/>
    <b v="0"/>
    <x v="14"/>
    <x v="7"/>
    <x v="14"/>
  </r>
  <r>
    <n v="391"/>
    <x v="390"/>
    <s v="Mandatory uniform strategy"/>
    <n v="60400"/>
    <n v="4393"/>
    <n v="7"/>
    <x v="0"/>
    <n v="151"/>
    <n v="29.09"/>
    <x v="1"/>
    <s v="USD"/>
    <x v="287"/>
    <n v="1389852000"/>
    <x v="287"/>
    <d v="2014-01-16T06:00:00"/>
    <b v="0"/>
    <b v="0"/>
    <x v="9"/>
    <x v="5"/>
    <x v="9"/>
  </r>
  <r>
    <n v="392"/>
    <x v="391"/>
    <s v="Profit-focused zero administration forecast"/>
    <n v="102900"/>
    <n v="67546"/>
    <n v="66"/>
    <x v="0"/>
    <n v="1608"/>
    <n v="42.01"/>
    <x v="1"/>
    <s v="USD"/>
    <x v="372"/>
    <n v="1294466400"/>
    <x v="372"/>
    <d v="2011-01-08T06:00:00"/>
    <b v="0"/>
    <b v="0"/>
    <x v="8"/>
    <x v="2"/>
    <x v="8"/>
  </r>
  <r>
    <n v="393"/>
    <x v="392"/>
    <s v="De-engineered static orchestration"/>
    <n v="62800"/>
    <n v="143788"/>
    <n v="229"/>
    <x v="1"/>
    <n v="3059"/>
    <n v="47"/>
    <x v="0"/>
    <s v="CAD"/>
    <x v="373"/>
    <n v="1500354000"/>
    <x v="373"/>
    <d v="2017-07-18T05:00:00"/>
    <b v="0"/>
    <b v="0"/>
    <x v="17"/>
    <x v="1"/>
    <x v="17"/>
  </r>
  <r>
    <n v="394"/>
    <x v="393"/>
    <s v="Customizable dynamic info-mediaries"/>
    <n v="800"/>
    <n v="3755"/>
    <n v="469"/>
    <x v="1"/>
    <n v="34"/>
    <n v="110.44"/>
    <x v="1"/>
    <s v="USD"/>
    <x v="374"/>
    <n v="1375938000"/>
    <x v="374"/>
    <d v="2013-08-08T05:00:00"/>
    <b v="0"/>
    <b v="1"/>
    <x v="4"/>
    <x v="4"/>
    <x v="4"/>
  </r>
  <r>
    <n v="395"/>
    <x v="122"/>
    <s v="Enhanced incremental budgetary management"/>
    <n v="7100"/>
    <n v="9238"/>
    <n v="130"/>
    <x v="1"/>
    <n v="220"/>
    <n v="41.99"/>
    <x v="1"/>
    <s v="USD"/>
    <x v="375"/>
    <n v="1323410400"/>
    <x v="375"/>
    <d v="2011-12-09T06:00:00"/>
    <b v="1"/>
    <b v="0"/>
    <x v="3"/>
    <x v="3"/>
    <x v="3"/>
  </r>
  <r>
    <n v="396"/>
    <x v="394"/>
    <s v="Digitized local info-mediaries"/>
    <n v="46100"/>
    <n v="77012"/>
    <n v="167"/>
    <x v="1"/>
    <n v="1604"/>
    <n v="48.01"/>
    <x v="2"/>
    <s v="AUD"/>
    <x v="376"/>
    <n v="1539406800"/>
    <x v="376"/>
    <d v="2018-10-13T05:00:00"/>
    <b v="0"/>
    <b v="0"/>
    <x v="6"/>
    <x v="4"/>
    <x v="6"/>
  </r>
  <r>
    <n v="397"/>
    <x v="395"/>
    <s v="Virtual systematic monitoring"/>
    <n v="8100"/>
    <n v="14083"/>
    <n v="174"/>
    <x v="1"/>
    <n v="454"/>
    <n v="31.02"/>
    <x v="1"/>
    <s v="USD"/>
    <x v="377"/>
    <n v="1369803600"/>
    <x v="377"/>
    <d v="2013-05-29T05:00:00"/>
    <b v="0"/>
    <b v="0"/>
    <x v="1"/>
    <x v="1"/>
    <x v="1"/>
  </r>
  <r>
    <n v="398"/>
    <x v="396"/>
    <s v="Reactive bottom-line open architecture"/>
    <n v="1700"/>
    <n v="12202"/>
    <n v="718"/>
    <x v="1"/>
    <n v="123"/>
    <n v="99.2"/>
    <x v="6"/>
    <s v="EUR"/>
    <x v="378"/>
    <n v="1525928400"/>
    <x v="378"/>
    <d v="2018-05-10T05:00:00"/>
    <b v="0"/>
    <b v="1"/>
    <x v="10"/>
    <x v="4"/>
    <x v="10"/>
  </r>
  <r>
    <n v="399"/>
    <x v="397"/>
    <s v="Pre-emptive interactive model"/>
    <n v="97300"/>
    <n v="62127"/>
    <n v="64"/>
    <x v="0"/>
    <n v="941"/>
    <n v="66.02"/>
    <x v="1"/>
    <s v="USD"/>
    <x v="379"/>
    <n v="1297231200"/>
    <x v="379"/>
    <d v="2011-02-09T06:00:00"/>
    <b v="0"/>
    <b v="0"/>
    <x v="7"/>
    <x v="1"/>
    <x v="7"/>
  </r>
  <r>
    <n v="400"/>
    <x v="398"/>
    <s v="Ergonomic eco-centric open architecture"/>
    <n v="100"/>
    <n v="2"/>
    <n v="2"/>
    <x v="0"/>
    <n v="1"/>
    <n v="2"/>
    <x v="1"/>
    <s v="USD"/>
    <x v="380"/>
    <n v="1378530000"/>
    <x v="380"/>
    <d v="2013-09-07T05:00:00"/>
    <b v="0"/>
    <b v="1"/>
    <x v="14"/>
    <x v="7"/>
    <x v="14"/>
  </r>
  <r>
    <n v="401"/>
    <x v="399"/>
    <s v="Inverse radical hierarchy"/>
    <n v="900"/>
    <n v="13772"/>
    <n v="1530"/>
    <x v="1"/>
    <n v="299"/>
    <n v="46.06"/>
    <x v="1"/>
    <s v="USD"/>
    <x v="381"/>
    <n v="1572152400"/>
    <x v="381"/>
    <d v="2019-10-27T05:00:00"/>
    <b v="0"/>
    <b v="0"/>
    <x v="3"/>
    <x v="3"/>
    <x v="3"/>
  </r>
  <r>
    <n v="402"/>
    <x v="400"/>
    <s v="Team-oriented static interface"/>
    <n v="7300"/>
    <n v="2946"/>
    <n v="40"/>
    <x v="0"/>
    <n v="40"/>
    <n v="73.650000000000006"/>
    <x v="1"/>
    <s v="USD"/>
    <x v="382"/>
    <n v="1329890400"/>
    <x v="382"/>
    <d v="2012-02-22T06:00:00"/>
    <b v="0"/>
    <b v="1"/>
    <x v="12"/>
    <x v="4"/>
    <x v="12"/>
  </r>
  <r>
    <n v="403"/>
    <x v="401"/>
    <s v="Virtual foreground throughput"/>
    <n v="195800"/>
    <n v="168820"/>
    <n v="86"/>
    <x v="0"/>
    <n v="3015"/>
    <n v="55.99"/>
    <x v="0"/>
    <s v="CAD"/>
    <x v="125"/>
    <n v="1276750800"/>
    <x v="125"/>
    <d v="2010-06-17T05:00:00"/>
    <b v="0"/>
    <b v="1"/>
    <x v="3"/>
    <x v="3"/>
    <x v="3"/>
  </r>
  <r>
    <n v="404"/>
    <x v="402"/>
    <s v="Visionary exuding Internet solution"/>
    <n v="48900"/>
    <n v="154321"/>
    <n v="316"/>
    <x v="1"/>
    <n v="2237"/>
    <n v="68.989999999999995"/>
    <x v="1"/>
    <s v="USD"/>
    <x v="383"/>
    <n v="1510898400"/>
    <x v="383"/>
    <d v="2017-11-17T06:00:00"/>
    <b v="0"/>
    <b v="0"/>
    <x v="3"/>
    <x v="3"/>
    <x v="3"/>
  </r>
  <r>
    <n v="405"/>
    <x v="403"/>
    <s v="Synchronized secondary analyzer"/>
    <n v="29600"/>
    <n v="26527"/>
    <n v="90"/>
    <x v="0"/>
    <n v="435"/>
    <n v="60.98"/>
    <x v="1"/>
    <s v="USD"/>
    <x v="384"/>
    <n v="1532408400"/>
    <x v="384"/>
    <d v="2018-07-24T05:00:00"/>
    <b v="0"/>
    <b v="0"/>
    <x v="3"/>
    <x v="3"/>
    <x v="3"/>
  </r>
  <r>
    <n v="406"/>
    <x v="404"/>
    <s v="Balanced attitude-oriented parallelism"/>
    <n v="39300"/>
    <n v="71583"/>
    <n v="182"/>
    <x v="1"/>
    <n v="645"/>
    <n v="110.98"/>
    <x v="1"/>
    <s v="USD"/>
    <x v="385"/>
    <n v="1360562400"/>
    <x v="385"/>
    <d v="2013-02-11T06:00:00"/>
    <b v="1"/>
    <b v="0"/>
    <x v="4"/>
    <x v="4"/>
    <x v="4"/>
  </r>
  <r>
    <n v="407"/>
    <x v="405"/>
    <s v="Organized bandwidth-monitored core"/>
    <n v="3400"/>
    <n v="12100"/>
    <n v="356"/>
    <x v="1"/>
    <n v="484"/>
    <n v="25"/>
    <x v="3"/>
    <s v="DKK"/>
    <x v="386"/>
    <n v="1571547600"/>
    <x v="386"/>
    <d v="2019-10-20T05:00:00"/>
    <b v="0"/>
    <b v="0"/>
    <x v="3"/>
    <x v="3"/>
    <x v="3"/>
  </r>
  <r>
    <n v="408"/>
    <x v="406"/>
    <s v="Cloned leadingedge utilization"/>
    <n v="9200"/>
    <n v="12129"/>
    <n v="132"/>
    <x v="1"/>
    <n v="154"/>
    <n v="78.760000000000005"/>
    <x v="0"/>
    <s v="CAD"/>
    <x v="387"/>
    <n v="1468126800"/>
    <x v="387"/>
    <d v="2016-07-10T05:00:00"/>
    <b v="0"/>
    <b v="0"/>
    <x v="4"/>
    <x v="4"/>
    <x v="4"/>
  </r>
  <r>
    <n v="409"/>
    <x v="97"/>
    <s v="Secured asymmetric projection"/>
    <n v="135600"/>
    <n v="62804"/>
    <n v="46"/>
    <x v="0"/>
    <n v="714"/>
    <n v="87.96"/>
    <x v="1"/>
    <s v="USD"/>
    <x v="388"/>
    <n v="1492837200"/>
    <x v="388"/>
    <d v="2017-04-22T05:00:00"/>
    <b v="0"/>
    <b v="0"/>
    <x v="1"/>
    <x v="1"/>
    <x v="1"/>
  </r>
  <r>
    <n v="410"/>
    <x v="407"/>
    <s v="Advanced cohesive Graphic Interface"/>
    <n v="153700"/>
    <n v="55536"/>
    <n v="36"/>
    <x v="2"/>
    <n v="1111"/>
    <n v="49.99"/>
    <x v="1"/>
    <s v="USD"/>
    <x v="277"/>
    <n v="1430197200"/>
    <x v="277"/>
    <d v="2015-04-28T05:00:00"/>
    <b v="0"/>
    <b v="0"/>
    <x v="20"/>
    <x v="6"/>
    <x v="20"/>
  </r>
  <r>
    <n v="411"/>
    <x v="408"/>
    <s v="Down-sized maximized function"/>
    <n v="7800"/>
    <n v="8161"/>
    <n v="105"/>
    <x v="1"/>
    <n v="82"/>
    <n v="99.52"/>
    <x v="1"/>
    <s v="USD"/>
    <x v="389"/>
    <n v="1496206800"/>
    <x v="389"/>
    <d v="2017-05-31T05:00:00"/>
    <b v="0"/>
    <b v="0"/>
    <x v="3"/>
    <x v="3"/>
    <x v="3"/>
  </r>
  <r>
    <n v="412"/>
    <x v="409"/>
    <s v="Realigned zero tolerance software"/>
    <n v="2100"/>
    <n v="14046"/>
    <n v="669"/>
    <x v="1"/>
    <n v="134"/>
    <n v="104.82"/>
    <x v="1"/>
    <s v="USD"/>
    <x v="390"/>
    <n v="1389592800"/>
    <x v="390"/>
    <d v="2014-01-13T06:00:00"/>
    <b v="0"/>
    <b v="0"/>
    <x v="13"/>
    <x v="5"/>
    <x v="13"/>
  </r>
  <r>
    <n v="413"/>
    <x v="410"/>
    <s v="Persevering analyzing extranet"/>
    <n v="189500"/>
    <n v="117628"/>
    <n v="62"/>
    <x v="2"/>
    <n v="1089"/>
    <n v="108.01"/>
    <x v="1"/>
    <s v="USD"/>
    <x v="391"/>
    <n v="1545631200"/>
    <x v="391"/>
    <d v="2018-12-24T06:00:00"/>
    <b v="0"/>
    <b v="0"/>
    <x v="10"/>
    <x v="4"/>
    <x v="10"/>
  </r>
  <r>
    <n v="414"/>
    <x v="411"/>
    <s v="Innovative human-resource migration"/>
    <n v="188200"/>
    <n v="159405"/>
    <n v="85"/>
    <x v="0"/>
    <n v="5497"/>
    <n v="29"/>
    <x v="1"/>
    <s v="USD"/>
    <x v="392"/>
    <n v="1272430800"/>
    <x v="392"/>
    <d v="2010-04-28T05:00:00"/>
    <b v="0"/>
    <b v="1"/>
    <x v="0"/>
    <x v="0"/>
    <x v="0"/>
  </r>
  <r>
    <n v="415"/>
    <x v="412"/>
    <s v="Intuitive needs-based monitoring"/>
    <n v="113500"/>
    <n v="12552"/>
    <n v="11"/>
    <x v="0"/>
    <n v="418"/>
    <n v="30.03"/>
    <x v="1"/>
    <s v="USD"/>
    <x v="393"/>
    <n v="1327903200"/>
    <x v="393"/>
    <d v="2012-01-30T06:00:00"/>
    <b v="0"/>
    <b v="0"/>
    <x v="3"/>
    <x v="3"/>
    <x v="3"/>
  </r>
  <r>
    <n v="416"/>
    <x v="413"/>
    <s v="Customer-focused disintermediate toolset"/>
    <n v="134600"/>
    <n v="59007"/>
    <n v="44"/>
    <x v="0"/>
    <n v="1439"/>
    <n v="41.01"/>
    <x v="1"/>
    <s v="USD"/>
    <x v="394"/>
    <n v="1296021600"/>
    <x v="394"/>
    <d v="2011-01-26T06:00:00"/>
    <b v="0"/>
    <b v="1"/>
    <x v="4"/>
    <x v="4"/>
    <x v="4"/>
  </r>
  <r>
    <n v="417"/>
    <x v="414"/>
    <s v="Upgradable 24/7 emulation"/>
    <n v="1700"/>
    <n v="943"/>
    <n v="55"/>
    <x v="0"/>
    <n v="15"/>
    <n v="62.87"/>
    <x v="1"/>
    <s v="USD"/>
    <x v="395"/>
    <n v="1543298400"/>
    <x v="395"/>
    <d v="2018-11-27T06:00:00"/>
    <b v="0"/>
    <b v="0"/>
    <x v="3"/>
    <x v="3"/>
    <x v="3"/>
  </r>
  <r>
    <n v="418"/>
    <x v="32"/>
    <s v="Quality-focused client-server core"/>
    <n v="163700"/>
    <n v="93963"/>
    <n v="57"/>
    <x v="0"/>
    <n v="1999"/>
    <n v="47.01"/>
    <x v="0"/>
    <s v="CAD"/>
    <x v="396"/>
    <n v="1336366800"/>
    <x v="396"/>
    <d v="2012-05-07T05:00:00"/>
    <b v="0"/>
    <b v="0"/>
    <x v="4"/>
    <x v="4"/>
    <x v="4"/>
  </r>
  <r>
    <n v="419"/>
    <x v="415"/>
    <s v="Upgradable maximized protocol"/>
    <n v="113800"/>
    <n v="140469"/>
    <n v="123"/>
    <x v="1"/>
    <n v="5203"/>
    <n v="27"/>
    <x v="1"/>
    <s v="USD"/>
    <x v="397"/>
    <n v="1325052000"/>
    <x v="397"/>
    <d v="2011-12-28T06:00:00"/>
    <b v="0"/>
    <b v="0"/>
    <x v="2"/>
    <x v="2"/>
    <x v="2"/>
  </r>
  <r>
    <n v="420"/>
    <x v="416"/>
    <s v="Cross-platform interactive synergy"/>
    <n v="5000"/>
    <n v="6423"/>
    <n v="128"/>
    <x v="1"/>
    <n v="94"/>
    <n v="68.33"/>
    <x v="1"/>
    <s v="USD"/>
    <x v="398"/>
    <n v="1499576400"/>
    <x v="398"/>
    <d v="2017-07-09T05:00:00"/>
    <b v="0"/>
    <b v="0"/>
    <x v="3"/>
    <x v="3"/>
    <x v="3"/>
  </r>
  <r>
    <n v="421"/>
    <x v="417"/>
    <s v="User-centric fault-tolerant archive"/>
    <n v="9400"/>
    <n v="6015"/>
    <n v="64"/>
    <x v="0"/>
    <n v="118"/>
    <n v="50.97"/>
    <x v="1"/>
    <s v="USD"/>
    <x v="399"/>
    <n v="1501304400"/>
    <x v="399"/>
    <d v="2017-07-29T05:00:00"/>
    <b v="0"/>
    <b v="1"/>
    <x v="8"/>
    <x v="2"/>
    <x v="8"/>
  </r>
  <r>
    <n v="422"/>
    <x v="418"/>
    <s v="Reverse-engineered regional knowledge user"/>
    <n v="8700"/>
    <n v="11075"/>
    <n v="127"/>
    <x v="1"/>
    <n v="205"/>
    <n v="54.02"/>
    <x v="1"/>
    <s v="USD"/>
    <x v="400"/>
    <n v="1273208400"/>
    <x v="400"/>
    <d v="2010-05-07T05:00:00"/>
    <b v="0"/>
    <b v="1"/>
    <x v="3"/>
    <x v="3"/>
    <x v="3"/>
  </r>
  <r>
    <n v="423"/>
    <x v="419"/>
    <s v="Self-enabling real-time definition"/>
    <n v="147800"/>
    <n v="15723"/>
    <n v="11"/>
    <x v="0"/>
    <n v="162"/>
    <n v="97.06"/>
    <x v="1"/>
    <s v="USD"/>
    <x v="116"/>
    <n v="1316840400"/>
    <x v="116"/>
    <d v="2011-09-24T05:00:00"/>
    <b v="0"/>
    <b v="1"/>
    <x v="0"/>
    <x v="0"/>
    <x v="0"/>
  </r>
  <r>
    <n v="424"/>
    <x v="420"/>
    <s v="User-centric impactful projection"/>
    <n v="5100"/>
    <n v="2064"/>
    <n v="40"/>
    <x v="0"/>
    <n v="83"/>
    <n v="24.87"/>
    <x v="1"/>
    <s v="USD"/>
    <x v="401"/>
    <n v="1524546000"/>
    <x v="401"/>
    <d v="2018-04-24T05:00:00"/>
    <b v="0"/>
    <b v="0"/>
    <x v="7"/>
    <x v="1"/>
    <x v="7"/>
  </r>
  <r>
    <n v="425"/>
    <x v="421"/>
    <s v="Vision-oriented actuating hardware"/>
    <n v="2700"/>
    <n v="7767"/>
    <n v="288"/>
    <x v="1"/>
    <n v="92"/>
    <n v="84.42"/>
    <x v="1"/>
    <s v="USD"/>
    <x v="402"/>
    <n v="1438578000"/>
    <x v="402"/>
    <d v="2015-08-03T05:00:00"/>
    <b v="0"/>
    <b v="0"/>
    <x v="14"/>
    <x v="7"/>
    <x v="14"/>
  </r>
  <r>
    <n v="426"/>
    <x v="422"/>
    <s v="Virtual leadingedge framework"/>
    <n v="1800"/>
    <n v="10313"/>
    <n v="573"/>
    <x v="1"/>
    <n v="219"/>
    <n v="47.09"/>
    <x v="1"/>
    <s v="USD"/>
    <x v="403"/>
    <n v="1362549600"/>
    <x v="403"/>
    <d v="2013-03-06T06:00:00"/>
    <b v="0"/>
    <b v="0"/>
    <x v="3"/>
    <x v="3"/>
    <x v="3"/>
  </r>
  <r>
    <n v="427"/>
    <x v="423"/>
    <s v="Managed discrete framework"/>
    <n v="174500"/>
    <n v="197018"/>
    <n v="113"/>
    <x v="1"/>
    <n v="2526"/>
    <n v="78"/>
    <x v="1"/>
    <s v="USD"/>
    <x v="404"/>
    <n v="1413349200"/>
    <x v="404"/>
    <d v="2014-10-15T05:00:00"/>
    <b v="0"/>
    <b v="1"/>
    <x v="3"/>
    <x v="3"/>
    <x v="3"/>
  </r>
  <r>
    <n v="428"/>
    <x v="424"/>
    <s v="Progressive zero-defect capability"/>
    <n v="101400"/>
    <n v="47037"/>
    <n v="46"/>
    <x v="0"/>
    <n v="747"/>
    <n v="62.97"/>
    <x v="1"/>
    <s v="USD"/>
    <x v="405"/>
    <n v="1298008800"/>
    <x v="405"/>
    <d v="2011-02-18T06:00:00"/>
    <b v="0"/>
    <b v="0"/>
    <x v="10"/>
    <x v="4"/>
    <x v="10"/>
  </r>
  <r>
    <n v="429"/>
    <x v="425"/>
    <s v="Right-sized demand-driven adapter"/>
    <n v="191000"/>
    <n v="173191"/>
    <n v="91"/>
    <x v="3"/>
    <n v="2138"/>
    <n v="81.010000000000005"/>
    <x v="1"/>
    <s v="USD"/>
    <x v="406"/>
    <n v="1394427600"/>
    <x v="406"/>
    <d v="2014-03-10T05:00:00"/>
    <b v="0"/>
    <b v="1"/>
    <x v="14"/>
    <x v="7"/>
    <x v="14"/>
  </r>
  <r>
    <n v="430"/>
    <x v="426"/>
    <s v="Re-engineered attitude-oriented frame"/>
    <n v="8100"/>
    <n v="5487"/>
    <n v="68"/>
    <x v="0"/>
    <n v="84"/>
    <n v="65.319999999999993"/>
    <x v="1"/>
    <s v="USD"/>
    <x v="407"/>
    <n v="1572670800"/>
    <x v="407"/>
    <d v="2019-11-02T05:00:00"/>
    <b v="0"/>
    <b v="0"/>
    <x v="3"/>
    <x v="3"/>
    <x v="3"/>
  </r>
  <r>
    <n v="431"/>
    <x v="427"/>
    <s v="Compatible multimedia utilization"/>
    <n v="5100"/>
    <n v="9817"/>
    <n v="192"/>
    <x v="1"/>
    <n v="94"/>
    <n v="104.44"/>
    <x v="1"/>
    <s v="USD"/>
    <x v="408"/>
    <n v="1531112400"/>
    <x v="408"/>
    <d v="2018-07-09T05:00:00"/>
    <b v="1"/>
    <b v="0"/>
    <x v="3"/>
    <x v="3"/>
    <x v="3"/>
  </r>
  <r>
    <n v="432"/>
    <x v="428"/>
    <s v="Re-contextualized dedicated hardware"/>
    <n v="7700"/>
    <n v="6369"/>
    <n v="83"/>
    <x v="0"/>
    <n v="91"/>
    <n v="69.989999999999995"/>
    <x v="1"/>
    <s v="USD"/>
    <x v="409"/>
    <n v="1400734800"/>
    <x v="409"/>
    <d v="2014-05-22T05:00:00"/>
    <b v="0"/>
    <b v="0"/>
    <x v="3"/>
    <x v="3"/>
    <x v="3"/>
  </r>
  <r>
    <n v="433"/>
    <x v="429"/>
    <s v="Decentralized composite paradigm"/>
    <n v="121400"/>
    <n v="65755"/>
    <n v="54"/>
    <x v="0"/>
    <n v="792"/>
    <n v="83.02"/>
    <x v="1"/>
    <s v="USD"/>
    <x v="410"/>
    <n v="1386741600"/>
    <x v="410"/>
    <d v="2013-12-11T06:00:00"/>
    <b v="0"/>
    <b v="1"/>
    <x v="4"/>
    <x v="4"/>
    <x v="4"/>
  </r>
  <r>
    <n v="434"/>
    <x v="430"/>
    <s v="Cloned transitional hierarchy"/>
    <n v="5400"/>
    <n v="903"/>
    <n v="17"/>
    <x v="3"/>
    <n v="10"/>
    <n v="90.3"/>
    <x v="0"/>
    <s v="CAD"/>
    <x v="411"/>
    <n v="1481781600"/>
    <x v="411"/>
    <d v="2016-12-15T06:00:00"/>
    <b v="1"/>
    <b v="0"/>
    <x v="3"/>
    <x v="3"/>
    <x v="3"/>
  </r>
  <r>
    <n v="435"/>
    <x v="431"/>
    <s v="Advanced discrete leverage"/>
    <n v="152400"/>
    <n v="178120"/>
    <n v="117"/>
    <x v="1"/>
    <n v="1713"/>
    <n v="103.98"/>
    <x v="6"/>
    <s v="EUR"/>
    <x v="412"/>
    <n v="1419660000"/>
    <x v="412"/>
    <d v="2014-12-27T06:00:00"/>
    <b v="0"/>
    <b v="1"/>
    <x v="3"/>
    <x v="3"/>
    <x v="3"/>
  </r>
  <r>
    <n v="436"/>
    <x v="432"/>
    <s v="Open-source incremental throughput"/>
    <n v="1300"/>
    <n v="13678"/>
    <n v="1052"/>
    <x v="1"/>
    <n v="249"/>
    <n v="54.93"/>
    <x v="1"/>
    <s v="USD"/>
    <x v="413"/>
    <n v="1555822800"/>
    <x v="413"/>
    <d v="2019-04-21T05:00:00"/>
    <b v="0"/>
    <b v="0"/>
    <x v="17"/>
    <x v="1"/>
    <x v="17"/>
  </r>
  <r>
    <n v="437"/>
    <x v="433"/>
    <s v="Centralized regional interface"/>
    <n v="8100"/>
    <n v="9969"/>
    <n v="123"/>
    <x v="1"/>
    <n v="192"/>
    <n v="51.92"/>
    <x v="1"/>
    <s v="USD"/>
    <x v="414"/>
    <n v="1442379600"/>
    <x v="414"/>
    <d v="2015-09-16T05:00:00"/>
    <b v="0"/>
    <b v="1"/>
    <x v="10"/>
    <x v="4"/>
    <x v="10"/>
  </r>
  <r>
    <n v="438"/>
    <x v="434"/>
    <s v="Streamlined web-enabled knowledgebase"/>
    <n v="8300"/>
    <n v="14827"/>
    <n v="179"/>
    <x v="1"/>
    <n v="247"/>
    <n v="60.03"/>
    <x v="1"/>
    <s v="USD"/>
    <x v="415"/>
    <n v="1364965200"/>
    <x v="415"/>
    <d v="2013-04-03T05:00:00"/>
    <b v="0"/>
    <b v="0"/>
    <x v="3"/>
    <x v="3"/>
    <x v="3"/>
  </r>
  <r>
    <n v="439"/>
    <x v="435"/>
    <s v="Digitized transitional monitoring"/>
    <n v="28400"/>
    <n v="100900"/>
    <n v="355"/>
    <x v="1"/>
    <n v="2293"/>
    <n v="44"/>
    <x v="1"/>
    <s v="USD"/>
    <x v="416"/>
    <n v="1479016800"/>
    <x v="416"/>
    <d v="2016-11-13T06:00:00"/>
    <b v="0"/>
    <b v="0"/>
    <x v="22"/>
    <x v="4"/>
    <x v="22"/>
  </r>
  <r>
    <n v="440"/>
    <x v="436"/>
    <s v="Networked optimal adapter"/>
    <n v="102500"/>
    <n v="165954"/>
    <n v="162"/>
    <x v="1"/>
    <n v="3131"/>
    <n v="53"/>
    <x v="1"/>
    <s v="USD"/>
    <x v="417"/>
    <n v="1499662800"/>
    <x v="417"/>
    <d v="2017-07-10T05:00:00"/>
    <b v="0"/>
    <b v="0"/>
    <x v="19"/>
    <x v="4"/>
    <x v="19"/>
  </r>
  <r>
    <n v="441"/>
    <x v="437"/>
    <s v="Automated optimal function"/>
    <n v="7000"/>
    <n v="1744"/>
    <n v="25"/>
    <x v="0"/>
    <n v="32"/>
    <n v="54.5"/>
    <x v="1"/>
    <s v="USD"/>
    <x v="418"/>
    <n v="1337835600"/>
    <x v="418"/>
    <d v="2012-05-24T05:00:00"/>
    <b v="0"/>
    <b v="0"/>
    <x v="8"/>
    <x v="2"/>
    <x v="8"/>
  </r>
  <r>
    <n v="442"/>
    <x v="438"/>
    <s v="Devolved system-worthy framework"/>
    <n v="5400"/>
    <n v="10731"/>
    <n v="199"/>
    <x v="1"/>
    <n v="143"/>
    <n v="75.040000000000006"/>
    <x v="6"/>
    <s v="EUR"/>
    <x v="419"/>
    <n v="1505710800"/>
    <x v="419"/>
    <d v="2017-09-18T05:00:00"/>
    <b v="0"/>
    <b v="0"/>
    <x v="3"/>
    <x v="3"/>
    <x v="3"/>
  </r>
  <r>
    <n v="443"/>
    <x v="439"/>
    <s v="Stand-alone user-facing service-desk"/>
    <n v="9300"/>
    <n v="3232"/>
    <n v="35"/>
    <x v="3"/>
    <n v="90"/>
    <n v="35.909999999999997"/>
    <x v="1"/>
    <s v="USD"/>
    <x v="420"/>
    <n v="1287464400"/>
    <x v="420"/>
    <d v="2010-10-19T05:00:00"/>
    <b v="0"/>
    <b v="0"/>
    <x v="3"/>
    <x v="3"/>
    <x v="3"/>
  </r>
  <r>
    <n v="444"/>
    <x v="347"/>
    <s v="Versatile global attitude"/>
    <n v="6200"/>
    <n v="10938"/>
    <n v="176"/>
    <x v="1"/>
    <n v="296"/>
    <n v="36.950000000000003"/>
    <x v="1"/>
    <s v="USD"/>
    <x v="421"/>
    <n v="1311656400"/>
    <x v="421"/>
    <d v="2011-07-26T05:00:00"/>
    <b v="0"/>
    <b v="1"/>
    <x v="7"/>
    <x v="1"/>
    <x v="7"/>
  </r>
  <r>
    <n v="445"/>
    <x v="440"/>
    <s v="Intuitive demand-driven Local Area Network"/>
    <n v="2100"/>
    <n v="10739"/>
    <n v="511"/>
    <x v="1"/>
    <n v="170"/>
    <n v="63.17"/>
    <x v="1"/>
    <s v="USD"/>
    <x v="422"/>
    <n v="1293170400"/>
    <x v="422"/>
    <d v="2010-12-24T06:00:00"/>
    <b v="0"/>
    <b v="1"/>
    <x v="3"/>
    <x v="3"/>
    <x v="3"/>
  </r>
  <r>
    <n v="446"/>
    <x v="441"/>
    <s v="Assimilated uniform methodology"/>
    <n v="6800"/>
    <n v="5579"/>
    <n v="82"/>
    <x v="0"/>
    <n v="186"/>
    <n v="29.99"/>
    <x v="1"/>
    <s v="USD"/>
    <x v="423"/>
    <n v="1355983200"/>
    <x v="423"/>
    <d v="2012-12-20T06:00:00"/>
    <b v="0"/>
    <b v="0"/>
    <x v="8"/>
    <x v="2"/>
    <x v="8"/>
  </r>
  <r>
    <n v="447"/>
    <x v="442"/>
    <s v="Self-enabling next generation algorithm"/>
    <n v="155200"/>
    <n v="37754"/>
    <n v="24"/>
    <x v="3"/>
    <n v="439"/>
    <n v="86"/>
    <x v="4"/>
    <s v="GBP"/>
    <x v="424"/>
    <n v="1515045600"/>
    <x v="424"/>
    <d v="2018-01-04T06:00:00"/>
    <b v="0"/>
    <b v="0"/>
    <x v="19"/>
    <x v="4"/>
    <x v="19"/>
  </r>
  <r>
    <n v="448"/>
    <x v="443"/>
    <s v="Object-based demand-driven strategy"/>
    <n v="89900"/>
    <n v="45384"/>
    <n v="50"/>
    <x v="0"/>
    <n v="605"/>
    <n v="75.010000000000005"/>
    <x v="1"/>
    <s v="USD"/>
    <x v="425"/>
    <n v="1366088400"/>
    <x v="425"/>
    <d v="2013-04-16T05:00:00"/>
    <b v="0"/>
    <b v="1"/>
    <x v="11"/>
    <x v="6"/>
    <x v="11"/>
  </r>
  <r>
    <n v="449"/>
    <x v="444"/>
    <s v="Public-key coherent ability"/>
    <n v="900"/>
    <n v="8703"/>
    <n v="967"/>
    <x v="1"/>
    <n v="86"/>
    <n v="101.2"/>
    <x v="3"/>
    <s v="DKK"/>
    <x v="426"/>
    <n v="1553317200"/>
    <x v="426"/>
    <d v="2019-03-23T05:00:00"/>
    <b v="0"/>
    <b v="0"/>
    <x v="11"/>
    <x v="6"/>
    <x v="11"/>
  </r>
  <r>
    <n v="450"/>
    <x v="445"/>
    <s v="Up-sized composite success"/>
    <n v="100"/>
    <n v="4"/>
    <n v="4"/>
    <x v="0"/>
    <n v="1"/>
    <n v="4"/>
    <x v="0"/>
    <s v="CAD"/>
    <x v="427"/>
    <n v="1542088800"/>
    <x v="427"/>
    <d v="2018-11-13T06:00:00"/>
    <b v="0"/>
    <b v="0"/>
    <x v="10"/>
    <x v="4"/>
    <x v="10"/>
  </r>
  <r>
    <n v="451"/>
    <x v="446"/>
    <s v="Innovative exuding matrix"/>
    <n v="148400"/>
    <n v="182302"/>
    <n v="123"/>
    <x v="1"/>
    <n v="6286"/>
    <n v="29"/>
    <x v="1"/>
    <s v="USD"/>
    <x v="428"/>
    <n v="1503118800"/>
    <x v="428"/>
    <d v="2017-08-19T05:00:00"/>
    <b v="0"/>
    <b v="0"/>
    <x v="1"/>
    <x v="1"/>
    <x v="1"/>
  </r>
  <r>
    <n v="452"/>
    <x v="447"/>
    <s v="Realigned impactful artificial intelligence"/>
    <n v="4800"/>
    <n v="3045"/>
    <n v="63"/>
    <x v="0"/>
    <n v="31"/>
    <n v="98.23"/>
    <x v="1"/>
    <s v="USD"/>
    <x v="429"/>
    <n v="1278478800"/>
    <x v="429"/>
    <d v="2010-07-07T05:00:00"/>
    <b v="0"/>
    <b v="0"/>
    <x v="6"/>
    <x v="4"/>
    <x v="6"/>
  </r>
  <r>
    <n v="453"/>
    <x v="448"/>
    <s v="Multi-layered multi-tasking secured line"/>
    <n v="182400"/>
    <n v="102749"/>
    <n v="56"/>
    <x v="0"/>
    <n v="1181"/>
    <n v="87"/>
    <x v="1"/>
    <s v="USD"/>
    <x v="411"/>
    <n v="1484114400"/>
    <x v="411"/>
    <d v="2017-01-11T06:00:00"/>
    <b v="0"/>
    <b v="0"/>
    <x v="22"/>
    <x v="4"/>
    <x v="22"/>
  </r>
  <r>
    <n v="454"/>
    <x v="449"/>
    <s v="Upgradable upward-trending portal"/>
    <n v="4000"/>
    <n v="1763"/>
    <n v="44"/>
    <x v="0"/>
    <n v="39"/>
    <n v="45.21"/>
    <x v="1"/>
    <s v="USD"/>
    <x v="430"/>
    <n v="1385445600"/>
    <x v="430"/>
    <d v="2013-11-26T06:00:00"/>
    <b v="0"/>
    <b v="1"/>
    <x v="6"/>
    <x v="4"/>
    <x v="6"/>
  </r>
  <r>
    <n v="455"/>
    <x v="450"/>
    <s v="Profit-focused global product"/>
    <n v="116500"/>
    <n v="137904"/>
    <n v="118"/>
    <x v="1"/>
    <n v="3727"/>
    <n v="37"/>
    <x v="1"/>
    <s v="USD"/>
    <x v="431"/>
    <n v="1318741200"/>
    <x v="431"/>
    <d v="2011-10-16T05:00:00"/>
    <b v="0"/>
    <b v="0"/>
    <x v="3"/>
    <x v="3"/>
    <x v="3"/>
  </r>
  <r>
    <n v="456"/>
    <x v="451"/>
    <s v="Operative well-modulated data-warehouse"/>
    <n v="146400"/>
    <n v="152438"/>
    <n v="104"/>
    <x v="1"/>
    <n v="1605"/>
    <n v="94.98"/>
    <x v="1"/>
    <s v="USD"/>
    <x v="432"/>
    <n v="1518242400"/>
    <x v="432"/>
    <d v="2018-02-10T06:00:00"/>
    <b v="0"/>
    <b v="1"/>
    <x v="7"/>
    <x v="1"/>
    <x v="7"/>
  </r>
  <r>
    <n v="457"/>
    <x v="452"/>
    <s v="Cloned asymmetric functionalities"/>
    <n v="5000"/>
    <n v="1332"/>
    <n v="27"/>
    <x v="0"/>
    <n v="46"/>
    <n v="28.96"/>
    <x v="1"/>
    <s v="USD"/>
    <x v="433"/>
    <n v="1476594000"/>
    <x v="433"/>
    <d v="2016-10-16T05:00:00"/>
    <b v="0"/>
    <b v="0"/>
    <x v="3"/>
    <x v="3"/>
    <x v="3"/>
  </r>
  <r>
    <n v="458"/>
    <x v="453"/>
    <s v="Pre-emptive neutral portal"/>
    <n v="33800"/>
    <n v="118706"/>
    <n v="351"/>
    <x v="1"/>
    <n v="2120"/>
    <n v="55.99"/>
    <x v="1"/>
    <s v="USD"/>
    <x v="434"/>
    <n v="1273554000"/>
    <x v="434"/>
    <d v="2010-05-11T05:00:00"/>
    <b v="0"/>
    <b v="0"/>
    <x v="3"/>
    <x v="3"/>
    <x v="3"/>
  </r>
  <r>
    <n v="459"/>
    <x v="454"/>
    <s v="Switchable demand-driven help-desk"/>
    <n v="6300"/>
    <n v="5674"/>
    <n v="90"/>
    <x v="0"/>
    <n v="105"/>
    <n v="54.04"/>
    <x v="1"/>
    <s v="USD"/>
    <x v="435"/>
    <n v="1421906400"/>
    <x v="435"/>
    <d v="2015-01-22T06:00:00"/>
    <b v="0"/>
    <b v="0"/>
    <x v="4"/>
    <x v="4"/>
    <x v="4"/>
  </r>
  <r>
    <n v="460"/>
    <x v="455"/>
    <s v="Business-focused static ability"/>
    <n v="2400"/>
    <n v="4119"/>
    <n v="172"/>
    <x v="1"/>
    <n v="50"/>
    <n v="82.38"/>
    <x v="1"/>
    <s v="USD"/>
    <x v="8"/>
    <n v="1281589200"/>
    <x v="8"/>
    <d v="2010-08-12T05:00:00"/>
    <b v="0"/>
    <b v="0"/>
    <x v="3"/>
    <x v="3"/>
    <x v="3"/>
  </r>
  <r>
    <n v="461"/>
    <x v="456"/>
    <s v="Networked secondary structure"/>
    <n v="98800"/>
    <n v="139354"/>
    <n v="141"/>
    <x v="1"/>
    <n v="2080"/>
    <n v="67"/>
    <x v="1"/>
    <s v="USD"/>
    <x v="436"/>
    <n v="1400389200"/>
    <x v="436"/>
    <d v="2014-05-18T05:00:00"/>
    <b v="0"/>
    <b v="0"/>
    <x v="6"/>
    <x v="4"/>
    <x v="6"/>
  </r>
  <r>
    <n v="462"/>
    <x v="457"/>
    <s v="Total multimedia website"/>
    <n v="188800"/>
    <n v="57734"/>
    <n v="31"/>
    <x v="0"/>
    <n v="535"/>
    <n v="107.91"/>
    <x v="1"/>
    <s v="USD"/>
    <x v="385"/>
    <n v="1362808800"/>
    <x v="385"/>
    <d v="2013-03-09T06:00:00"/>
    <b v="0"/>
    <b v="0"/>
    <x v="20"/>
    <x v="6"/>
    <x v="20"/>
  </r>
  <r>
    <n v="463"/>
    <x v="458"/>
    <s v="Cross-platform upward-trending parallelism"/>
    <n v="134300"/>
    <n v="145265"/>
    <n v="108"/>
    <x v="1"/>
    <n v="2105"/>
    <n v="69.010000000000005"/>
    <x v="1"/>
    <s v="USD"/>
    <x v="437"/>
    <n v="1388815200"/>
    <x v="437"/>
    <d v="2014-01-04T06:00:00"/>
    <b v="0"/>
    <b v="0"/>
    <x v="10"/>
    <x v="4"/>
    <x v="10"/>
  </r>
  <r>
    <n v="464"/>
    <x v="459"/>
    <s v="Pre-emptive mission-critical hardware"/>
    <n v="71200"/>
    <n v="95020"/>
    <n v="133"/>
    <x v="1"/>
    <n v="2436"/>
    <n v="39.01"/>
    <x v="1"/>
    <s v="USD"/>
    <x v="438"/>
    <n v="1519538400"/>
    <x v="438"/>
    <d v="2018-02-25T06:00:00"/>
    <b v="0"/>
    <b v="0"/>
    <x v="3"/>
    <x v="3"/>
    <x v="3"/>
  </r>
  <r>
    <n v="465"/>
    <x v="460"/>
    <s v="Up-sized responsive protocol"/>
    <n v="4700"/>
    <n v="8829"/>
    <n v="188"/>
    <x v="1"/>
    <n v="80"/>
    <n v="110.36"/>
    <x v="1"/>
    <s v="USD"/>
    <x v="439"/>
    <n v="1517810400"/>
    <x v="439"/>
    <d v="2018-02-05T06:00:00"/>
    <b v="0"/>
    <b v="0"/>
    <x v="18"/>
    <x v="5"/>
    <x v="18"/>
  </r>
  <r>
    <n v="466"/>
    <x v="461"/>
    <s v="Pre-emptive transitional frame"/>
    <n v="1200"/>
    <n v="3984"/>
    <n v="332"/>
    <x v="1"/>
    <n v="42"/>
    <n v="94.86"/>
    <x v="1"/>
    <s v="USD"/>
    <x v="440"/>
    <n v="1370581200"/>
    <x v="440"/>
    <d v="2013-06-07T05:00:00"/>
    <b v="0"/>
    <b v="1"/>
    <x v="8"/>
    <x v="2"/>
    <x v="8"/>
  </r>
  <r>
    <n v="467"/>
    <x v="462"/>
    <s v="Profit-focused content-based application"/>
    <n v="1400"/>
    <n v="8053"/>
    <n v="575"/>
    <x v="1"/>
    <n v="139"/>
    <n v="57.94"/>
    <x v="0"/>
    <s v="CAD"/>
    <x v="441"/>
    <n v="1448863200"/>
    <x v="441"/>
    <d v="2015-11-30T06:00:00"/>
    <b v="0"/>
    <b v="1"/>
    <x v="2"/>
    <x v="2"/>
    <x v="2"/>
  </r>
  <r>
    <n v="468"/>
    <x v="463"/>
    <s v="Streamlined neutral analyzer"/>
    <n v="4000"/>
    <n v="1620"/>
    <n v="41"/>
    <x v="0"/>
    <n v="16"/>
    <n v="101.25"/>
    <x v="1"/>
    <s v="USD"/>
    <x v="442"/>
    <n v="1556600400"/>
    <x v="442"/>
    <d v="2019-04-30T05:00:00"/>
    <b v="0"/>
    <b v="0"/>
    <x v="3"/>
    <x v="3"/>
    <x v="3"/>
  </r>
  <r>
    <n v="469"/>
    <x v="464"/>
    <s v="Assimilated neutral utilization"/>
    <n v="5600"/>
    <n v="10328"/>
    <n v="184"/>
    <x v="1"/>
    <n v="159"/>
    <n v="64.959999999999994"/>
    <x v="1"/>
    <s v="USD"/>
    <x v="443"/>
    <n v="1432098000"/>
    <x v="443"/>
    <d v="2015-05-20T05:00:00"/>
    <b v="0"/>
    <b v="0"/>
    <x v="6"/>
    <x v="4"/>
    <x v="6"/>
  </r>
  <r>
    <n v="470"/>
    <x v="465"/>
    <s v="Extended dedicated archive"/>
    <n v="3600"/>
    <n v="10289"/>
    <n v="286"/>
    <x v="1"/>
    <n v="381"/>
    <n v="27.01"/>
    <x v="1"/>
    <s v="USD"/>
    <x v="315"/>
    <n v="1482127200"/>
    <x v="315"/>
    <d v="2016-12-19T06:00:00"/>
    <b v="0"/>
    <b v="0"/>
    <x v="8"/>
    <x v="2"/>
    <x v="8"/>
  </r>
  <r>
    <n v="471"/>
    <x v="197"/>
    <s v="Configurable static help-desk"/>
    <n v="3100"/>
    <n v="9889"/>
    <n v="319"/>
    <x v="1"/>
    <n v="194"/>
    <n v="50.97"/>
    <x v="4"/>
    <s v="GBP"/>
    <x v="444"/>
    <n v="1335934800"/>
    <x v="444"/>
    <d v="2012-05-02T05:00:00"/>
    <b v="0"/>
    <b v="1"/>
    <x v="0"/>
    <x v="0"/>
    <x v="0"/>
  </r>
  <r>
    <n v="472"/>
    <x v="466"/>
    <s v="Self-enabling clear-thinking framework"/>
    <n v="153800"/>
    <n v="60342"/>
    <n v="39"/>
    <x v="0"/>
    <n v="575"/>
    <n v="104.94"/>
    <x v="1"/>
    <s v="USD"/>
    <x v="445"/>
    <n v="1556946000"/>
    <x v="445"/>
    <d v="2019-05-04T05:00:00"/>
    <b v="0"/>
    <b v="0"/>
    <x v="1"/>
    <x v="1"/>
    <x v="1"/>
  </r>
  <r>
    <n v="473"/>
    <x v="467"/>
    <s v="Assimilated fault-tolerant capacity"/>
    <n v="5000"/>
    <n v="8907"/>
    <n v="178"/>
    <x v="1"/>
    <n v="106"/>
    <n v="84.03"/>
    <x v="1"/>
    <s v="USD"/>
    <x v="446"/>
    <n v="1530075600"/>
    <x v="446"/>
    <d v="2018-06-27T05:00:00"/>
    <b v="0"/>
    <b v="0"/>
    <x v="5"/>
    <x v="1"/>
    <x v="5"/>
  </r>
  <r>
    <n v="474"/>
    <x v="468"/>
    <s v="Enhanced neutral ability"/>
    <n v="4000"/>
    <n v="14606"/>
    <n v="365"/>
    <x v="1"/>
    <n v="142"/>
    <n v="102.86"/>
    <x v="1"/>
    <s v="USD"/>
    <x v="447"/>
    <n v="1418796000"/>
    <x v="447"/>
    <d v="2014-12-17T06:00:00"/>
    <b v="0"/>
    <b v="0"/>
    <x v="19"/>
    <x v="4"/>
    <x v="19"/>
  </r>
  <r>
    <n v="475"/>
    <x v="469"/>
    <s v="Function-based attitude-oriented groupware"/>
    <n v="7400"/>
    <n v="8432"/>
    <n v="114"/>
    <x v="1"/>
    <n v="211"/>
    <n v="39.96"/>
    <x v="1"/>
    <s v="USD"/>
    <x v="448"/>
    <n v="1372482000"/>
    <x v="448"/>
    <d v="2013-06-29T05:00:00"/>
    <b v="0"/>
    <b v="1"/>
    <x v="18"/>
    <x v="5"/>
    <x v="18"/>
  </r>
  <r>
    <n v="476"/>
    <x v="470"/>
    <s v="Optional solution-oriented instruction set"/>
    <n v="191500"/>
    <n v="57122"/>
    <n v="30"/>
    <x v="0"/>
    <n v="1120"/>
    <n v="51"/>
    <x v="1"/>
    <s v="USD"/>
    <x v="342"/>
    <n v="1534395600"/>
    <x v="342"/>
    <d v="2018-08-16T05:00:00"/>
    <b v="0"/>
    <b v="0"/>
    <x v="13"/>
    <x v="5"/>
    <x v="13"/>
  </r>
  <r>
    <n v="477"/>
    <x v="471"/>
    <s v="Organic object-oriented core"/>
    <n v="8500"/>
    <n v="4613"/>
    <n v="54"/>
    <x v="0"/>
    <n v="113"/>
    <n v="40.82"/>
    <x v="1"/>
    <s v="USD"/>
    <x v="449"/>
    <n v="1311397200"/>
    <x v="449"/>
    <d v="2011-07-23T05:00:00"/>
    <b v="0"/>
    <b v="0"/>
    <x v="22"/>
    <x v="4"/>
    <x v="22"/>
  </r>
  <r>
    <n v="478"/>
    <x v="472"/>
    <s v="Balanced impactful circuit"/>
    <n v="68800"/>
    <n v="162603"/>
    <n v="236"/>
    <x v="1"/>
    <n v="2756"/>
    <n v="59"/>
    <x v="1"/>
    <s v="USD"/>
    <x v="450"/>
    <n v="1426914000"/>
    <x v="450"/>
    <d v="2015-03-21T05:00:00"/>
    <b v="0"/>
    <b v="0"/>
    <x v="8"/>
    <x v="2"/>
    <x v="8"/>
  </r>
  <r>
    <n v="479"/>
    <x v="473"/>
    <s v="Future-proofed heuristic encryption"/>
    <n v="2400"/>
    <n v="12310"/>
    <n v="513"/>
    <x v="1"/>
    <n v="173"/>
    <n v="71.16"/>
    <x v="4"/>
    <s v="GBP"/>
    <x v="451"/>
    <n v="1501477200"/>
    <x v="451"/>
    <d v="2017-07-31T05:00:00"/>
    <b v="0"/>
    <b v="0"/>
    <x v="0"/>
    <x v="0"/>
    <x v="0"/>
  </r>
  <r>
    <n v="480"/>
    <x v="474"/>
    <s v="Balanced bifurcated leverage"/>
    <n v="8600"/>
    <n v="8656"/>
    <n v="101"/>
    <x v="1"/>
    <n v="87"/>
    <n v="99.49"/>
    <x v="1"/>
    <s v="USD"/>
    <x v="452"/>
    <n v="1269061200"/>
    <x v="452"/>
    <d v="2010-03-20T05:00:00"/>
    <b v="0"/>
    <b v="1"/>
    <x v="14"/>
    <x v="7"/>
    <x v="14"/>
  </r>
  <r>
    <n v="481"/>
    <x v="475"/>
    <s v="Sharable discrete budgetary management"/>
    <n v="196600"/>
    <n v="159931"/>
    <n v="81"/>
    <x v="0"/>
    <n v="1538"/>
    <n v="103.99"/>
    <x v="1"/>
    <s v="USD"/>
    <x v="453"/>
    <n v="1415772000"/>
    <x v="453"/>
    <d v="2014-11-12T06:00:00"/>
    <b v="0"/>
    <b v="1"/>
    <x v="3"/>
    <x v="3"/>
    <x v="3"/>
  </r>
  <r>
    <n v="482"/>
    <x v="476"/>
    <s v="Focused solution-oriented instruction set"/>
    <n v="4200"/>
    <n v="689"/>
    <n v="16"/>
    <x v="0"/>
    <n v="9"/>
    <n v="76.56"/>
    <x v="1"/>
    <s v="USD"/>
    <x v="454"/>
    <n v="1331013600"/>
    <x v="454"/>
    <d v="2012-03-06T06:00:00"/>
    <b v="0"/>
    <b v="1"/>
    <x v="13"/>
    <x v="5"/>
    <x v="13"/>
  </r>
  <r>
    <n v="483"/>
    <x v="477"/>
    <s v="Down-sized actuating infrastructure"/>
    <n v="91400"/>
    <n v="48236"/>
    <n v="53"/>
    <x v="0"/>
    <n v="554"/>
    <n v="87.07"/>
    <x v="1"/>
    <s v="USD"/>
    <x v="455"/>
    <n v="1576735200"/>
    <x v="455"/>
    <d v="2019-12-19T06:00:00"/>
    <b v="0"/>
    <b v="0"/>
    <x v="3"/>
    <x v="3"/>
    <x v="3"/>
  </r>
  <r>
    <n v="484"/>
    <x v="478"/>
    <s v="Synergistic cohesive adapter"/>
    <n v="29600"/>
    <n v="77021"/>
    <n v="260"/>
    <x v="1"/>
    <n v="1572"/>
    <n v="49"/>
    <x v="4"/>
    <s v="GBP"/>
    <x v="456"/>
    <n v="1411362000"/>
    <x v="456"/>
    <d v="2014-09-22T05:00:00"/>
    <b v="0"/>
    <b v="1"/>
    <x v="0"/>
    <x v="0"/>
    <x v="0"/>
  </r>
  <r>
    <n v="485"/>
    <x v="479"/>
    <s v="Quality-focused mission-critical structure"/>
    <n v="90600"/>
    <n v="27844"/>
    <n v="31"/>
    <x v="0"/>
    <n v="648"/>
    <n v="42.97"/>
    <x v="4"/>
    <s v="GBP"/>
    <x v="457"/>
    <n v="1563685200"/>
    <x v="457"/>
    <d v="2019-07-21T05:00:00"/>
    <b v="0"/>
    <b v="0"/>
    <x v="3"/>
    <x v="3"/>
    <x v="3"/>
  </r>
  <r>
    <n v="486"/>
    <x v="480"/>
    <s v="Compatible exuding Graphical User Interface"/>
    <n v="5200"/>
    <n v="702"/>
    <n v="14"/>
    <x v="0"/>
    <n v="21"/>
    <n v="33.43"/>
    <x v="4"/>
    <s v="GBP"/>
    <x v="458"/>
    <n v="1521867600"/>
    <x v="458"/>
    <d v="2018-03-24T05:00:00"/>
    <b v="0"/>
    <b v="1"/>
    <x v="18"/>
    <x v="5"/>
    <x v="18"/>
  </r>
  <r>
    <n v="487"/>
    <x v="481"/>
    <s v="Monitored 24/7 time-frame"/>
    <n v="110300"/>
    <n v="197024"/>
    <n v="179"/>
    <x v="1"/>
    <n v="2346"/>
    <n v="83.98"/>
    <x v="1"/>
    <s v="USD"/>
    <x v="459"/>
    <n v="1495515600"/>
    <x v="459"/>
    <d v="2017-05-23T05:00:00"/>
    <b v="0"/>
    <b v="0"/>
    <x v="3"/>
    <x v="3"/>
    <x v="3"/>
  </r>
  <r>
    <n v="488"/>
    <x v="482"/>
    <s v="Virtual secondary open architecture"/>
    <n v="5300"/>
    <n v="11663"/>
    <n v="220"/>
    <x v="1"/>
    <n v="115"/>
    <n v="101.42"/>
    <x v="1"/>
    <s v="USD"/>
    <x v="460"/>
    <n v="1455948000"/>
    <x v="460"/>
    <d v="2016-02-20T06:00:00"/>
    <b v="0"/>
    <b v="0"/>
    <x v="3"/>
    <x v="3"/>
    <x v="3"/>
  </r>
  <r>
    <n v="489"/>
    <x v="483"/>
    <s v="Down-sized mobile time-frame"/>
    <n v="9200"/>
    <n v="9339"/>
    <n v="102"/>
    <x v="1"/>
    <n v="85"/>
    <n v="109.87"/>
    <x v="6"/>
    <s v="EUR"/>
    <x v="461"/>
    <n v="1282366800"/>
    <x v="461"/>
    <d v="2010-08-21T05:00:00"/>
    <b v="0"/>
    <b v="0"/>
    <x v="8"/>
    <x v="2"/>
    <x v="8"/>
  </r>
  <r>
    <n v="490"/>
    <x v="484"/>
    <s v="Innovative disintermediate encryption"/>
    <n v="2400"/>
    <n v="4596"/>
    <n v="192"/>
    <x v="1"/>
    <n v="144"/>
    <n v="31.92"/>
    <x v="1"/>
    <s v="USD"/>
    <x v="462"/>
    <n v="1574575200"/>
    <x v="462"/>
    <d v="2019-11-24T06:00:00"/>
    <b v="0"/>
    <b v="0"/>
    <x v="23"/>
    <x v="8"/>
    <x v="23"/>
  </r>
  <r>
    <n v="491"/>
    <x v="485"/>
    <s v="Universal contextually-based knowledgebase"/>
    <n v="56800"/>
    <n v="173437"/>
    <n v="305"/>
    <x v="1"/>
    <n v="2443"/>
    <n v="70.989999999999995"/>
    <x v="1"/>
    <s v="USD"/>
    <x v="463"/>
    <n v="1374901200"/>
    <x v="463"/>
    <d v="2013-07-27T05:00:00"/>
    <b v="0"/>
    <b v="1"/>
    <x v="0"/>
    <x v="0"/>
    <x v="0"/>
  </r>
  <r>
    <n v="492"/>
    <x v="486"/>
    <s v="Persevering interactive matrix"/>
    <n v="191000"/>
    <n v="45831"/>
    <n v="24"/>
    <x v="3"/>
    <n v="595"/>
    <n v="77.03"/>
    <x v="1"/>
    <s v="USD"/>
    <x v="464"/>
    <n v="1278910800"/>
    <x v="464"/>
    <d v="2010-07-12T05:00:00"/>
    <b v="1"/>
    <b v="1"/>
    <x v="12"/>
    <x v="4"/>
    <x v="12"/>
  </r>
  <r>
    <n v="493"/>
    <x v="487"/>
    <s v="Seamless background framework"/>
    <n v="900"/>
    <n v="6514"/>
    <n v="724"/>
    <x v="1"/>
    <n v="64"/>
    <n v="101.78"/>
    <x v="1"/>
    <s v="USD"/>
    <x v="465"/>
    <n v="1562907600"/>
    <x v="465"/>
    <d v="2019-07-12T05:00:00"/>
    <b v="0"/>
    <b v="0"/>
    <x v="14"/>
    <x v="7"/>
    <x v="14"/>
  </r>
  <r>
    <n v="494"/>
    <x v="488"/>
    <s v="Balanced upward-trending productivity"/>
    <n v="2500"/>
    <n v="13684"/>
    <n v="547"/>
    <x v="1"/>
    <n v="268"/>
    <n v="51.06"/>
    <x v="1"/>
    <s v="USD"/>
    <x v="466"/>
    <n v="1332478800"/>
    <x v="466"/>
    <d v="2012-03-23T05:00:00"/>
    <b v="0"/>
    <b v="0"/>
    <x v="8"/>
    <x v="2"/>
    <x v="8"/>
  </r>
  <r>
    <n v="495"/>
    <x v="489"/>
    <s v="Centralized clear-thinking solution"/>
    <n v="3200"/>
    <n v="13264"/>
    <n v="415"/>
    <x v="1"/>
    <n v="195"/>
    <n v="68.02"/>
    <x v="3"/>
    <s v="DKK"/>
    <x v="467"/>
    <n v="1402722000"/>
    <x v="467"/>
    <d v="2014-06-14T05:00:00"/>
    <b v="0"/>
    <b v="0"/>
    <x v="3"/>
    <x v="3"/>
    <x v="3"/>
  </r>
  <r>
    <n v="496"/>
    <x v="490"/>
    <s v="Optimized bi-directional extranet"/>
    <n v="183800"/>
    <n v="1667"/>
    <n v="1"/>
    <x v="0"/>
    <n v="54"/>
    <n v="30.87"/>
    <x v="1"/>
    <s v="USD"/>
    <x v="468"/>
    <n v="1496811600"/>
    <x v="468"/>
    <d v="2017-06-07T05:00:00"/>
    <b v="0"/>
    <b v="0"/>
    <x v="10"/>
    <x v="4"/>
    <x v="10"/>
  </r>
  <r>
    <n v="497"/>
    <x v="491"/>
    <s v="Intuitive actuating benchmark"/>
    <n v="9800"/>
    <n v="3349"/>
    <n v="34"/>
    <x v="0"/>
    <n v="120"/>
    <n v="27.91"/>
    <x v="1"/>
    <s v="USD"/>
    <x v="469"/>
    <n v="1482213600"/>
    <x v="469"/>
    <d v="2016-12-20T06:00:00"/>
    <b v="0"/>
    <b v="1"/>
    <x v="8"/>
    <x v="2"/>
    <x v="8"/>
  </r>
  <r>
    <n v="498"/>
    <x v="492"/>
    <s v="Devolved background project"/>
    <n v="193400"/>
    <n v="46317"/>
    <n v="24"/>
    <x v="0"/>
    <n v="579"/>
    <n v="79.989999999999995"/>
    <x v="3"/>
    <s v="DKK"/>
    <x v="470"/>
    <n v="1420264800"/>
    <x v="470"/>
    <d v="2015-01-03T06:00:00"/>
    <b v="0"/>
    <b v="0"/>
    <x v="2"/>
    <x v="2"/>
    <x v="2"/>
  </r>
  <r>
    <n v="499"/>
    <x v="493"/>
    <s v="Reverse-engineered executive emulation"/>
    <n v="163800"/>
    <n v="78743"/>
    <n v="48"/>
    <x v="0"/>
    <n v="2072"/>
    <n v="38"/>
    <x v="1"/>
    <s v="USD"/>
    <x v="471"/>
    <n v="1458450000"/>
    <x v="471"/>
    <d v="2016-03-20T05:00:00"/>
    <b v="0"/>
    <b v="1"/>
    <x v="4"/>
    <x v="4"/>
    <x v="4"/>
  </r>
  <r>
    <n v="500"/>
    <x v="494"/>
    <s v="Team-oriented clear-thinking matrix"/>
    <n v="100"/>
    <n v="0"/>
    <n v="0"/>
    <x v="0"/>
    <n v="0"/>
    <n v="0"/>
    <x v="1"/>
    <s v="USD"/>
    <x v="472"/>
    <n v="1369803600"/>
    <x v="472"/>
    <d v="2013-05-29T05:00:00"/>
    <b v="0"/>
    <b v="1"/>
    <x v="3"/>
    <x v="3"/>
    <x v="3"/>
  </r>
  <r>
    <n v="501"/>
    <x v="495"/>
    <s v="Focused coherent methodology"/>
    <n v="153600"/>
    <n v="107743"/>
    <n v="70"/>
    <x v="0"/>
    <n v="1796"/>
    <n v="59.99"/>
    <x v="1"/>
    <s v="USD"/>
    <x v="473"/>
    <n v="1363237200"/>
    <x v="473"/>
    <d v="2013-03-14T05:00:00"/>
    <b v="0"/>
    <b v="0"/>
    <x v="4"/>
    <x v="4"/>
    <x v="4"/>
  </r>
  <r>
    <n v="502"/>
    <x v="212"/>
    <s v="Reduced context-sensitive complexity"/>
    <n v="1300"/>
    <n v="6889"/>
    <n v="530"/>
    <x v="1"/>
    <n v="186"/>
    <n v="37.04"/>
    <x v="2"/>
    <s v="AUD"/>
    <x v="474"/>
    <n v="1345870800"/>
    <x v="474"/>
    <d v="2012-08-25T05:00:00"/>
    <b v="0"/>
    <b v="1"/>
    <x v="11"/>
    <x v="6"/>
    <x v="11"/>
  </r>
  <r>
    <n v="503"/>
    <x v="496"/>
    <s v="Decentralized 4thgeneration time-frame"/>
    <n v="25500"/>
    <n v="45983"/>
    <n v="180"/>
    <x v="1"/>
    <n v="460"/>
    <n v="99.96"/>
    <x v="1"/>
    <s v="USD"/>
    <x v="72"/>
    <n v="1437454800"/>
    <x v="72"/>
    <d v="2015-07-21T05:00:00"/>
    <b v="0"/>
    <b v="0"/>
    <x v="6"/>
    <x v="4"/>
    <x v="6"/>
  </r>
  <r>
    <n v="504"/>
    <x v="497"/>
    <s v="De-engineered cohesive moderator"/>
    <n v="7500"/>
    <n v="6924"/>
    <n v="92"/>
    <x v="0"/>
    <n v="62"/>
    <n v="111.68"/>
    <x v="6"/>
    <s v="EUR"/>
    <x v="443"/>
    <n v="1432011600"/>
    <x v="443"/>
    <d v="2015-05-19T05:00:00"/>
    <b v="0"/>
    <b v="0"/>
    <x v="1"/>
    <x v="1"/>
    <x v="1"/>
  </r>
  <r>
    <n v="505"/>
    <x v="498"/>
    <s v="Ameliorated explicit parallelism"/>
    <n v="89900"/>
    <n v="12497"/>
    <n v="14"/>
    <x v="0"/>
    <n v="347"/>
    <n v="36.01"/>
    <x v="1"/>
    <s v="USD"/>
    <x v="475"/>
    <n v="1366347600"/>
    <x v="475"/>
    <d v="2013-04-19T05:00:00"/>
    <b v="0"/>
    <b v="1"/>
    <x v="15"/>
    <x v="5"/>
    <x v="15"/>
  </r>
  <r>
    <n v="506"/>
    <x v="499"/>
    <s v="Customizable background monitoring"/>
    <n v="18000"/>
    <n v="166874"/>
    <n v="927"/>
    <x v="1"/>
    <n v="2528"/>
    <n v="66.010000000000005"/>
    <x v="1"/>
    <s v="USD"/>
    <x v="81"/>
    <n v="1512885600"/>
    <x v="81"/>
    <d v="2017-12-10T06:00:00"/>
    <b v="0"/>
    <b v="1"/>
    <x v="3"/>
    <x v="3"/>
    <x v="3"/>
  </r>
  <r>
    <n v="507"/>
    <x v="500"/>
    <s v="Compatible well-modulated budgetary management"/>
    <n v="2100"/>
    <n v="837"/>
    <n v="40"/>
    <x v="0"/>
    <n v="19"/>
    <n v="44.05"/>
    <x v="1"/>
    <s v="USD"/>
    <x v="476"/>
    <n v="1369717200"/>
    <x v="476"/>
    <d v="2013-05-28T05:00:00"/>
    <b v="0"/>
    <b v="1"/>
    <x v="2"/>
    <x v="2"/>
    <x v="2"/>
  </r>
  <r>
    <n v="508"/>
    <x v="501"/>
    <s v="Up-sized radical pricing structure"/>
    <n v="172700"/>
    <n v="193820"/>
    <n v="112"/>
    <x v="1"/>
    <n v="3657"/>
    <n v="53"/>
    <x v="1"/>
    <s v="USD"/>
    <x v="192"/>
    <n v="1534654800"/>
    <x v="192"/>
    <d v="2018-08-19T05:00:00"/>
    <b v="0"/>
    <b v="0"/>
    <x v="3"/>
    <x v="3"/>
    <x v="3"/>
  </r>
  <r>
    <n v="509"/>
    <x v="173"/>
    <s v="Robust zero-defect project"/>
    <n v="168500"/>
    <n v="119510"/>
    <n v="71"/>
    <x v="0"/>
    <n v="1258"/>
    <n v="95"/>
    <x v="1"/>
    <s v="USD"/>
    <x v="477"/>
    <n v="1337058000"/>
    <x v="477"/>
    <d v="2012-05-15T05:00:00"/>
    <b v="0"/>
    <b v="0"/>
    <x v="3"/>
    <x v="3"/>
    <x v="3"/>
  </r>
  <r>
    <n v="510"/>
    <x v="502"/>
    <s v="Re-engineered mobile task-force"/>
    <n v="7800"/>
    <n v="9289"/>
    <n v="119"/>
    <x v="1"/>
    <n v="131"/>
    <n v="70.91"/>
    <x v="2"/>
    <s v="AUD"/>
    <x v="478"/>
    <n v="1529816400"/>
    <x v="478"/>
    <d v="2018-06-24T05:00:00"/>
    <b v="0"/>
    <b v="0"/>
    <x v="6"/>
    <x v="4"/>
    <x v="6"/>
  </r>
  <r>
    <n v="511"/>
    <x v="503"/>
    <s v="User-centric intangible neural-net"/>
    <n v="147800"/>
    <n v="35498"/>
    <n v="24"/>
    <x v="0"/>
    <n v="362"/>
    <n v="98.06"/>
    <x v="1"/>
    <s v="USD"/>
    <x v="479"/>
    <n v="1564894800"/>
    <x v="479"/>
    <d v="2019-08-04T05:00:00"/>
    <b v="0"/>
    <b v="0"/>
    <x v="3"/>
    <x v="3"/>
    <x v="3"/>
  </r>
  <r>
    <n v="512"/>
    <x v="504"/>
    <s v="Organized explicit core"/>
    <n v="9100"/>
    <n v="12678"/>
    <n v="139"/>
    <x v="1"/>
    <n v="239"/>
    <n v="53.05"/>
    <x v="1"/>
    <s v="USD"/>
    <x v="480"/>
    <n v="1404622800"/>
    <x v="480"/>
    <d v="2014-07-06T05:00:00"/>
    <b v="0"/>
    <b v="1"/>
    <x v="11"/>
    <x v="6"/>
    <x v="11"/>
  </r>
  <r>
    <n v="513"/>
    <x v="505"/>
    <s v="Synchronized 6thgeneration adapter"/>
    <n v="8300"/>
    <n v="3260"/>
    <n v="39"/>
    <x v="3"/>
    <n v="35"/>
    <n v="93.14"/>
    <x v="1"/>
    <s v="USD"/>
    <x v="180"/>
    <n v="1284181200"/>
    <x v="180"/>
    <d v="2010-09-11T05:00:00"/>
    <b v="0"/>
    <b v="0"/>
    <x v="19"/>
    <x v="4"/>
    <x v="19"/>
  </r>
  <r>
    <n v="514"/>
    <x v="506"/>
    <s v="Centralized motivating capacity"/>
    <n v="138700"/>
    <n v="31123"/>
    <n v="22"/>
    <x v="3"/>
    <n v="528"/>
    <n v="58.95"/>
    <x v="5"/>
    <s v="CHF"/>
    <x v="481"/>
    <n v="1386741600"/>
    <x v="481"/>
    <d v="2013-12-11T06:00:00"/>
    <b v="0"/>
    <b v="1"/>
    <x v="1"/>
    <x v="1"/>
    <x v="1"/>
  </r>
  <r>
    <n v="515"/>
    <x v="507"/>
    <s v="Phased 24hour flexibility"/>
    <n v="8600"/>
    <n v="4797"/>
    <n v="56"/>
    <x v="0"/>
    <n v="133"/>
    <n v="36.07"/>
    <x v="0"/>
    <s v="CAD"/>
    <x v="482"/>
    <n v="1324792800"/>
    <x v="482"/>
    <d v="2011-12-25T06:00:00"/>
    <b v="0"/>
    <b v="1"/>
    <x v="3"/>
    <x v="3"/>
    <x v="3"/>
  </r>
  <r>
    <n v="516"/>
    <x v="508"/>
    <s v="Exclusive 5thgeneration structure"/>
    <n v="125400"/>
    <n v="53324"/>
    <n v="43"/>
    <x v="0"/>
    <n v="846"/>
    <n v="63.03"/>
    <x v="1"/>
    <s v="USD"/>
    <x v="194"/>
    <n v="1284354000"/>
    <x v="194"/>
    <d v="2010-09-13T05:00:00"/>
    <b v="0"/>
    <b v="0"/>
    <x v="9"/>
    <x v="5"/>
    <x v="9"/>
  </r>
  <r>
    <n v="517"/>
    <x v="509"/>
    <s v="Multi-tiered maximized orchestration"/>
    <n v="5900"/>
    <n v="6608"/>
    <n v="112"/>
    <x v="1"/>
    <n v="78"/>
    <n v="84.72"/>
    <x v="1"/>
    <s v="USD"/>
    <x v="483"/>
    <n v="1494392400"/>
    <x v="483"/>
    <d v="2017-05-10T05:00:00"/>
    <b v="0"/>
    <b v="0"/>
    <x v="0"/>
    <x v="0"/>
    <x v="0"/>
  </r>
  <r>
    <n v="518"/>
    <x v="510"/>
    <s v="Open-architected uniform instruction set"/>
    <n v="8800"/>
    <n v="622"/>
    <n v="7"/>
    <x v="0"/>
    <n v="10"/>
    <n v="62.2"/>
    <x v="1"/>
    <s v="USD"/>
    <x v="484"/>
    <n v="1519538400"/>
    <x v="484"/>
    <d v="2018-02-25T06:00:00"/>
    <b v="0"/>
    <b v="1"/>
    <x v="10"/>
    <x v="4"/>
    <x v="10"/>
  </r>
  <r>
    <n v="519"/>
    <x v="511"/>
    <s v="Exclusive asymmetric analyzer"/>
    <n v="177700"/>
    <n v="180802"/>
    <n v="102"/>
    <x v="1"/>
    <n v="1773"/>
    <n v="101.98"/>
    <x v="1"/>
    <s v="USD"/>
    <x v="355"/>
    <n v="1421906400"/>
    <x v="355"/>
    <d v="2015-01-22T06:00:00"/>
    <b v="0"/>
    <b v="1"/>
    <x v="1"/>
    <x v="1"/>
    <x v="1"/>
  </r>
  <r>
    <n v="520"/>
    <x v="512"/>
    <s v="Organic radical collaboration"/>
    <n v="800"/>
    <n v="3406"/>
    <n v="426"/>
    <x v="1"/>
    <n v="32"/>
    <n v="106.44"/>
    <x v="1"/>
    <s v="USD"/>
    <x v="485"/>
    <n v="1555909200"/>
    <x v="485"/>
    <d v="2019-04-22T05:00:00"/>
    <b v="0"/>
    <b v="0"/>
    <x v="3"/>
    <x v="3"/>
    <x v="3"/>
  </r>
  <r>
    <n v="521"/>
    <x v="513"/>
    <s v="Function-based multi-state software"/>
    <n v="7600"/>
    <n v="11061"/>
    <n v="146"/>
    <x v="1"/>
    <n v="369"/>
    <n v="29.98"/>
    <x v="1"/>
    <s v="USD"/>
    <x v="486"/>
    <n v="1472446800"/>
    <x v="486"/>
    <d v="2016-08-29T05:00:00"/>
    <b v="0"/>
    <b v="1"/>
    <x v="6"/>
    <x v="4"/>
    <x v="6"/>
  </r>
  <r>
    <n v="522"/>
    <x v="514"/>
    <s v="Innovative static budgetary management"/>
    <n v="50500"/>
    <n v="16389"/>
    <n v="32"/>
    <x v="0"/>
    <n v="191"/>
    <n v="85.81"/>
    <x v="1"/>
    <s v="USD"/>
    <x v="487"/>
    <n v="1342328400"/>
    <x v="487"/>
    <d v="2012-07-15T05:00:00"/>
    <b v="0"/>
    <b v="0"/>
    <x v="12"/>
    <x v="4"/>
    <x v="12"/>
  </r>
  <r>
    <n v="523"/>
    <x v="515"/>
    <s v="Triple-buffered holistic ability"/>
    <n v="900"/>
    <n v="6303"/>
    <n v="700"/>
    <x v="1"/>
    <n v="89"/>
    <n v="70.819999999999993"/>
    <x v="1"/>
    <s v="USD"/>
    <x v="488"/>
    <n v="1268114400"/>
    <x v="488"/>
    <d v="2010-03-09T06:00:00"/>
    <b v="0"/>
    <b v="0"/>
    <x v="12"/>
    <x v="4"/>
    <x v="12"/>
  </r>
  <r>
    <n v="524"/>
    <x v="516"/>
    <s v="Diverse scalable superstructure"/>
    <n v="96700"/>
    <n v="81136"/>
    <n v="84"/>
    <x v="0"/>
    <n v="1979"/>
    <n v="41"/>
    <x v="1"/>
    <s v="USD"/>
    <x v="489"/>
    <n v="1273381200"/>
    <x v="489"/>
    <d v="2010-05-09T05:00:00"/>
    <b v="0"/>
    <b v="0"/>
    <x v="3"/>
    <x v="3"/>
    <x v="3"/>
  </r>
  <r>
    <n v="525"/>
    <x v="517"/>
    <s v="Balanced leadingedge data-warehouse"/>
    <n v="2100"/>
    <n v="1768"/>
    <n v="84"/>
    <x v="0"/>
    <n v="63"/>
    <n v="28.06"/>
    <x v="1"/>
    <s v="USD"/>
    <x v="490"/>
    <n v="1290837600"/>
    <x v="490"/>
    <d v="2010-11-27T06:00:00"/>
    <b v="0"/>
    <b v="0"/>
    <x v="8"/>
    <x v="2"/>
    <x v="8"/>
  </r>
  <r>
    <n v="526"/>
    <x v="518"/>
    <s v="Digitized bandwidth-monitored open architecture"/>
    <n v="8300"/>
    <n v="12944"/>
    <n v="156"/>
    <x v="1"/>
    <n v="147"/>
    <n v="88.05"/>
    <x v="1"/>
    <s v="USD"/>
    <x v="312"/>
    <n v="1454306400"/>
    <x v="312"/>
    <d v="2016-02-01T06:00:00"/>
    <b v="0"/>
    <b v="1"/>
    <x v="3"/>
    <x v="3"/>
    <x v="3"/>
  </r>
  <r>
    <n v="527"/>
    <x v="519"/>
    <s v="Enterprise-wide intermediate portal"/>
    <n v="189200"/>
    <n v="188480"/>
    <n v="100"/>
    <x v="0"/>
    <n v="6080"/>
    <n v="31"/>
    <x v="0"/>
    <s v="CAD"/>
    <x v="491"/>
    <n v="1457762400"/>
    <x v="491"/>
    <d v="2016-03-12T06:00:00"/>
    <b v="0"/>
    <b v="0"/>
    <x v="10"/>
    <x v="4"/>
    <x v="10"/>
  </r>
  <r>
    <n v="528"/>
    <x v="520"/>
    <s v="Focused leadingedge matrix"/>
    <n v="9000"/>
    <n v="7227"/>
    <n v="80"/>
    <x v="0"/>
    <n v="80"/>
    <n v="90.34"/>
    <x v="4"/>
    <s v="GBP"/>
    <x v="492"/>
    <n v="1389074400"/>
    <x v="492"/>
    <d v="2014-01-07T06:00:00"/>
    <b v="0"/>
    <b v="0"/>
    <x v="7"/>
    <x v="1"/>
    <x v="7"/>
  </r>
  <r>
    <n v="529"/>
    <x v="521"/>
    <s v="Seamless logistical encryption"/>
    <n v="5100"/>
    <n v="574"/>
    <n v="11"/>
    <x v="0"/>
    <n v="9"/>
    <n v="63.78"/>
    <x v="1"/>
    <s v="USD"/>
    <x v="493"/>
    <n v="1402117200"/>
    <x v="493"/>
    <d v="2014-06-07T05:00:00"/>
    <b v="0"/>
    <b v="0"/>
    <x v="11"/>
    <x v="6"/>
    <x v="11"/>
  </r>
  <r>
    <n v="530"/>
    <x v="522"/>
    <s v="Stand-alone human-resource workforce"/>
    <n v="105000"/>
    <n v="96328"/>
    <n v="92"/>
    <x v="0"/>
    <n v="1784"/>
    <n v="54"/>
    <x v="1"/>
    <s v="USD"/>
    <x v="494"/>
    <n v="1284440400"/>
    <x v="494"/>
    <d v="2010-09-14T05:00:00"/>
    <b v="0"/>
    <b v="1"/>
    <x v="13"/>
    <x v="5"/>
    <x v="13"/>
  </r>
  <r>
    <n v="531"/>
    <x v="523"/>
    <s v="Automated zero tolerance implementation"/>
    <n v="186700"/>
    <n v="178338"/>
    <n v="96"/>
    <x v="2"/>
    <n v="3640"/>
    <n v="48.99"/>
    <x v="5"/>
    <s v="CHF"/>
    <x v="495"/>
    <n v="1388988000"/>
    <x v="495"/>
    <d v="2014-01-06T06:00:00"/>
    <b v="0"/>
    <b v="0"/>
    <x v="11"/>
    <x v="6"/>
    <x v="11"/>
  </r>
  <r>
    <n v="532"/>
    <x v="524"/>
    <s v="Pre-emptive grid-enabled contingency"/>
    <n v="1600"/>
    <n v="8046"/>
    <n v="503"/>
    <x v="1"/>
    <n v="126"/>
    <n v="63.86"/>
    <x v="0"/>
    <s v="CAD"/>
    <x v="496"/>
    <n v="1516946400"/>
    <x v="496"/>
    <d v="2018-01-26T06:00:00"/>
    <b v="0"/>
    <b v="0"/>
    <x v="3"/>
    <x v="3"/>
    <x v="3"/>
  </r>
  <r>
    <n v="533"/>
    <x v="525"/>
    <s v="Multi-lateral didactic encoding"/>
    <n v="115600"/>
    <n v="184086"/>
    <n v="159"/>
    <x v="1"/>
    <n v="2218"/>
    <n v="83"/>
    <x v="4"/>
    <s v="GBP"/>
    <x v="497"/>
    <n v="1377752400"/>
    <x v="497"/>
    <d v="2013-08-29T05:00:00"/>
    <b v="0"/>
    <b v="0"/>
    <x v="7"/>
    <x v="1"/>
    <x v="7"/>
  </r>
  <r>
    <n v="534"/>
    <x v="526"/>
    <s v="Self-enabling didactic orchestration"/>
    <n v="89100"/>
    <n v="13385"/>
    <n v="15"/>
    <x v="0"/>
    <n v="243"/>
    <n v="55.08"/>
    <x v="1"/>
    <s v="USD"/>
    <x v="498"/>
    <n v="1534568400"/>
    <x v="498"/>
    <d v="2018-08-18T05:00:00"/>
    <b v="0"/>
    <b v="1"/>
    <x v="6"/>
    <x v="4"/>
    <x v="6"/>
  </r>
  <r>
    <n v="535"/>
    <x v="527"/>
    <s v="Profit-focused 24/7 data-warehouse"/>
    <n v="2600"/>
    <n v="12533"/>
    <n v="482"/>
    <x v="1"/>
    <n v="202"/>
    <n v="62.04"/>
    <x v="6"/>
    <s v="EUR"/>
    <x v="499"/>
    <n v="1528606800"/>
    <x v="499"/>
    <d v="2018-06-10T05:00:00"/>
    <b v="0"/>
    <b v="1"/>
    <x v="3"/>
    <x v="3"/>
    <x v="3"/>
  </r>
  <r>
    <n v="536"/>
    <x v="528"/>
    <s v="Enhanced methodical middleware"/>
    <n v="9800"/>
    <n v="14697"/>
    <n v="150"/>
    <x v="1"/>
    <n v="140"/>
    <n v="104.98"/>
    <x v="6"/>
    <s v="EUR"/>
    <x v="500"/>
    <n v="1284872400"/>
    <x v="500"/>
    <d v="2010-09-19T05:00:00"/>
    <b v="0"/>
    <b v="0"/>
    <x v="13"/>
    <x v="5"/>
    <x v="13"/>
  </r>
  <r>
    <n v="537"/>
    <x v="529"/>
    <s v="Synchronized client-driven projection"/>
    <n v="84400"/>
    <n v="98935"/>
    <n v="117"/>
    <x v="1"/>
    <n v="1052"/>
    <n v="94.04"/>
    <x v="3"/>
    <s v="DKK"/>
    <x v="501"/>
    <n v="1537592400"/>
    <x v="501"/>
    <d v="2018-09-22T05:00:00"/>
    <b v="1"/>
    <b v="1"/>
    <x v="4"/>
    <x v="4"/>
    <x v="4"/>
  </r>
  <r>
    <n v="538"/>
    <x v="530"/>
    <s v="Networked didactic time-frame"/>
    <n v="151300"/>
    <n v="57034"/>
    <n v="38"/>
    <x v="0"/>
    <n v="1296"/>
    <n v="44.01"/>
    <x v="1"/>
    <s v="USD"/>
    <x v="502"/>
    <n v="1381208400"/>
    <x v="502"/>
    <d v="2013-10-08T05:00:00"/>
    <b v="0"/>
    <b v="0"/>
    <x v="20"/>
    <x v="6"/>
    <x v="20"/>
  </r>
  <r>
    <n v="539"/>
    <x v="531"/>
    <s v="Assimilated exuding toolset"/>
    <n v="9800"/>
    <n v="7120"/>
    <n v="73"/>
    <x v="0"/>
    <n v="77"/>
    <n v="92.47"/>
    <x v="1"/>
    <s v="USD"/>
    <x v="503"/>
    <n v="1562475600"/>
    <x v="503"/>
    <d v="2019-07-07T05:00:00"/>
    <b v="0"/>
    <b v="1"/>
    <x v="0"/>
    <x v="0"/>
    <x v="0"/>
  </r>
  <r>
    <n v="540"/>
    <x v="532"/>
    <s v="Front-line client-server secured line"/>
    <n v="5300"/>
    <n v="14097"/>
    <n v="266"/>
    <x v="1"/>
    <n v="247"/>
    <n v="57.07"/>
    <x v="1"/>
    <s v="USD"/>
    <x v="504"/>
    <n v="1527397200"/>
    <x v="504"/>
    <d v="2018-05-27T05:00:00"/>
    <b v="0"/>
    <b v="0"/>
    <x v="14"/>
    <x v="7"/>
    <x v="14"/>
  </r>
  <r>
    <n v="541"/>
    <x v="533"/>
    <s v="Polarized systemic Internet solution"/>
    <n v="178000"/>
    <n v="43086"/>
    <n v="24"/>
    <x v="0"/>
    <n v="395"/>
    <n v="109.08"/>
    <x v="6"/>
    <s v="EUR"/>
    <x v="505"/>
    <n v="1436158800"/>
    <x v="505"/>
    <d v="2015-07-06T05:00:00"/>
    <b v="0"/>
    <b v="0"/>
    <x v="20"/>
    <x v="6"/>
    <x v="20"/>
  </r>
  <r>
    <n v="542"/>
    <x v="534"/>
    <s v="Profit-focused exuding moderator"/>
    <n v="77000"/>
    <n v="1930"/>
    <n v="3"/>
    <x v="0"/>
    <n v="49"/>
    <n v="39.39"/>
    <x v="4"/>
    <s v="GBP"/>
    <x v="506"/>
    <n v="1456034400"/>
    <x v="506"/>
    <d v="2016-02-21T06:00:00"/>
    <b v="0"/>
    <b v="0"/>
    <x v="7"/>
    <x v="1"/>
    <x v="7"/>
  </r>
  <r>
    <n v="543"/>
    <x v="535"/>
    <s v="Cross-group high-level moderator"/>
    <n v="84900"/>
    <n v="13864"/>
    <n v="16"/>
    <x v="0"/>
    <n v="180"/>
    <n v="77.02"/>
    <x v="1"/>
    <s v="USD"/>
    <x v="507"/>
    <n v="1380171600"/>
    <x v="507"/>
    <d v="2013-09-26T05:00:00"/>
    <b v="0"/>
    <b v="0"/>
    <x v="11"/>
    <x v="6"/>
    <x v="11"/>
  </r>
  <r>
    <n v="544"/>
    <x v="536"/>
    <s v="Public-key 3rdgeneration system engine"/>
    <n v="2800"/>
    <n v="7742"/>
    <n v="277"/>
    <x v="1"/>
    <n v="84"/>
    <n v="92.17"/>
    <x v="1"/>
    <s v="USD"/>
    <x v="508"/>
    <n v="1453356000"/>
    <x v="508"/>
    <d v="2016-01-21T06:00:00"/>
    <b v="0"/>
    <b v="0"/>
    <x v="1"/>
    <x v="1"/>
    <x v="1"/>
  </r>
  <r>
    <n v="545"/>
    <x v="537"/>
    <s v="Organized value-added access"/>
    <n v="184800"/>
    <n v="164109"/>
    <n v="89"/>
    <x v="0"/>
    <n v="2690"/>
    <n v="61.01"/>
    <x v="1"/>
    <s v="USD"/>
    <x v="509"/>
    <n v="1578981600"/>
    <x v="509"/>
    <d v="2020-01-14T06:00:00"/>
    <b v="0"/>
    <b v="0"/>
    <x v="3"/>
    <x v="3"/>
    <x v="3"/>
  </r>
  <r>
    <n v="546"/>
    <x v="538"/>
    <s v="Cloned global Graphical User Interface"/>
    <n v="4200"/>
    <n v="6870"/>
    <n v="164"/>
    <x v="1"/>
    <n v="88"/>
    <n v="78.069999999999993"/>
    <x v="1"/>
    <s v="USD"/>
    <x v="510"/>
    <n v="1537419600"/>
    <x v="510"/>
    <d v="2018-09-20T05:00:00"/>
    <b v="0"/>
    <b v="1"/>
    <x v="3"/>
    <x v="3"/>
    <x v="3"/>
  </r>
  <r>
    <n v="547"/>
    <x v="539"/>
    <s v="Focused solution-oriented matrix"/>
    <n v="1300"/>
    <n v="12597"/>
    <n v="969"/>
    <x v="1"/>
    <n v="156"/>
    <n v="80.75"/>
    <x v="1"/>
    <s v="USD"/>
    <x v="511"/>
    <n v="1423202400"/>
    <x v="511"/>
    <d v="2015-02-06T06:00:00"/>
    <b v="0"/>
    <b v="0"/>
    <x v="6"/>
    <x v="4"/>
    <x v="6"/>
  </r>
  <r>
    <n v="548"/>
    <x v="540"/>
    <s v="Monitored discrete toolset"/>
    <n v="66100"/>
    <n v="179074"/>
    <n v="271"/>
    <x v="1"/>
    <n v="2985"/>
    <n v="59.99"/>
    <x v="1"/>
    <s v="USD"/>
    <x v="512"/>
    <n v="1460610000"/>
    <x v="512"/>
    <d v="2016-04-14T05:00:00"/>
    <b v="0"/>
    <b v="0"/>
    <x v="3"/>
    <x v="3"/>
    <x v="3"/>
  </r>
  <r>
    <n v="549"/>
    <x v="541"/>
    <s v="Business-focused intermediate system engine"/>
    <n v="29500"/>
    <n v="83843"/>
    <n v="284"/>
    <x v="1"/>
    <n v="762"/>
    <n v="110.03"/>
    <x v="1"/>
    <s v="USD"/>
    <x v="513"/>
    <n v="1370494800"/>
    <x v="513"/>
    <d v="2013-06-06T05:00:00"/>
    <b v="0"/>
    <b v="0"/>
    <x v="8"/>
    <x v="2"/>
    <x v="8"/>
  </r>
  <r>
    <n v="550"/>
    <x v="542"/>
    <s v="De-engineered disintermediate encoding"/>
    <n v="100"/>
    <n v="4"/>
    <n v="4"/>
    <x v="3"/>
    <n v="1"/>
    <n v="4"/>
    <x v="5"/>
    <s v="CHF"/>
    <x v="514"/>
    <n v="1332306000"/>
    <x v="514"/>
    <d v="2012-03-21T05:00:00"/>
    <b v="0"/>
    <b v="0"/>
    <x v="7"/>
    <x v="1"/>
    <x v="7"/>
  </r>
  <r>
    <n v="551"/>
    <x v="543"/>
    <s v="Streamlined upward-trending analyzer"/>
    <n v="180100"/>
    <n v="105598"/>
    <n v="59"/>
    <x v="0"/>
    <n v="2779"/>
    <n v="38"/>
    <x v="2"/>
    <s v="AUD"/>
    <x v="515"/>
    <n v="1422511200"/>
    <x v="515"/>
    <d v="2015-01-29T06:00:00"/>
    <b v="0"/>
    <b v="1"/>
    <x v="2"/>
    <x v="2"/>
    <x v="2"/>
  </r>
  <r>
    <n v="552"/>
    <x v="544"/>
    <s v="Distributed human-resource policy"/>
    <n v="9000"/>
    <n v="8866"/>
    <n v="99"/>
    <x v="0"/>
    <n v="92"/>
    <n v="96.37"/>
    <x v="1"/>
    <s v="USD"/>
    <x v="516"/>
    <n v="1480312800"/>
    <x v="516"/>
    <d v="2016-11-28T06:00:00"/>
    <b v="0"/>
    <b v="0"/>
    <x v="3"/>
    <x v="3"/>
    <x v="3"/>
  </r>
  <r>
    <n v="553"/>
    <x v="545"/>
    <s v="De-engineered 5thgeneration contingency"/>
    <n v="170600"/>
    <n v="75022"/>
    <n v="44"/>
    <x v="0"/>
    <n v="1028"/>
    <n v="72.98"/>
    <x v="1"/>
    <s v="USD"/>
    <x v="517"/>
    <n v="1294034400"/>
    <x v="517"/>
    <d v="2011-01-03T06:00:00"/>
    <b v="0"/>
    <b v="0"/>
    <x v="1"/>
    <x v="1"/>
    <x v="1"/>
  </r>
  <r>
    <n v="554"/>
    <x v="546"/>
    <s v="Multi-channeled upward-trending application"/>
    <n v="9500"/>
    <n v="14408"/>
    <n v="152"/>
    <x v="1"/>
    <n v="554"/>
    <n v="26.01"/>
    <x v="0"/>
    <s v="CAD"/>
    <x v="518"/>
    <n v="1482645600"/>
    <x v="518"/>
    <d v="2016-12-25T06:00:00"/>
    <b v="0"/>
    <b v="0"/>
    <x v="7"/>
    <x v="1"/>
    <x v="7"/>
  </r>
  <r>
    <n v="555"/>
    <x v="547"/>
    <s v="Organic maximized database"/>
    <n v="6300"/>
    <n v="14089"/>
    <n v="224"/>
    <x v="1"/>
    <n v="135"/>
    <n v="104.36"/>
    <x v="3"/>
    <s v="DKK"/>
    <x v="519"/>
    <n v="1399093200"/>
    <x v="519"/>
    <d v="2014-05-03T05:00:00"/>
    <b v="0"/>
    <b v="0"/>
    <x v="1"/>
    <x v="1"/>
    <x v="1"/>
  </r>
  <r>
    <n v="556"/>
    <x v="195"/>
    <s v="Grass-roots 24/7 attitude"/>
    <n v="5200"/>
    <n v="12467"/>
    <n v="240"/>
    <x v="1"/>
    <n v="122"/>
    <n v="102.19"/>
    <x v="1"/>
    <s v="USD"/>
    <x v="520"/>
    <n v="1315890000"/>
    <x v="520"/>
    <d v="2011-09-13T05:00:00"/>
    <b v="0"/>
    <b v="1"/>
    <x v="18"/>
    <x v="5"/>
    <x v="18"/>
  </r>
  <r>
    <n v="557"/>
    <x v="548"/>
    <s v="Team-oriented global strategy"/>
    <n v="6000"/>
    <n v="11960"/>
    <n v="199"/>
    <x v="1"/>
    <n v="221"/>
    <n v="54.12"/>
    <x v="1"/>
    <s v="USD"/>
    <x v="521"/>
    <n v="1444021200"/>
    <x v="521"/>
    <d v="2015-10-05T05:00:00"/>
    <b v="0"/>
    <b v="1"/>
    <x v="22"/>
    <x v="4"/>
    <x v="22"/>
  </r>
  <r>
    <n v="558"/>
    <x v="549"/>
    <s v="Enhanced client-driven capacity"/>
    <n v="5800"/>
    <n v="7966"/>
    <n v="137"/>
    <x v="1"/>
    <n v="126"/>
    <n v="63.22"/>
    <x v="1"/>
    <s v="USD"/>
    <x v="522"/>
    <n v="1460005200"/>
    <x v="522"/>
    <d v="2016-04-07T05:00:00"/>
    <b v="0"/>
    <b v="0"/>
    <x v="3"/>
    <x v="3"/>
    <x v="3"/>
  </r>
  <r>
    <n v="559"/>
    <x v="550"/>
    <s v="Exclusive systematic productivity"/>
    <n v="105300"/>
    <n v="106321"/>
    <n v="101"/>
    <x v="1"/>
    <n v="1022"/>
    <n v="104.03"/>
    <x v="1"/>
    <s v="USD"/>
    <x v="523"/>
    <n v="1470718800"/>
    <x v="523"/>
    <d v="2016-08-09T05:00:00"/>
    <b v="0"/>
    <b v="0"/>
    <x v="3"/>
    <x v="3"/>
    <x v="3"/>
  </r>
  <r>
    <n v="560"/>
    <x v="551"/>
    <s v="Re-engineered radical policy"/>
    <n v="20000"/>
    <n v="158832"/>
    <n v="794"/>
    <x v="1"/>
    <n v="3177"/>
    <n v="49.99"/>
    <x v="1"/>
    <s v="USD"/>
    <x v="524"/>
    <n v="1325052000"/>
    <x v="524"/>
    <d v="2011-12-28T06:00:00"/>
    <b v="0"/>
    <b v="0"/>
    <x v="10"/>
    <x v="4"/>
    <x v="10"/>
  </r>
  <r>
    <n v="561"/>
    <x v="552"/>
    <s v="Down-sized logistical adapter"/>
    <n v="3000"/>
    <n v="11091"/>
    <n v="370"/>
    <x v="1"/>
    <n v="198"/>
    <n v="56.02"/>
    <x v="5"/>
    <s v="CHF"/>
    <x v="525"/>
    <n v="1319000400"/>
    <x v="525"/>
    <d v="2011-10-19T05:00:00"/>
    <b v="0"/>
    <b v="0"/>
    <x v="3"/>
    <x v="3"/>
    <x v="3"/>
  </r>
  <r>
    <n v="562"/>
    <x v="553"/>
    <s v="Configurable bandwidth-monitored throughput"/>
    <n v="9900"/>
    <n v="1269"/>
    <n v="13"/>
    <x v="0"/>
    <n v="26"/>
    <n v="48.81"/>
    <x v="5"/>
    <s v="CHF"/>
    <x v="188"/>
    <n v="1552539600"/>
    <x v="188"/>
    <d v="2019-03-14T05:00:00"/>
    <b v="0"/>
    <b v="0"/>
    <x v="1"/>
    <x v="1"/>
    <x v="1"/>
  </r>
  <r>
    <n v="563"/>
    <x v="554"/>
    <s v="Optional tangible pricing structure"/>
    <n v="3700"/>
    <n v="5107"/>
    <n v="138"/>
    <x v="1"/>
    <n v="85"/>
    <n v="60.08"/>
    <x v="2"/>
    <s v="AUD"/>
    <x v="526"/>
    <n v="1543816800"/>
    <x v="526"/>
    <d v="2018-12-03T06:00:00"/>
    <b v="0"/>
    <b v="0"/>
    <x v="4"/>
    <x v="4"/>
    <x v="4"/>
  </r>
  <r>
    <n v="564"/>
    <x v="555"/>
    <s v="Organic high-level implementation"/>
    <n v="168700"/>
    <n v="141393"/>
    <n v="84"/>
    <x v="0"/>
    <n v="1790"/>
    <n v="78.989999999999995"/>
    <x v="1"/>
    <s v="USD"/>
    <x v="527"/>
    <n v="1427086800"/>
    <x v="527"/>
    <d v="2015-03-23T05:00:00"/>
    <b v="0"/>
    <b v="0"/>
    <x v="3"/>
    <x v="3"/>
    <x v="3"/>
  </r>
  <r>
    <n v="565"/>
    <x v="556"/>
    <s v="Decentralized logistical collaboration"/>
    <n v="94900"/>
    <n v="194166"/>
    <n v="205"/>
    <x v="1"/>
    <n v="3596"/>
    <n v="53.99"/>
    <x v="1"/>
    <s v="USD"/>
    <x v="528"/>
    <n v="1323064800"/>
    <x v="528"/>
    <d v="2011-12-05T06:00:00"/>
    <b v="0"/>
    <b v="0"/>
    <x v="3"/>
    <x v="3"/>
    <x v="3"/>
  </r>
  <r>
    <n v="566"/>
    <x v="557"/>
    <s v="Advanced content-based installation"/>
    <n v="9300"/>
    <n v="4124"/>
    <n v="44"/>
    <x v="0"/>
    <n v="37"/>
    <n v="111.46"/>
    <x v="1"/>
    <s v="USD"/>
    <x v="522"/>
    <n v="1458277200"/>
    <x v="522"/>
    <d v="2016-03-18T05:00:00"/>
    <b v="0"/>
    <b v="1"/>
    <x v="5"/>
    <x v="1"/>
    <x v="5"/>
  </r>
  <r>
    <n v="567"/>
    <x v="558"/>
    <s v="Distributed high-level open architecture"/>
    <n v="6800"/>
    <n v="14865"/>
    <n v="219"/>
    <x v="1"/>
    <n v="244"/>
    <n v="60.92"/>
    <x v="1"/>
    <s v="USD"/>
    <x v="529"/>
    <n v="1405141200"/>
    <x v="529"/>
    <d v="2014-07-12T05:00:00"/>
    <b v="0"/>
    <b v="0"/>
    <x v="1"/>
    <x v="1"/>
    <x v="1"/>
  </r>
  <r>
    <n v="568"/>
    <x v="559"/>
    <s v="Synergized zero tolerance help-desk"/>
    <n v="72400"/>
    <n v="134688"/>
    <n v="186"/>
    <x v="1"/>
    <n v="5180"/>
    <n v="26"/>
    <x v="1"/>
    <s v="USD"/>
    <x v="530"/>
    <n v="1283058000"/>
    <x v="530"/>
    <d v="2010-08-29T05:00:00"/>
    <b v="0"/>
    <b v="0"/>
    <x v="3"/>
    <x v="3"/>
    <x v="3"/>
  </r>
  <r>
    <n v="569"/>
    <x v="560"/>
    <s v="Extended multi-tasking definition"/>
    <n v="20100"/>
    <n v="47705"/>
    <n v="237"/>
    <x v="1"/>
    <n v="589"/>
    <n v="80.989999999999995"/>
    <x v="6"/>
    <s v="EUR"/>
    <x v="531"/>
    <n v="1295762400"/>
    <x v="531"/>
    <d v="2011-01-23T06:00:00"/>
    <b v="0"/>
    <b v="0"/>
    <x v="10"/>
    <x v="4"/>
    <x v="10"/>
  </r>
  <r>
    <n v="570"/>
    <x v="561"/>
    <s v="Realigned uniform knowledge user"/>
    <n v="31200"/>
    <n v="95364"/>
    <n v="306"/>
    <x v="1"/>
    <n v="2725"/>
    <n v="35"/>
    <x v="1"/>
    <s v="USD"/>
    <x v="515"/>
    <n v="1419573600"/>
    <x v="515"/>
    <d v="2014-12-26T06:00:00"/>
    <b v="0"/>
    <b v="1"/>
    <x v="1"/>
    <x v="1"/>
    <x v="1"/>
  </r>
  <r>
    <n v="571"/>
    <x v="562"/>
    <s v="Monitored grid-enabled model"/>
    <n v="3500"/>
    <n v="3295"/>
    <n v="94"/>
    <x v="0"/>
    <n v="35"/>
    <n v="94.14"/>
    <x v="6"/>
    <s v="EUR"/>
    <x v="532"/>
    <n v="1438750800"/>
    <x v="532"/>
    <d v="2015-08-05T05:00:00"/>
    <b v="0"/>
    <b v="0"/>
    <x v="12"/>
    <x v="4"/>
    <x v="12"/>
  </r>
  <r>
    <n v="572"/>
    <x v="563"/>
    <s v="Assimilated actuating policy"/>
    <n v="9000"/>
    <n v="4896"/>
    <n v="54"/>
    <x v="3"/>
    <n v="94"/>
    <n v="52.09"/>
    <x v="1"/>
    <s v="USD"/>
    <x v="533"/>
    <n v="1444798800"/>
    <x v="533"/>
    <d v="2015-10-14T05:00:00"/>
    <b v="0"/>
    <b v="1"/>
    <x v="1"/>
    <x v="1"/>
    <x v="1"/>
  </r>
  <r>
    <n v="573"/>
    <x v="564"/>
    <s v="Total incremental productivity"/>
    <n v="6700"/>
    <n v="7496"/>
    <n v="112"/>
    <x v="1"/>
    <n v="300"/>
    <n v="24.99"/>
    <x v="1"/>
    <s v="USD"/>
    <x v="409"/>
    <n v="1399179600"/>
    <x v="409"/>
    <d v="2014-05-04T05:00:00"/>
    <b v="0"/>
    <b v="0"/>
    <x v="23"/>
    <x v="8"/>
    <x v="23"/>
  </r>
  <r>
    <n v="574"/>
    <x v="565"/>
    <s v="Adaptive local task-force"/>
    <n v="2700"/>
    <n v="9967"/>
    <n v="369"/>
    <x v="1"/>
    <n v="144"/>
    <n v="69.22"/>
    <x v="1"/>
    <s v="USD"/>
    <x v="534"/>
    <n v="1576562400"/>
    <x v="534"/>
    <d v="2019-12-17T06:00:00"/>
    <b v="0"/>
    <b v="1"/>
    <x v="0"/>
    <x v="0"/>
    <x v="0"/>
  </r>
  <r>
    <n v="575"/>
    <x v="566"/>
    <s v="Universal zero-defect concept"/>
    <n v="83300"/>
    <n v="52421"/>
    <n v="63"/>
    <x v="0"/>
    <n v="558"/>
    <n v="93.94"/>
    <x v="1"/>
    <s v="USD"/>
    <x v="53"/>
    <n v="1400821200"/>
    <x v="53"/>
    <d v="2014-05-23T05:00:00"/>
    <b v="0"/>
    <b v="1"/>
    <x v="3"/>
    <x v="3"/>
    <x v="3"/>
  </r>
  <r>
    <n v="576"/>
    <x v="567"/>
    <s v="Object-based bottom-line superstructure"/>
    <n v="9700"/>
    <n v="6298"/>
    <n v="65"/>
    <x v="0"/>
    <n v="64"/>
    <n v="98.41"/>
    <x v="1"/>
    <s v="USD"/>
    <x v="535"/>
    <n v="1510984800"/>
    <x v="535"/>
    <d v="2017-11-18T06:00:00"/>
    <b v="0"/>
    <b v="0"/>
    <x v="3"/>
    <x v="3"/>
    <x v="3"/>
  </r>
  <r>
    <n v="577"/>
    <x v="568"/>
    <s v="Adaptive 24hour projection"/>
    <n v="8200"/>
    <n v="1546"/>
    <n v="19"/>
    <x v="3"/>
    <n v="37"/>
    <n v="41.78"/>
    <x v="1"/>
    <s v="USD"/>
    <x v="536"/>
    <n v="1302066000"/>
    <x v="536"/>
    <d v="2011-04-06T05:00:00"/>
    <b v="0"/>
    <b v="0"/>
    <x v="17"/>
    <x v="1"/>
    <x v="17"/>
  </r>
  <r>
    <n v="578"/>
    <x v="569"/>
    <s v="Sharable radical toolset"/>
    <n v="96500"/>
    <n v="16168"/>
    <n v="17"/>
    <x v="0"/>
    <n v="245"/>
    <n v="65.989999999999995"/>
    <x v="1"/>
    <s v="USD"/>
    <x v="537"/>
    <n v="1322978400"/>
    <x v="537"/>
    <d v="2011-12-04T06:00:00"/>
    <b v="0"/>
    <b v="0"/>
    <x v="22"/>
    <x v="4"/>
    <x v="22"/>
  </r>
  <r>
    <n v="579"/>
    <x v="570"/>
    <s v="Focused multimedia knowledgebase"/>
    <n v="6200"/>
    <n v="6269"/>
    <n v="101"/>
    <x v="1"/>
    <n v="87"/>
    <n v="72.06"/>
    <x v="1"/>
    <s v="USD"/>
    <x v="538"/>
    <n v="1313730000"/>
    <x v="538"/>
    <d v="2011-08-19T05:00:00"/>
    <b v="0"/>
    <b v="0"/>
    <x v="17"/>
    <x v="1"/>
    <x v="17"/>
  </r>
  <r>
    <n v="580"/>
    <x v="251"/>
    <s v="Seamless 6thgeneration extranet"/>
    <n v="43800"/>
    <n v="149578"/>
    <n v="342"/>
    <x v="1"/>
    <n v="3116"/>
    <n v="48"/>
    <x v="1"/>
    <s v="USD"/>
    <x v="539"/>
    <n v="1394085600"/>
    <x v="539"/>
    <d v="2014-03-06T06:00:00"/>
    <b v="0"/>
    <b v="0"/>
    <x v="3"/>
    <x v="3"/>
    <x v="3"/>
  </r>
  <r>
    <n v="581"/>
    <x v="571"/>
    <s v="Sharable mobile knowledgebase"/>
    <n v="6000"/>
    <n v="3841"/>
    <n v="64"/>
    <x v="0"/>
    <n v="71"/>
    <n v="54.1"/>
    <x v="1"/>
    <s v="USD"/>
    <x v="540"/>
    <n v="1305349200"/>
    <x v="540"/>
    <d v="2011-05-14T05:00:00"/>
    <b v="0"/>
    <b v="0"/>
    <x v="2"/>
    <x v="2"/>
    <x v="2"/>
  </r>
  <r>
    <n v="582"/>
    <x v="572"/>
    <s v="Cross-group global system engine"/>
    <n v="8700"/>
    <n v="4531"/>
    <n v="52"/>
    <x v="0"/>
    <n v="42"/>
    <n v="107.88"/>
    <x v="1"/>
    <s v="USD"/>
    <x v="505"/>
    <n v="1434344400"/>
    <x v="505"/>
    <d v="2015-06-15T05:00:00"/>
    <b v="0"/>
    <b v="1"/>
    <x v="11"/>
    <x v="6"/>
    <x v="11"/>
  </r>
  <r>
    <n v="583"/>
    <x v="573"/>
    <s v="Centralized clear-thinking conglomeration"/>
    <n v="18900"/>
    <n v="60934"/>
    <n v="322"/>
    <x v="1"/>
    <n v="909"/>
    <n v="67.03"/>
    <x v="1"/>
    <s v="USD"/>
    <x v="541"/>
    <n v="1331186400"/>
    <x v="541"/>
    <d v="2012-03-08T06:00:00"/>
    <b v="0"/>
    <b v="0"/>
    <x v="4"/>
    <x v="4"/>
    <x v="4"/>
  </r>
  <r>
    <n v="584"/>
    <x v="8"/>
    <s v="De-engineered cohesive system engine"/>
    <n v="86400"/>
    <n v="103255"/>
    <n v="120"/>
    <x v="1"/>
    <n v="1613"/>
    <n v="64.010000000000005"/>
    <x v="1"/>
    <s v="USD"/>
    <x v="542"/>
    <n v="1336539600"/>
    <x v="542"/>
    <d v="2012-05-09T05:00:00"/>
    <b v="0"/>
    <b v="0"/>
    <x v="2"/>
    <x v="2"/>
    <x v="2"/>
  </r>
  <r>
    <n v="585"/>
    <x v="574"/>
    <s v="Reactive analyzing function"/>
    <n v="8900"/>
    <n v="13065"/>
    <n v="147"/>
    <x v="1"/>
    <n v="136"/>
    <n v="96.07"/>
    <x v="1"/>
    <s v="USD"/>
    <x v="543"/>
    <n v="1269752400"/>
    <x v="543"/>
    <d v="2010-03-28T05:00:00"/>
    <b v="0"/>
    <b v="0"/>
    <x v="18"/>
    <x v="5"/>
    <x v="18"/>
  </r>
  <r>
    <n v="586"/>
    <x v="575"/>
    <s v="Robust hybrid budgetary management"/>
    <n v="700"/>
    <n v="6654"/>
    <n v="951"/>
    <x v="1"/>
    <n v="130"/>
    <n v="51.18"/>
    <x v="1"/>
    <s v="USD"/>
    <x v="544"/>
    <n v="1291615200"/>
    <x v="544"/>
    <d v="2010-12-06T06:00:00"/>
    <b v="0"/>
    <b v="0"/>
    <x v="1"/>
    <x v="1"/>
    <x v="1"/>
  </r>
  <r>
    <n v="587"/>
    <x v="576"/>
    <s v="Open-source analyzing monitoring"/>
    <n v="9400"/>
    <n v="6852"/>
    <n v="73"/>
    <x v="0"/>
    <n v="156"/>
    <n v="43.92"/>
    <x v="0"/>
    <s v="CAD"/>
    <x v="35"/>
    <n v="1552366800"/>
    <x v="35"/>
    <d v="2019-03-12T05:00:00"/>
    <b v="0"/>
    <b v="1"/>
    <x v="0"/>
    <x v="0"/>
    <x v="0"/>
  </r>
  <r>
    <n v="588"/>
    <x v="577"/>
    <s v="Up-sized discrete firmware"/>
    <n v="157600"/>
    <n v="124517"/>
    <n v="79"/>
    <x v="0"/>
    <n v="1368"/>
    <n v="91.02"/>
    <x v="4"/>
    <s v="GBP"/>
    <x v="152"/>
    <n v="1272171600"/>
    <x v="152"/>
    <d v="2010-04-25T05:00:00"/>
    <b v="0"/>
    <b v="0"/>
    <x v="3"/>
    <x v="3"/>
    <x v="3"/>
  </r>
  <r>
    <n v="589"/>
    <x v="578"/>
    <s v="Exclusive intangible extranet"/>
    <n v="7900"/>
    <n v="5113"/>
    <n v="65"/>
    <x v="0"/>
    <n v="102"/>
    <n v="50.13"/>
    <x v="1"/>
    <s v="USD"/>
    <x v="545"/>
    <n v="1436677200"/>
    <x v="545"/>
    <d v="2015-07-12T05:00:00"/>
    <b v="0"/>
    <b v="0"/>
    <x v="4"/>
    <x v="4"/>
    <x v="4"/>
  </r>
  <r>
    <n v="590"/>
    <x v="579"/>
    <s v="Synergized analyzing process improvement"/>
    <n v="7100"/>
    <n v="5824"/>
    <n v="82"/>
    <x v="0"/>
    <n v="86"/>
    <n v="67.72"/>
    <x v="2"/>
    <s v="AUD"/>
    <x v="546"/>
    <n v="1420092000"/>
    <x v="546"/>
    <d v="2015-01-01T06:00:00"/>
    <b v="0"/>
    <b v="0"/>
    <x v="15"/>
    <x v="5"/>
    <x v="15"/>
  </r>
  <r>
    <n v="591"/>
    <x v="580"/>
    <s v="Realigned dedicated system engine"/>
    <n v="600"/>
    <n v="6226"/>
    <n v="1038"/>
    <x v="1"/>
    <n v="102"/>
    <n v="61.04"/>
    <x v="1"/>
    <s v="USD"/>
    <x v="547"/>
    <n v="1279947600"/>
    <x v="547"/>
    <d v="2010-07-24T05:00:00"/>
    <b v="0"/>
    <b v="0"/>
    <x v="11"/>
    <x v="6"/>
    <x v="11"/>
  </r>
  <r>
    <n v="592"/>
    <x v="581"/>
    <s v="Object-based bandwidth-monitored concept"/>
    <n v="156800"/>
    <n v="20243"/>
    <n v="13"/>
    <x v="0"/>
    <n v="253"/>
    <n v="80.010000000000005"/>
    <x v="1"/>
    <s v="USD"/>
    <x v="548"/>
    <n v="1402203600"/>
    <x v="548"/>
    <d v="2014-06-08T05:00:00"/>
    <b v="0"/>
    <b v="0"/>
    <x v="3"/>
    <x v="3"/>
    <x v="3"/>
  </r>
  <r>
    <n v="593"/>
    <x v="582"/>
    <s v="Ameliorated client-driven open system"/>
    <n v="121600"/>
    <n v="188288"/>
    <n v="155"/>
    <x v="1"/>
    <n v="4006"/>
    <n v="47"/>
    <x v="1"/>
    <s v="USD"/>
    <x v="549"/>
    <n v="1396933200"/>
    <x v="549"/>
    <d v="2014-04-08T05:00:00"/>
    <b v="0"/>
    <b v="0"/>
    <x v="10"/>
    <x v="4"/>
    <x v="10"/>
  </r>
  <r>
    <n v="594"/>
    <x v="583"/>
    <s v="Upgradable leadingedge Local Area Network"/>
    <n v="157300"/>
    <n v="11167"/>
    <n v="7"/>
    <x v="0"/>
    <n v="157"/>
    <n v="71.13"/>
    <x v="1"/>
    <s v="USD"/>
    <x v="550"/>
    <n v="1467262800"/>
    <x v="550"/>
    <d v="2016-06-30T05:00:00"/>
    <b v="0"/>
    <b v="1"/>
    <x v="3"/>
    <x v="3"/>
    <x v="3"/>
  </r>
  <r>
    <n v="595"/>
    <x v="584"/>
    <s v="Customizable intermediate data-warehouse"/>
    <n v="70300"/>
    <n v="146595"/>
    <n v="209"/>
    <x v="1"/>
    <n v="1629"/>
    <n v="89.99"/>
    <x v="1"/>
    <s v="USD"/>
    <x v="551"/>
    <n v="1270530000"/>
    <x v="551"/>
    <d v="2010-04-06T05:00:00"/>
    <b v="0"/>
    <b v="1"/>
    <x v="3"/>
    <x v="3"/>
    <x v="3"/>
  </r>
  <r>
    <n v="596"/>
    <x v="585"/>
    <s v="Managed optimizing archive"/>
    <n v="7900"/>
    <n v="7875"/>
    <n v="100"/>
    <x v="0"/>
    <n v="183"/>
    <n v="43.03"/>
    <x v="1"/>
    <s v="USD"/>
    <x v="552"/>
    <n v="1457762400"/>
    <x v="552"/>
    <d v="2016-03-12T06:00:00"/>
    <b v="0"/>
    <b v="1"/>
    <x v="6"/>
    <x v="4"/>
    <x v="6"/>
  </r>
  <r>
    <n v="597"/>
    <x v="586"/>
    <s v="Diverse systematic projection"/>
    <n v="73800"/>
    <n v="148779"/>
    <n v="202"/>
    <x v="1"/>
    <n v="2188"/>
    <n v="68"/>
    <x v="1"/>
    <s v="USD"/>
    <x v="462"/>
    <n v="1575525600"/>
    <x v="462"/>
    <d v="2019-12-05T06:00:00"/>
    <b v="0"/>
    <b v="0"/>
    <x v="3"/>
    <x v="3"/>
    <x v="3"/>
  </r>
  <r>
    <n v="598"/>
    <x v="587"/>
    <s v="Up-sized web-enabled info-mediaries"/>
    <n v="108500"/>
    <n v="175868"/>
    <n v="162"/>
    <x v="1"/>
    <n v="2409"/>
    <n v="73"/>
    <x v="6"/>
    <s v="EUR"/>
    <x v="553"/>
    <n v="1279083600"/>
    <x v="553"/>
    <d v="2010-07-14T05:00:00"/>
    <b v="0"/>
    <b v="0"/>
    <x v="1"/>
    <x v="1"/>
    <x v="1"/>
  </r>
  <r>
    <n v="599"/>
    <x v="588"/>
    <s v="Persevering optimizing Graphical User Interface"/>
    <n v="140300"/>
    <n v="5112"/>
    <n v="4"/>
    <x v="0"/>
    <n v="82"/>
    <n v="62.34"/>
    <x v="3"/>
    <s v="DKK"/>
    <x v="554"/>
    <n v="1424412000"/>
    <x v="554"/>
    <d v="2015-02-20T06:00:00"/>
    <b v="0"/>
    <b v="0"/>
    <x v="4"/>
    <x v="4"/>
    <x v="4"/>
  </r>
  <r>
    <n v="600"/>
    <x v="589"/>
    <s v="Cross-platform tertiary array"/>
    <n v="100"/>
    <n v="5"/>
    <n v="5"/>
    <x v="0"/>
    <n v="1"/>
    <n v="5"/>
    <x v="4"/>
    <s v="GBP"/>
    <x v="555"/>
    <n v="1376197200"/>
    <x v="555"/>
    <d v="2013-08-11T05:00:00"/>
    <b v="0"/>
    <b v="0"/>
    <x v="0"/>
    <x v="0"/>
    <x v="0"/>
  </r>
  <r>
    <n v="601"/>
    <x v="590"/>
    <s v="Inverse neutral structure"/>
    <n v="6300"/>
    <n v="13018"/>
    <n v="207"/>
    <x v="1"/>
    <n v="194"/>
    <n v="67.099999999999994"/>
    <x v="1"/>
    <s v="USD"/>
    <x v="548"/>
    <n v="1402894800"/>
    <x v="548"/>
    <d v="2014-06-16T05:00:00"/>
    <b v="1"/>
    <b v="0"/>
    <x v="8"/>
    <x v="2"/>
    <x v="8"/>
  </r>
  <r>
    <n v="602"/>
    <x v="591"/>
    <s v="Quality-focused system-worthy support"/>
    <n v="71100"/>
    <n v="91176"/>
    <n v="128"/>
    <x v="1"/>
    <n v="1140"/>
    <n v="79.98"/>
    <x v="1"/>
    <s v="USD"/>
    <x v="62"/>
    <n v="1434430800"/>
    <x v="62"/>
    <d v="2015-06-16T05:00:00"/>
    <b v="0"/>
    <b v="0"/>
    <x v="3"/>
    <x v="3"/>
    <x v="3"/>
  </r>
  <r>
    <n v="603"/>
    <x v="592"/>
    <s v="Vision-oriented 5thgeneration array"/>
    <n v="5300"/>
    <n v="6342"/>
    <n v="120"/>
    <x v="1"/>
    <n v="102"/>
    <n v="62.18"/>
    <x v="1"/>
    <s v="USD"/>
    <x v="556"/>
    <n v="1557896400"/>
    <x v="556"/>
    <d v="2019-05-15T05:00:00"/>
    <b v="0"/>
    <b v="0"/>
    <x v="3"/>
    <x v="3"/>
    <x v="3"/>
  </r>
  <r>
    <n v="604"/>
    <x v="593"/>
    <s v="Cross-platform logistical circuit"/>
    <n v="88700"/>
    <n v="151438"/>
    <n v="171"/>
    <x v="1"/>
    <n v="2857"/>
    <n v="53.01"/>
    <x v="1"/>
    <s v="USD"/>
    <x v="557"/>
    <n v="1297490400"/>
    <x v="557"/>
    <d v="2011-02-12T06:00:00"/>
    <b v="0"/>
    <b v="0"/>
    <x v="3"/>
    <x v="3"/>
    <x v="3"/>
  </r>
  <r>
    <n v="605"/>
    <x v="594"/>
    <s v="Profound solution-oriented matrix"/>
    <n v="3300"/>
    <n v="6178"/>
    <n v="187"/>
    <x v="1"/>
    <n v="107"/>
    <n v="57.74"/>
    <x v="1"/>
    <s v="USD"/>
    <x v="27"/>
    <n v="1447394400"/>
    <x v="27"/>
    <d v="2015-11-13T06:00:00"/>
    <b v="0"/>
    <b v="0"/>
    <x v="9"/>
    <x v="5"/>
    <x v="9"/>
  </r>
  <r>
    <n v="606"/>
    <x v="595"/>
    <s v="Extended asynchronous initiative"/>
    <n v="3400"/>
    <n v="6405"/>
    <n v="188"/>
    <x v="1"/>
    <n v="160"/>
    <n v="40.03"/>
    <x v="4"/>
    <s v="GBP"/>
    <x v="558"/>
    <n v="1458277200"/>
    <x v="558"/>
    <d v="2016-03-18T05:00:00"/>
    <b v="0"/>
    <b v="0"/>
    <x v="1"/>
    <x v="1"/>
    <x v="1"/>
  </r>
  <r>
    <n v="607"/>
    <x v="596"/>
    <s v="Fundamental needs-based frame"/>
    <n v="137600"/>
    <n v="180667"/>
    <n v="131"/>
    <x v="1"/>
    <n v="2230"/>
    <n v="81.02"/>
    <x v="1"/>
    <s v="USD"/>
    <x v="559"/>
    <n v="1395723600"/>
    <x v="559"/>
    <d v="2014-03-25T05:00:00"/>
    <b v="0"/>
    <b v="0"/>
    <x v="0"/>
    <x v="0"/>
    <x v="0"/>
  </r>
  <r>
    <n v="608"/>
    <x v="597"/>
    <s v="Compatible full-range leverage"/>
    <n v="3900"/>
    <n v="11075"/>
    <n v="284"/>
    <x v="1"/>
    <n v="316"/>
    <n v="35.049999999999997"/>
    <x v="1"/>
    <s v="USD"/>
    <x v="426"/>
    <n v="1552197600"/>
    <x v="426"/>
    <d v="2019-03-10T06:00:00"/>
    <b v="0"/>
    <b v="1"/>
    <x v="17"/>
    <x v="1"/>
    <x v="17"/>
  </r>
  <r>
    <n v="609"/>
    <x v="598"/>
    <s v="Upgradable holistic system engine"/>
    <n v="10000"/>
    <n v="12042"/>
    <n v="120"/>
    <x v="1"/>
    <n v="117"/>
    <n v="102.92"/>
    <x v="1"/>
    <s v="USD"/>
    <x v="560"/>
    <n v="1549087200"/>
    <x v="560"/>
    <d v="2019-02-02T06:00:00"/>
    <b v="0"/>
    <b v="0"/>
    <x v="22"/>
    <x v="4"/>
    <x v="22"/>
  </r>
  <r>
    <n v="610"/>
    <x v="599"/>
    <s v="Stand-alone multi-state data-warehouse"/>
    <n v="42800"/>
    <n v="179356"/>
    <n v="419"/>
    <x v="1"/>
    <n v="6406"/>
    <n v="28"/>
    <x v="1"/>
    <s v="USD"/>
    <x v="561"/>
    <n v="1356847200"/>
    <x v="561"/>
    <d v="2012-12-30T06:00:00"/>
    <b v="0"/>
    <b v="0"/>
    <x v="3"/>
    <x v="3"/>
    <x v="3"/>
  </r>
  <r>
    <n v="611"/>
    <x v="600"/>
    <s v="Multi-lateral maximized core"/>
    <n v="8200"/>
    <n v="1136"/>
    <n v="14"/>
    <x v="3"/>
    <n v="15"/>
    <n v="75.73"/>
    <x v="1"/>
    <s v="USD"/>
    <x v="562"/>
    <n v="1375765200"/>
    <x v="562"/>
    <d v="2013-08-06T05:00:00"/>
    <b v="0"/>
    <b v="0"/>
    <x v="3"/>
    <x v="3"/>
    <x v="3"/>
  </r>
  <r>
    <n v="612"/>
    <x v="601"/>
    <s v="Innovative holistic hub"/>
    <n v="6200"/>
    <n v="8645"/>
    <n v="139"/>
    <x v="1"/>
    <n v="192"/>
    <n v="45.03"/>
    <x v="1"/>
    <s v="USD"/>
    <x v="563"/>
    <n v="1289800800"/>
    <x v="563"/>
    <d v="2010-11-15T06:00:00"/>
    <b v="0"/>
    <b v="0"/>
    <x v="5"/>
    <x v="1"/>
    <x v="5"/>
  </r>
  <r>
    <n v="613"/>
    <x v="602"/>
    <s v="Reverse-engineered 24/7 methodology"/>
    <n v="1100"/>
    <n v="1914"/>
    <n v="174"/>
    <x v="1"/>
    <n v="26"/>
    <n v="73.62"/>
    <x v="0"/>
    <s v="CAD"/>
    <x v="564"/>
    <n v="1504501200"/>
    <x v="564"/>
    <d v="2017-09-04T05:00:00"/>
    <b v="0"/>
    <b v="0"/>
    <x v="3"/>
    <x v="3"/>
    <x v="3"/>
  </r>
  <r>
    <n v="614"/>
    <x v="603"/>
    <s v="Business-focused dynamic info-mediaries"/>
    <n v="26500"/>
    <n v="41205"/>
    <n v="155"/>
    <x v="1"/>
    <n v="723"/>
    <n v="56.99"/>
    <x v="1"/>
    <s v="USD"/>
    <x v="565"/>
    <n v="1485669600"/>
    <x v="565"/>
    <d v="2017-01-29T06:00:00"/>
    <b v="0"/>
    <b v="0"/>
    <x v="3"/>
    <x v="3"/>
    <x v="3"/>
  </r>
  <r>
    <n v="615"/>
    <x v="604"/>
    <s v="Digitized clear-thinking installation"/>
    <n v="8500"/>
    <n v="14488"/>
    <n v="170"/>
    <x v="1"/>
    <n v="170"/>
    <n v="85.22"/>
    <x v="6"/>
    <s v="EUR"/>
    <x v="566"/>
    <n v="1462770000"/>
    <x v="566"/>
    <d v="2016-05-09T05:00:00"/>
    <b v="0"/>
    <b v="0"/>
    <x v="3"/>
    <x v="3"/>
    <x v="3"/>
  </r>
  <r>
    <n v="616"/>
    <x v="605"/>
    <s v="Quality-focused 24/7 superstructure"/>
    <n v="6400"/>
    <n v="12129"/>
    <n v="190"/>
    <x v="1"/>
    <n v="238"/>
    <n v="50.96"/>
    <x v="4"/>
    <s v="GBP"/>
    <x v="567"/>
    <n v="1379739600"/>
    <x v="567"/>
    <d v="2013-09-21T05:00:00"/>
    <b v="0"/>
    <b v="1"/>
    <x v="7"/>
    <x v="1"/>
    <x v="7"/>
  </r>
  <r>
    <n v="617"/>
    <x v="606"/>
    <s v="Multi-channeled local intranet"/>
    <n v="1400"/>
    <n v="3496"/>
    <n v="250"/>
    <x v="1"/>
    <n v="55"/>
    <n v="63.56"/>
    <x v="1"/>
    <s v="USD"/>
    <x v="568"/>
    <n v="1402722000"/>
    <x v="568"/>
    <d v="2014-06-14T05:00:00"/>
    <b v="0"/>
    <b v="0"/>
    <x v="3"/>
    <x v="3"/>
    <x v="3"/>
  </r>
  <r>
    <n v="618"/>
    <x v="607"/>
    <s v="Open-architected mobile emulation"/>
    <n v="198600"/>
    <n v="97037"/>
    <n v="49"/>
    <x v="0"/>
    <n v="1198"/>
    <n v="81"/>
    <x v="1"/>
    <s v="USD"/>
    <x v="569"/>
    <n v="1369285200"/>
    <x v="569"/>
    <d v="2013-05-23T05:00:00"/>
    <b v="0"/>
    <b v="0"/>
    <x v="9"/>
    <x v="5"/>
    <x v="9"/>
  </r>
  <r>
    <n v="619"/>
    <x v="608"/>
    <s v="Ameliorated foreground methodology"/>
    <n v="195900"/>
    <n v="55757"/>
    <n v="28"/>
    <x v="0"/>
    <n v="648"/>
    <n v="86.04"/>
    <x v="1"/>
    <s v="USD"/>
    <x v="570"/>
    <n v="1304744400"/>
    <x v="570"/>
    <d v="2011-05-07T05:00:00"/>
    <b v="1"/>
    <b v="1"/>
    <x v="3"/>
    <x v="3"/>
    <x v="3"/>
  </r>
  <r>
    <n v="620"/>
    <x v="609"/>
    <s v="Synergized well-modulated project"/>
    <n v="4300"/>
    <n v="11525"/>
    <n v="268"/>
    <x v="1"/>
    <n v="128"/>
    <n v="90.04"/>
    <x v="2"/>
    <s v="AUD"/>
    <x v="571"/>
    <n v="1468299600"/>
    <x v="571"/>
    <d v="2016-07-12T05:00:00"/>
    <b v="0"/>
    <b v="0"/>
    <x v="14"/>
    <x v="7"/>
    <x v="14"/>
  </r>
  <r>
    <n v="621"/>
    <x v="610"/>
    <s v="Extended context-sensitive forecast"/>
    <n v="25600"/>
    <n v="158669"/>
    <n v="620"/>
    <x v="1"/>
    <n v="2144"/>
    <n v="74.010000000000005"/>
    <x v="1"/>
    <s v="USD"/>
    <x v="572"/>
    <n v="1474174800"/>
    <x v="572"/>
    <d v="2016-09-18T05:00:00"/>
    <b v="0"/>
    <b v="0"/>
    <x v="3"/>
    <x v="3"/>
    <x v="3"/>
  </r>
  <r>
    <n v="622"/>
    <x v="611"/>
    <s v="Total leadingedge neural-net"/>
    <n v="189000"/>
    <n v="5916"/>
    <n v="3"/>
    <x v="0"/>
    <n v="64"/>
    <n v="92.44"/>
    <x v="1"/>
    <s v="USD"/>
    <x v="573"/>
    <n v="1526014800"/>
    <x v="573"/>
    <d v="2018-05-11T05:00:00"/>
    <b v="0"/>
    <b v="0"/>
    <x v="7"/>
    <x v="1"/>
    <x v="7"/>
  </r>
  <r>
    <n v="623"/>
    <x v="612"/>
    <s v="Organic actuating protocol"/>
    <n v="94300"/>
    <n v="150806"/>
    <n v="160"/>
    <x v="1"/>
    <n v="2693"/>
    <n v="56"/>
    <x v="4"/>
    <s v="GBP"/>
    <x v="574"/>
    <n v="1437454800"/>
    <x v="574"/>
    <d v="2015-07-21T05:00:00"/>
    <b v="0"/>
    <b v="0"/>
    <x v="3"/>
    <x v="3"/>
    <x v="3"/>
  </r>
  <r>
    <n v="624"/>
    <x v="613"/>
    <s v="Down-sized national software"/>
    <n v="5100"/>
    <n v="14249"/>
    <n v="279"/>
    <x v="1"/>
    <n v="432"/>
    <n v="32.979999999999997"/>
    <x v="1"/>
    <s v="USD"/>
    <x v="511"/>
    <n v="1422684000"/>
    <x v="511"/>
    <d v="2015-01-31T06:00:00"/>
    <b v="0"/>
    <b v="0"/>
    <x v="14"/>
    <x v="7"/>
    <x v="14"/>
  </r>
  <r>
    <n v="625"/>
    <x v="614"/>
    <s v="Organic upward-trending Graphical User Interface"/>
    <n v="7500"/>
    <n v="5803"/>
    <n v="77"/>
    <x v="0"/>
    <n v="62"/>
    <n v="93.6"/>
    <x v="1"/>
    <s v="USD"/>
    <x v="575"/>
    <n v="1581314400"/>
    <x v="575"/>
    <d v="2020-02-10T06:00:00"/>
    <b v="0"/>
    <b v="0"/>
    <x v="3"/>
    <x v="3"/>
    <x v="3"/>
  </r>
  <r>
    <n v="626"/>
    <x v="615"/>
    <s v="Synergistic tertiary budgetary management"/>
    <n v="6400"/>
    <n v="13205"/>
    <n v="206"/>
    <x v="1"/>
    <n v="189"/>
    <n v="69.87"/>
    <x v="1"/>
    <s v="USD"/>
    <x v="576"/>
    <n v="1286427600"/>
    <x v="576"/>
    <d v="2010-10-07T05:00:00"/>
    <b v="0"/>
    <b v="1"/>
    <x v="3"/>
    <x v="3"/>
    <x v="3"/>
  </r>
  <r>
    <n v="627"/>
    <x v="616"/>
    <s v="Open-architected incremental ability"/>
    <n v="1600"/>
    <n v="11108"/>
    <n v="694"/>
    <x v="1"/>
    <n v="154"/>
    <n v="72.13"/>
    <x v="4"/>
    <s v="GBP"/>
    <x v="577"/>
    <n v="1278738000"/>
    <x v="577"/>
    <d v="2010-07-10T05:00:00"/>
    <b v="1"/>
    <b v="0"/>
    <x v="0"/>
    <x v="0"/>
    <x v="0"/>
  </r>
  <r>
    <n v="628"/>
    <x v="617"/>
    <s v="Intuitive object-oriented task-force"/>
    <n v="1900"/>
    <n v="2884"/>
    <n v="152"/>
    <x v="1"/>
    <n v="96"/>
    <n v="30.04"/>
    <x v="1"/>
    <s v="USD"/>
    <x v="578"/>
    <n v="1286427600"/>
    <x v="578"/>
    <d v="2010-10-07T05:00:00"/>
    <b v="0"/>
    <b v="0"/>
    <x v="7"/>
    <x v="1"/>
    <x v="7"/>
  </r>
  <r>
    <n v="629"/>
    <x v="618"/>
    <s v="Multi-tiered executive toolset"/>
    <n v="85900"/>
    <n v="55476"/>
    <n v="65"/>
    <x v="0"/>
    <n v="750"/>
    <n v="73.97"/>
    <x v="1"/>
    <s v="USD"/>
    <x v="579"/>
    <n v="1467954000"/>
    <x v="579"/>
    <d v="2016-07-08T05:00:00"/>
    <b v="0"/>
    <b v="1"/>
    <x v="3"/>
    <x v="3"/>
    <x v="3"/>
  </r>
  <r>
    <n v="630"/>
    <x v="619"/>
    <s v="Grass-roots directional workforce"/>
    <n v="9500"/>
    <n v="5973"/>
    <n v="63"/>
    <x v="3"/>
    <n v="87"/>
    <n v="68.66"/>
    <x v="1"/>
    <s v="USD"/>
    <x v="580"/>
    <n v="1557637200"/>
    <x v="580"/>
    <d v="2019-05-12T05:00:00"/>
    <b v="0"/>
    <b v="1"/>
    <x v="3"/>
    <x v="3"/>
    <x v="3"/>
  </r>
  <r>
    <n v="631"/>
    <x v="620"/>
    <s v="Quality-focused real-time solution"/>
    <n v="59200"/>
    <n v="183756"/>
    <n v="310"/>
    <x v="1"/>
    <n v="3063"/>
    <n v="59.99"/>
    <x v="1"/>
    <s v="USD"/>
    <x v="581"/>
    <n v="1553922000"/>
    <x v="581"/>
    <d v="2019-03-30T05:00:00"/>
    <b v="0"/>
    <b v="0"/>
    <x v="3"/>
    <x v="3"/>
    <x v="3"/>
  </r>
  <r>
    <n v="632"/>
    <x v="621"/>
    <s v="Reduced interactive matrix"/>
    <n v="72100"/>
    <n v="30902"/>
    <n v="43"/>
    <x v="2"/>
    <n v="278"/>
    <n v="111.16"/>
    <x v="1"/>
    <s v="USD"/>
    <x v="582"/>
    <n v="1416463200"/>
    <x v="582"/>
    <d v="2014-11-20T06:00:00"/>
    <b v="0"/>
    <b v="0"/>
    <x v="3"/>
    <x v="3"/>
    <x v="3"/>
  </r>
  <r>
    <n v="633"/>
    <x v="622"/>
    <s v="Adaptive context-sensitive architecture"/>
    <n v="6700"/>
    <n v="5569"/>
    <n v="83"/>
    <x v="0"/>
    <n v="105"/>
    <n v="53.04"/>
    <x v="1"/>
    <s v="USD"/>
    <x v="336"/>
    <n v="1447221600"/>
    <x v="336"/>
    <d v="2015-11-11T06:00:00"/>
    <b v="0"/>
    <b v="0"/>
    <x v="10"/>
    <x v="4"/>
    <x v="10"/>
  </r>
  <r>
    <n v="634"/>
    <x v="623"/>
    <s v="Polarized incremental portal"/>
    <n v="118200"/>
    <n v="92824"/>
    <n v="79"/>
    <x v="3"/>
    <n v="1658"/>
    <n v="55.99"/>
    <x v="1"/>
    <s v="USD"/>
    <x v="583"/>
    <n v="1491627600"/>
    <x v="583"/>
    <d v="2017-04-08T05:00:00"/>
    <b v="0"/>
    <b v="0"/>
    <x v="19"/>
    <x v="4"/>
    <x v="19"/>
  </r>
  <r>
    <n v="635"/>
    <x v="624"/>
    <s v="Reactive regional access"/>
    <n v="139000"/>
    <n v="158590"/>
    <n v="114"/>
    <x v="1"/>
    <n v="2266"/>
    <n v="69.989999999999995"/>
    <x v="1"/>
    <s v="USD"/>
    <x v="584"/>
    <n v="1363150800"/>
    <x v="584"/>
    <d v="2013-03-13T05:00:00"/>
    <b v="0"/>
    <b v="0"/>
    <x v="19"/>
    <x v="4"/>
    <x v="19"/>
  </r>
  <r>
    <n v="636"/>
    <x v="625"/>
    <s v="Stand-alone reciprocal frame"/>
    <n v="197700"/>
    <n v="127591"/>
    <n v="65"/>
    <x v="0"/>
    <n v="2604"/>
    <n v="49"/>
    <x v="3"/>
    <s v="DKK"/>
    <x v="585"/>
    <n v="1330754400"/>
    <x v="585"/>
    <d v="2012-03-03T06:00:00"/>
    <b v="0"/>
    <b v="1"/>
    <x v="10"/>
    <x v="4"/>
    <x v="10"/>
  </r>
  <r>
    <n v="637"/>
    <x v="626"/>
    <s v="Open-architected 24/7 throughput"/>
    <n v="8500"/>
    <n v="6750"/>
    <n v="79"/>
    <x v="0"/>
    <n v="65"/>
    <n v="103.85"/>
    <x v="1"/>
    <s v="USD"/>
    <x v="586"/>
    <n v="1479794400"/>
    <x v="586"/>
    <d v="2016-11-22T06:00:00"/>
    <b v="0"/>
    <b v="0"/>
    <x v="3"/>
    <x v="3"/>
    <x v="3"/>
  </r>
  <r>
    <n v="638"/>
    <x v="627"/>
    <s v="Monitored 24/7 approach"/>
    <n v="81600"/>
    <n v="9318"/>
    <n v="11"/>
    <x v="0"/>
    <n v="94"/>
    <n v="99.13"/>
    <x v="1"/>
    <s v="USD"/>
    <x v="587"/>
    <n v="1281243600"/>
    <x v="587"/>
    <d v="2010-08-08T05:00:00"/>
    <b v="0"/>
    <b v="1"/>
    <x v="3"/>
    <x v="3"/>
    <x v="3"/>
  </r>
  <r>
    <n v="639"/>
    <x v="628"/>
    <s v="Upgradable explicit forecast"/>
    <n v="8600"/>
    <n v="4832"/>
    <n v="56"/>
    <x v="2"/>
    <n v="45"/>
    <n v="107.38"/>
    <x v="1"/>
    <s v="USD"/>
    <x v="588"/>
    <n v="1532754000"/>
    <x v="588"/>
    <d v="2018-07-28T05:00:00"/>
    <b v="0"/>
    <b v="1"/>
    <x v="6"/>
    <x v="4"/>
    <x v="6"/>
  </r>
  <r>
    <n v="640"/>
    <x v="629"/>
    <s v="Pre-emptive context-sensitive support"/>
    <n v="119800"/>
    <n v="19769"/>
    <n v="17"/>
    <x v="0"/>
    <n v="257"/>
    <n v="76.92"/>
    <x v="1"/>
    <s v="USD"/>
    <x v="589"/>
    <n v="1453356000"/>
    <x v="589"/>
    <d v="2016-01-21T06:00:00"/>
    <b v="0"/>
    <b v="0"/>
    <x v="3"/>
    <x v="3"/>
    <x v="3"/>
  </r>
  <r>
    <n v="641"/>
    <x v="630"/>
    <s v="Business-focused leadingedge instruction set"/>
    <n v="9400"/>
    <n v="11277"/>
    <n v="120"/>
    <x v="1"/>
    <n v="194"/>
    <n v="58.13"/>
    <x v="5"/>
    <s v="CHF"/>
    <x v="590"/>
    <n v="1489986000"/>
    <x v="590"/>
    <d v="2017-03-20T05:00:00"/>
    <b v="0"/>
    <b v="0"/>
    <x v="3"/>
    <x v="3"/>
    <x v="3"/>
  </r>
  <r>
    <n v="642"/>
    <x v="631"/>
    <s v="Extended multi-state knowledge user"/>
    <n v="9200"/>
    <n v="13382"/>
    <n v="145"/>
    <x v="1"/>
    <n v="129"/>
    <n v="103.74"/>
    <x v="0"/>
    <s v="CAD"/>
    <x v="591"/>
    <n v="1545804000"/>
    <x v="591"/>
    <d v="2018-12-26T06:00:00"/>
    <b v="0"/>
    <b v="0"/>
    <x v="8"/>
    <x v="2"/>
    <x v="8"/>
  </r>
  <r>
    <n v="643"/>
    <x v="632"/>
    <s v="Future-proofed modular groupware"/>
    <n v="14900"/>
    <n v="32986"/>
    <n v="221"/>
    <x v="1"/>
    <n v="375"/>
    <n v="87.96"/>
    <x v="1"/>
    <s v="USD"/>
    <x v="592"/>
    <n v="1489899600"/>
    <x v="592"/>
    <d v="2017-03-19T05:00:00"/>
    <b v="0"/>
    <b v="0"/>
    <x v="3"/>
    <x v="3"/>
    <x v="3"/>
  </r>
  <r>
    <n v="644"/>
    <x v="633"/>
    <s v="Distributed real-time algorithm"/>
    <n v="169400"/>
    <n v="81984"/>
    <n v="48"/>
    <x v="0"/>
    <n v="2928"/>
    <n v="28"/>
    <x v="0"/>
    <s v="CAD"/>
    <x v="593"/>
    <n v="1546495200"/>
    <x v="593"/>
    <d v="2019-01-03T06:00:00"/>
    <b v="0"/>
    <b v="0"/>
    <x v="3"/>
    <x v="3"/>
    <x v="3"/>
  </r>
  <r>
    <n v="645"/>
    <x v="634"/>
    <s v="Multi-lateral heuristic throughput"/>
    <n v="192100"/>
    <n v="178483"/>
    <n v="93"/>
    <x v="0"/>
    <n v="4697"/>
    <n v="38"/>
    <x v="1"/>
    <s v="USD"/>
    <x v="594"/>
    <n v="1539752400"/>
    <x v="594"/>
    <d v="2018-10-17T05:00:00"/>
    <b v="0"/>
    <b v="1"/>
    <x v="1"/>
    <x v="1"/>
    <x v="1"/>
  </r>
  <r>
    <n v="646"/>
    <x v="635"/>
    <s v="Switchable reciprocal middleware"/>
    <n v="98700"/>
    <n v="87448"/>
    <n v="89"/>
    <x v="0"/>
    <n v="2915"/>
    <n v="30"/>
    <x v="1"/>
    <s v="USD"/>
    <x v="595"/>
    <n v="1364101200"/>
    <x v="595"/>
    <d v="2013-03-24T05:00:00"/>
    <b v="0"/>
    <b v="0"/>
    <x v="11"/>
    <x v="6"/>
    <x v="11"/>
  </r>
  <r>
    <n v="647"/>
    <x v="636"/>
    <s v="Inverse multimedia Graphic Interface"/>
    <n v="4500"/>
    <n v="1863"/>
    <n v="41"/>
    <x v="0"/>
    <n v="18"/>
    <n v="103.5"/>
    <x v="1"/>
    <s v="USD"/>
    <x v="596"/>
    <n v="1525323600"/>
    <x v="596"/>
    <d v="2018-05-03T05:00:00"/>
    <b v="0"/>
    <b v="0"/>
    <x v="18"/>
    <x v="5"/>
    <x v="18"/>
  </r>
  <r>
    <n v="648"/>
    <x v="637"/>
    <s v="Vision-oriented local contingency"/>
    <n v="98600"/>
    <n v="62174"/>
    <n v="63"/>
    <x v="3"/>
    <n v="723"/>
    <n v="85.99"/>
    <x v="1"/>
    <s v="USD"/>
    <x v="597"/>
    <n v="1500872400"/>
    <x v="597"/>
    <d v="2017-07-24T05:00:00"/>
    <b v="1"/>
    <b v="0"/>
    <x v="0"/>
    <x v="0"/>
    <x v="0"/>
  </r>
  <r>
    <n v="649"/>
    <x v="638"/>
    <s v="Reactive 6thgeneration hub"/>
    <n v="121700"/>
    <n v="59003"/>
    <n v="48"/>
    <x v="0"/>
    <n v="602"/>
    <n v="98.01"/>
    <x v="5"/>
    <s v="CHF"/>
    <x v="598"/>
    <n v="1288501200"/>
    <x v="598"/>
    <d v="2010-10-31T05:00:00"/>
    <b v="1"/>
    <b v="1"/>
    <x v="3"/>
    <x v="3"/>
    <x v="3"/>
  </r>
  <r>
    <n v="650"/>
    <x v="639"/>
    <s v="Optional asymmetric success"/>
    <n v="100"/>
    <n v="2"/>
    <n v="2"/>
    <x v="0"/>
    <n v="1"/>
    <n v="2"/>
    <x v="1"/>
    <s v="USD"/>
    <x v="599"/>
    <n v="1407128400"/>
    <x v="599"/>
    <d v="2014-08-04T05:00:00"/>
    <b v="0"/>
    <b v="0"/>
    <x v="17"/>
    <x v="1"/>
    <x v="17"/>
  </r>
  <r>
    <n v="651"/>
    <x v="640"/>
    <s v="Digitized analyzing capacity"/>
    <n v="196700"/>
    <n v="174039"/>
    <n v="88"/>
    <x v="0"/>
    <n v="3868"/>
    <n v="44.99"/>
    <x v="6"/>
    <s v="EUR"/>
    <x v="600"/>
    <n v="1394344800"/>
    <x v="600"/>
    <d v="2014-03-09T06:00:00"/>
    <b v="0"/>
    <b v="0"/>
    <x v="12"/>
    <x v="4"/>
    <x v="12"/>
  </r>
  <r>
    <n v="652"/>
    <x v="641"/>
    <s v="Vision-oriented regional hub"/>
    <n v="10000"/>
    <n v="12684"/>
    <n v="127"/>
    <x v="1"/>
    <n v="409"/>
    <n v="31.01"/>
    <x v="1"/>
    <s v="USD"/>
    <x v="601"/>
    <n v="1474088400"/>
    <x v="601"/>
    <d v="2016-09-17T05:00:00"/>
    <b v="0"/>
    <b v="0"/>
    <x v="2"/>
    <x v="2"/>
    <x v="2"/>
  </r>
  <r>
    <n v="653"/>
    <x v="642"/>
    <s v="Monitored incremental info-mediaries"/>
    <n v="600"/>
    <n v="14033"/>
    <n v="2339"/>
    <x v="1"/>
    <n v="234"/>
    <n v="59.97"/>
    <x v="1"/>
    <s v="USD"/>
    <x v="602"/>
    <n v="1460264400"/>
    <x v="602"/>
    <d v="2016-04-10T05:00:00"/>
    <b v="0"/>
    <b v="0"/>
    <x v="2"/>
    <x v="2"/>
    <x v="2"/>
  </r>
  <r>
    <n v="654"/>
    <x v="643"/>
    <s v="Programmable static middleware"/>
    <n v="35000"/>
    <n v="177936"/>
    <n v="508"/>
    <x v="1"/>
    <n v="3016"/>
    <n v="59"/>
    <x v="1"/>
    <s v="USD"/>
    <x v="335"/>
    <n v="1440824400"/>
    <x v="335"/>
    <d v="2015-08-29T05:00:00"/>
    <b v="0"/>
    <b v="0"/>
    <x v="16"/>
    <x v="1"/>
    <x v="16"/>
  </r>
  <r>
    <n v="655"/>
    <x v="644"/>
    <s v="Multi-layered bottom-line encryption"/>
    <n v="6900"/>
    <n v="13212"/>
    <n v="191"/>
    <x v="1"/>
    <n v="264"/>
    <n v="50.05"/>
    <x v="1"/>
    <s v="USD"/>
    <x v="603"/>
    <n v="1489554000"/>
    <x v="603"/>
    <d v="2017-03-15T05:00:00"/>
    <b v="1"/>
    <b v="0"/>
    <x v="14"/>
    <x v="7"/>
    <x v="14"/>
  </r>
  <r>
    <n v="656"/>
    <x v="645"/>
    <s v="Vision-oriented systematic Graphical User Interface"/>
    <n v="118400"/>
    <n v="49879"/>
    <n v="42"/>
    <x v="0"/>
    <n v="504"/>
    <n v="98.97"/>
    <x v="2"/>
    <s v="AUD"/>
    <x v="604"/>
    <n v="1514872800"/>
    <x v="604"/>
    <d v="2018-01-02T06:00:00"/>
    <b v="0"/>
    <b v="0"/>
    <x v="0"/>
    <x v="0"/>
    <x v="0"/>
  </r>
  <r>
    <n v="657"/>
    <x v="646"/>
    <s v="Balanced optimal hardware"/>
    <n v="10000"/>
    <n v="824"/>
    <n v="8"/>
    <x v="0"/>
    <n v="14"/>
    <n v="58.86"/>
    <x v="1"/>
    <s v="USD"/>
    <x v="605"/>
    <n v="1515736800"/>
    <x v="605"/>
    <d v="2018-01-12T06:00:00"/>
    <b v="0"/>
    <b v="0"/>
    <x v="22"/>
    <x v="4"/>
    <x v="22"/>
  </r>
  <r>
    <n v="658"/>
    <x v="647"/>
    <s v="Self-enabling mission-critical success"/>
    <n v="52600"/>
    <n v="31594"/>
    <n v="60"/>
    <x v="3"/>
    <n v="390"/>
    <n v="81.010000000000005"/>
    <x v="1"/>
    <s v="USD"/>
    <x v="606"/>
    <n v="1442898000"/>
    <x v="606"/>
    <d v="2015-09-22T05:00:00"/>
    <b v="0"/>
    <b v="0"/>
    <x v="1"/>
    <x v="1"/>
    <x v="1"/>
  </r>
  <r>
    <n v="659"/>
    <x v="648"/>
    <s v="Grass-roots dynamic emulation"/>
    <n v="120700"/>
    <n v="57010"/>
    <n v="47"/>
    <x v="0"/>
    <n v="750"/>
    <n v="76.010000000000005"/>
    <x v="4"/>
    <s v="GBP"/>
    <x v="65"/>
    <n v="1296194400"/>
    <x v="65"/>
    <d v="2011-01-28T06:00:00"/>
    <b v="0"/>
    <b v="0"/>
    <x v="4"/>
    <x v="4"/>
    <x v="4"/>
  </r>
  <r>
    <n v="660"/>
    <x v="649"/>
    <s v="Fundamental disintermediate matrix"/>
    <n v="9100"/>
    <n v="7438"/>
    <n v="82"/>
    <x v="0"/>
    <n v="77"/>
    <n v="96.6"/>
    <x v="1"/>
    <s v="USD"/>
    <x v="607"/>
    <n v="1440910800"/>
    <x v="607"/>
    <d v="2015-08-30T05:00:00"/>
    <b v="1"/>
    <b v="0"/>
    <x v="3"/>
    <x v="3"/>
    <x v="3"/>
  </r>
  <r>
    <n v="661"/>
    <x v="650"/>
    <s v="Right-sized secondary challenge"/>
    <n v="106800"/>
    <n v="57872"/>
    <n v="54"/>
    <x v="0"/>
    <n v="752"/>
    <n v="76.959999999999994"/>
    <x v="3"/>
    <s v="DKK"/>
    <x v="608"/>
    <n v="1335502800"/>
    <x v="608"/>
    <d v="2012-04-27T05:00:00"/>
    <b v="0"/>
    <b v="0"/>
    <x v="17"/>
    <x v="1"/>
    <x v="17"/>
  </r>
  <r>
    <n v="662"/>
    <x v="651"/>
    <s v="Implemented exuding software"/>
    <n v="9100"/>
    <n v="8906"/>
    <n v="98"/>
    <x v="0"/>
    <n v="131"/>
    <n v="67.98"/>
    <x v="1"/>
    <s v="USD"/>
    <x v="609"/>
    <n v="1544680800"/>
    <x v="609"/>
    <d v="2018-12-13T06:00:00"/>
    <b v="0"/>
    <b v="0"/>
    <x v="3"/>
    <x v="3"/>
    <x v="3"/>
  </r>
  <r>
    <n v="663"/>
    <x v="652"/>
    <s v="Total optimizing software"/>
    <n v="10000"/>
    <n v="7724"/>
    <n v="77"/>
    <x v="0"/>
    <n v="87"/>
    <n v="88.78"/>
    <x v="1"/>
    <s v="USD"/>
    <x v="610"/>
    <n v="1288414800"/>
    <x v="610"/>
    <d v="2010-10-30T05:00:00"/>
    <b v="0"/>
    <b v="0"/>
    <x v="3"/>
    <x v="3"/>
    <x v="3"/>
  </r>
  <r>
    <n v="664"/>
    <x v="327"/>
    <s v="Optional maximized attitude"/>
    <n v="79400"/>
    <n v="26571"/>
    <n v="33"/>
    <x v="0"/>
    <n v="1063"/>
    <n v="25"/>
    <x v="1"/>
    <s v="USD"/>
    <x v="541"/>
    <n v="1330581600"/>
    <x v="541"/>
    <d v="2012-03-01T06:00:00"/>
    <b v="0"/>
    <b v="0"/>
    <x v="17"/>
    <x v="1"/>
    <x v="17"/>
  </r>
  <r>
    <n v="665"/>
    <x v="653"/>
    <s v="Customer-focused impactful extranet"/>
    <n v="5100"/>
    <n v="12219"/>
    <n v="240"/>
    <x v="1"/>
    <n v="272"/>
    <n v="44.92"/>
    <x v="1"/>
    <s v="USD"/>
    <x v="611"/>
    <n v="1311397200"/>
    <x v="611"/>
    <d v="2011-07-23T05:00:00"/>
    <b v="0"/>
    <b v="1"/>
    <x v="4"/>
    <x v="4"/>
    <x v="4"/>
  </r>
  <r>
    <n v="666"/>
    <x v="654"/>
    <s v="Cloned bottom-line success"/>
    <n v="3100"/>
    <n v="1985"/>
    <n v="64"/>
    <x v="3"/>
    <n v="25"/>
    <n v="79.400000000000006"/>
    <x v="1"/>
    <s v="USD"/>
    <x v="612"/>
    <n v="1378357200"/>
    <x v="612"/>
    <d v="2013-09-05T05:00:00"/>
    <b v="0"/>
    <b v="1"/>
    <x v="3"/>
    <x v="3"/>
    <x v="3"/>
  </r>
  <r>
    <n v="667"/>
    <x v="655"/>
    <s v="Decentralized bandwidth-monitored ability"/>
    <n v="6900"/>
    <n v="12155"/>
    <n v="176"/>
    <x v="1"/>
    <n v="419"/>
    <n v="29.01"/>
    <x v="1"/>
    <s v="USD"/>
    <x v="613"/>
    <n v="1411102800"/>
    <x v="613"/>
    <d v="2014-09-19T05:00:00"/>
    <b v="0"/>
    <b v="0"/>
    <x v="23"/>
    <x v="8"/>
    <x v="23"/>
  </r>
  <r>
    <n v="668"/>
    <x v="656"/>
    <s v="Programmable leadingedge budgetary management"/>
    <n v="27500"/>
    <n v="5593"/>
    <n v="20"/>
    <x v="0"/>
    <n v="76"/>
    <n v="73.59"/>
    <x v="1"/>
    <s v="USD"/>
    <x v="614"/>
    <n v="1344834000"/>
    <x v="614"/>
    <d v="2012-08-13T05:00:00"/>
    <b v="0"/>
    <b v="0"/>
    <x v="3"/>
    <x v="3"/>
    <x v="3"/>
  </r>
  <r>
    <n v="669"/>
    <x v="657"/>
    <s v="Upgradable bi-directional concept"/>
    <n v="48800"/>
    <n v="175020"/>
    <n v="359"/>
    <x v="1"/>
    <n v="1621"/>
    <n v="107.97"/>
    <x v="6"/>
    <s v="EUR"/>
    <x v="615"/>
    <n v="1499230800"/>
    <x v="615"/>
    <d v="2017-07-05T05:00:00"/>
    <b v="0"/>
    <b v="0"/>
    <x v="3"/>
    <x v="3"/>
    <x v="3"/>
  </r>
  <r>
    <n v="670"/>
    <x v="635"/>
    <s v="Re-contextualized homogeneous flexibility"/>
    <n v="16200"/>
    <n v="75955"/>
    <n v="469"/>
    <x v="1"/>
    <n v="1101"/>
    <n v="68.989999999999995"/>
    <x v="1"/>
    <s v="USD"/>
    <x v="90"/>
    <n v="1457416800"/>
    <x v="90"/>
    <d v="2016-03-08T06:00:00"/>
    <b v="0"/>
    <b v="0"/>
    <x v="7"/>
    <x v="1"/>
    <x v="7"/>
  </r>
  <r>
    <n v="671"/>
    <x v="658"/>
    <s v="Monitored bi-directional standardization"/>
    <n v="97600"/>
    <n v="119127"/>
    <n v="122"/>
    <x v="1"/>
    <n v="1073"/>
    <n v="111.02"/>
    <x v="1"/>
    <s v="USD"/>
    <x v="616"/>
    <n v="1280898000"/>
    <x v="616"/>
    <d v="2010-08-04T05:00:00"/>
    <b v="0"/>
    <b v="1"/>
    <x v="3"/>
    <x v="3"/>
    <x v="3"/>
  </r>
  <r>
    <n v="672"/>
    <x v="659"/>
    <s v="Stand-alone grid-enabled leverage"/>
    <n v="197900"/>
    <n v="110689"/>
    <n v="56"/>
    <x v="0"/>
    <n v="4428"/>
    <n v="25"/>
    <x v="2"/>
    <s v="AUD"/>
    <x v="617"/>
    <n v="1522472400"/>
    <x v="617"/>
    <d v="2018-03-31T05:00:00"/>
    <b v="0"/>
    <b v="0"/>
    <x v="3"/>
    <x v="3"/>
    <x v="3"/>
  </r>
  <r>
    <n v="673"/>
    <x v="660"/>
    <s v="Assimilated regional groupware"/>
    <n v="5600"/>
    <n v="2445"/>
    <n v="44"/>
    <x v="0"/>
    <n v="58"/>
    <n v="42.16"/>
    <x v="6"/>
    <s v="EUR"/>
    <x v="618"/>
    <n v="1462510800"/>
    <x v="618"/>
    <d v="2016-05-06T05:00:00"/>
    <b v="0"/>
    <b v="0"/>
    <x v="7"/>
    <x v="1"/>
    <x v="7"/>
  </r>
  <r>
    <n v="674"/>
    <x v="661"/>
    <s v="Up-sized 24hour instruction set"/>
    <n v="170700"/>
    <n v="57250"/>
    <n v="34"/>
    <x v="3"/>
    <n v="1218"/>
    <n v="47"/>
    <x v="1"/>
    <s v="USD"/>
    <x v="619"/>
    <n v="1317790800"/>
    <x v="619"/>
    <d v="2011-10-05T05:00:00"/>
    <b v="0"/>
    <b v="0"/>
    <x v="14"/>
    <x v="7"/>
    <x v="14"/>
  </r>
  <r>
    <n v="675"/>
    <x v="662"/>
    <s v="Right-sized web-enabled intranet"/>
    <n v="9700"/>
    <n v="11929"/>
    <n v="123"/>
    <x v="1"/>
    <n v="331"/>
    <n v="36.04"/>
    <x v="1"/>
    <s v="USD"/>
    <x v="620"/>
    <n v="1568782800"/>
    <x v="620"/>
    <d v="2019-09-18T05:00:00"/>
    <b v="0"/>
    <b v="0"/>
    <x v="23"/>
    <x v="8"/>
    <x v="23"/>
  </r>
  <r>
    <n v="676"/>
    <x v="663"/>
    <s v="Expanded needs-based orchestration"/>
    <n v="62300"/>
    <n v="118214"/>
    <n v="190"/>
    <x v="1"/>
    <n v="1170"/>
    <n v="101.04"/>
    <x v="1"/>
    <s v="USD"/>
    <x v="621"/>
    <n v="1349413200"/>
    <x v="621"/>
    <d v="2012-10-05T05:00:00"/>
    <b v="0"/>
    <b v="0"/>
    <x v="14"/>
    <x v="7"/>
    <x v="14"/>
  </r>
  <r>
    <n v="677"/>
    <x v="664"/>
    <s v="Organic system-worthy orchestration"/>
    <n v="5300"/>
    <n v="4432"/>
    <n v="84"/>
    <x v="0"/>
    <n v="111"/>
    <n v="39.93"/>
    <x v="1"/>
    <s v="USD"/>
    <x v="622"/>
    <n v="1472446800"/>
    <x v="622"/>
    <d v="2016-08-29T05:00:00"/>
    <b v="0"/>
    <b v="0"/>
    <x v="13"/>
    <x v="5"/>
    <x v="13"/>
  </r>
  <r>
    <n v="678"/>
    <x v="665"/>
    <s v="Inverse static standardization"/>
    <n v="99500"/>
    <n v="17879"/>
    <n v="18"/>
    <x v="3"/>
    <n v="215"/>
    <n v="83.16"/>
    <x v="1"/>
    <s v="USD"/>
    <x v="35"/>
    <n v="1548050400"/>
    <x v="35"/>
    <d v="2019-01-21T06:00:00"/>
    <b v="0"/>
    <b v="0"/>
    <x v="6"/>
    <x v="4"/>
    <x v="6"/>
  </r>
  <r>
    <n v="679"/>
    <x v="307"/>
    <s v="Synchronized motivating solution"/>
    <n v="1400"/>
    <n v="14511"/>
    <n v="1037"/>
    <x v="1"/>
    <n v="363"/>
    <n v="39.979999999999997"/>
    <x v="1"/>
    <s v="USD"/>
    <x v="623"/>
    <n v="1571806800"/>
    <x v="623"/>
    <d v="2019-10-23T05:00:00"/>
    <b v="0"/>
    <b v="1"/>
    <x v="0"/>
    <x v="0"/>
    <x v="0"/>
  </r>
  <r>
    <n v="680"/>
    <x v="666"/>
    <s v="Open-source 4thgeneration open system"/>
    <n v="145600"/>
    <n v="141822"/>
    <n v="97"/>
    <x v="0"/>
    <n v="2955"/>
    <n v="47.99"/>
    <x v="1"/>
    <s v="USD"/>
    <x v="624"/>
    <n v="1576476000"/>
    <x v="624"/>
    <d v="2019-12-16T06:00:00"/>
    <b v="0"/>
    <b v="1"/>
    <x v="20"/>
    <x v="6"/>
    <x v="20"/>
  </r>
  <r>
    <n v="681"/>
    <x v="667"/>
    <s v="Decentralized context-sensitive superstructure"/>
    <n v="184100"/>
    <n v="159037"/>
    <n v="86"/>
    <x v="0"/>
    <n v="1657"/>
    <n v="95.98"/>
    <x v="1"/>
    <s v="USD"/>
    <x v="625"/>
    <n v="1324965600"/>
    <x v="625"/>
    <d v="2011-12-27T06:00:00"/>
    <b v="0"/>
    <b v="0"/>
    <x v="3"/>
    <x v="3"/>
    <x v="3"/>
  </r>
  <r>
    <n v="682"/>
    <x v="668"/>
    <s v="Compatible 5thgeneration concept"/>
    <n v="5400"/>
    <n v="8109"/>
    <n v="150"/>
    <x v="1"/>
    <n v="103"/>
    <n v="78.73"/>
    <x v="1"/>
    <s v="USD"/>
    <x v="626"/>
    <n v="1387519200"/>
    <x v="626"/>
    <d v="2013-12-20T06:00:00"/>
    <b v="0"/>
    <b v="0"/>
    <x v="3"/>
    <x v="3"/>
    <x v="3"/>
  </r>
  <r>
    <n v="683"/>
    <x v="669"/>
    <s v="Virtual systemic intranet"/>
    <n v="2300"/>
    <n v="8244"/>
    <n v="358"/>
    <x v="1"/>
    <n v="147"/>
    <n v="56.08"/>
    <x v="1"/>
    <s v="USD"/>
    <x v="627"/>
    <n v="1537246800"/>
    <x v="627"/>
    <d v="2018-09-18T05:00:00"/>
    <b v="0"/>
    <b v="0"/>
    <x v="3"/>
    <x v="3"/>
    <x v="3"/>
  </r>
  <r>
    <n v="684"/>
    <x v="670"/>
    <s v="Optimized systemic algorithm"/>
    <n v="1400"/>
    <n v="7600"/>
    <n v="543"/>
    <x v="1"/>
    <n v="110"/>
    <n v="69.09"/>
    <x v="0"/>
    <s v="CAD"/>
    <x v="628"/>
    <n v="1279515600"/>
    <x v="628"/>
    <d v="2010-07-19T05:00:00"/>
    <b v="0"/>
    <b v="0"/>
    <x v="9"/>
    <x v="5"/>
    <x v="9"/>
  </r>
  <r>
    <n v="685"/>
    <x v="671"/>
    <s v="Customizable homogeneous firmware"/>
    <n v="140000"/>
    <n v="94501"/>
    <n v="68"/>
    <x v="0"/>
    <n v="926"/>
    <n v="102.05"/>
    <x v="0"/>
    <s v="CAD"/>
    <x v="629"/>
    <n v="1442379600"/>
    <x v="629"/>
    <d v="2015-09-16T05:00:00"/>
    <b v="0"/>
    <b v="0"/>
    <x v="3"/>
    <x v="3"/>
    <x v="3"/>
  </r>
  <r>
    <n v="686"/>
    <x v="672"/>
    <s v="Front-line cohesive extranet"/>
    <n v="7500"/>
    <n v="14381"/>
    <n v="192"/>
    <x v="1"/>
    <n v="134"/>
    <n v="107.32"/>
    <x v="1"/>
    <s v="USD"/>
    <x v="630"/>
    <n v="1523077200"/>
    <x v="630"/>
    <d v="2018-04-07T05:00:00"/>
    <b v="0"/>
    <b v="0"/>
    <x v="8"/>
    <x v="2"/>
    <x v="8"/>
  </r>
  <r>
    <n v="687"/>
    <x v="673"/>
    <s v="Distributed holistic neural-net"/>
    <n v="1500"/>
    <n v="13980"/>
    <n v="932"/>
    <x v="1"/>
    <n v="269"/>
    <n v="51.97"/>
    <x v="1"/>
    <s v="USD"/>
    <x v="631"/>
    <n v="1489554000"/>
    <x v="631"/>
    <d v="2017-03-15T05:00:00"/>
    <b v="0"/>
    <b v="0"/>
    <x v="3"/>
    <x v="3"/>
    <x v="3"/>
  </r>
  <r>
    <n v="688"/>
    <x v="674"/>
    <s v="Devolved client-server monitoring"/>
    <n v="2900"/>
    <n v="12449"/>
    <n v="429"/>
    <x v="1"/>
    <n v="175"/>
    <n v="71.14"/>
    <x v="1"/>
    <s v="USD"/>
    <x v="632"/>
    <n v="1548482400"/>
    <x v="632"/>
    <d v="2019-01-26T06:00:00"/>
    <b v="0"/>
    <b v="1"/>
    <x v="19"/>
    <x v="4"/>
    <x v="19"/>
  </r>
  <r>
    <n v="689"/>
    <x v="675"/>
    <s v="Seamless directional capacity"/>
    <n v="7300"/>
    <n v="7348"/>
    <n v="101"/>
    <x v="1"/>
    <n v="69"/>
    <n v="106.49"/>
    <x v="1"/>
    <s v="USD"/>
    <x v="633"/>
    <n v="1384063200"/>
    <x v="633"/>
    <d v="2013-11-10T06:00:00"/>
    <b v="0"/>
    <b v="0"/>
    <x v="2"/>
    <x v="2"/>
    <x v="2"/>
  </r>
  <r>
    <n v="690"/>
    <x v="676"/>
    <s v="Polarized actuating implementation"/>
    <n v="3600"/>
    <n v="8158"/>
    <n v="227"/>
    <x v="1"/>
    <n v="190"/>
    <n v="42.94"/>
    <x v="1"/>
    <s v="USD"/>
    <x v="634"/>
    <n v="1322892000"/>
    <x v="634"/>
    <d v="2011-12-03T06:00:00"/>
    <b v="0"/>
    <b v="1"/>
    <x v="4"/>
    <x v="4"/>
    <x v="4"/>
  </r>
  <r>
    <n v="691"/>
    <x v="677"/>
    <s v="Front-line disintermediate hub"/>
    <n v="5000"/>
    <n v="7119"/>
    <n v="142"/>
    <x v="1"/>
    <n v="237"/>
    <n v="30.04"/>
    <x v="1"/>
    <s v="USD"/>
    <x v="635"/>
    <n v="1350709200"/>
    <x v="635"/>
    <d v="2012-10-20T05:00:00"/>
    <b v="1"/>
    <b v="1"/>
    <x v="4"/>
    <x v="4"/>
    <x v="4"/>
  </r>
  <r>
    <n v="692"/>
    <x v="678"/>
    <s v="Decentralized 4thgeneration challenge"/>
    <n v="6000"/>
    <n v="5438"/>
    <n v="91"/>
    <x v="0"/>
    <n v="77"/>
    <n v="70.62"/>
    <x v="4"/>
    <s v="GBP"/>
    <x v="636"/>
    <n v="1564203600"/>
    <x v="636"/>
    <d v="2019-07-27T05:00:00"/>
    <b v="0"/>
    <b v="0"/>
    <x v="1"/>
    <x v="1"/>
    <x v="1"/>
  </r>
  <r>
    <n v="693"/>
    <x v="679"/>
    <s v="Reverse-engineered composite hierarchy"/>
    <n v="180400"/>
    <n v="115396"/>
    <n v="64"/>
    <x v="0"/>
    <n v="1748"/>
    <n v="66.02"/>
    <x v="1"/>
    <s v="USD"/>
    <x v="637"/>
    <n v="1509685200"/>
    <x v="637"/>
    <d v="2017-11-03T05:00:00"/>
    <b v="0"/>
    <b v="0"/>
    <x v="3"/>
    <x v="3"/>
    <x v="3"/>
  </r>
  <r>
    <n v="694"/>
    <x v="680"/>
    <s v="Programmable tangible ability"/>
    <n v="9100"/>
    <n v="7656"/>
    <n v="84"/>
    <x v="0"/>
    <n v="79"/>
    <n v="96.91"/>
    <x v="1"/>
    <s v="USD"/>
    <x v="638"/>
    <n v="1514959200"/>
    <x v="638"/>
    <d v="2018-01-03T06:00:00"/>
    <b v="0"/>
    <b v="0"/>
    <x v="3"/>
    <x v="3"/>
    <x v="3"/>
  </r>
  <r>
    <n v="695"/>
    <x v="681"/>
    <s v="Configurable full-range emulation"/>
    <n v="9200"/>
    <n v="12322"/>
    <n v="134"/>
    <x v="1"/>
    <n v="196"/>
    <n v="62.87"/>
    <x v="6"/>
    <s v="EUR"/>
    <x v="639"/>
    <n v="1448863200"/>
    <x v="639"/>
    <d v="2015-11-30T06:00:00"/>
    <b v="1"/>
    <b v="0"/>
    <x v="1"/>
    <x v="1"/>
    <x v="1"/>
  </r>
  <r>
    <n v="696"/>
    <x v="682"/>
    <s v="Total real-time hardware"/>
    <n v="164100"/>
    <n v="96888"/>
    <n v="59"/>
    <x v="0"/>
    <n v="889"/>
    <n v="108.99"/>
    <x v="1"/>
    <s v="USD"/>
    <x v="640"/>
    <n v="1429592400"/>
    <x v="640"/>
    <d v="2015-04-21T05:00:00"/>
    <b v="0"/>
    <b v="1"/>
    <x v="3"/>
    <x v="3"/>
    <x v="3"/>
  </r>
  <r>
    <n v="697"/>
    <x v="683"/>
    <s v="Profound system-worthy functionalities"/>
    <n v="128900"/>
    <n v="196960"/>
    <n v="153"/>
    <x v="1"/>
    <n v="7295"/>
    <n v="27"/>
    <x v="1"/>
    <s v="USD"/>
    <x v="641"/>
    <n v="1522645200"/>
    <x v="641"/>
    <d v="2018-04-02T05:00:00"/>
    <b v="0"/>
    <b v="0"/>
    <x v="5"/>
    <x v="1"/>
    <x v="5"/>
  </r>
  <r>
    <n v="698"/>
    <x v="684"/>
    <s v="Cloned hybrid focus group"/>
    <n v="42100"/>
    <n v="188057"/>
    <n v="447"/>
    <x v="1"/>
    <n v="2893"/>
    <n v="65"/>
    <x v="0"/>
    <s v="CAD"/>
    <x v="642"/>
    <n v="1323324000"/>
    <x v="642"/>
    <d v="2011-12-08T06:00:00"/>
    <b v="0"/>
    <b v="0"/>
    <x v="8"/>
    <x v="2"/>
    <x v="8"/>
  </r>
  <r>
    <n v="699"/>
    <x v="196"/>
    <s v="Ergonomic dedicated focus group"/>
    <n v="7400"/>
    <n v="6245"/>
    <n v="84"/>
    <x v="0"/>
    <n v="56"/>
    <n v="111.52"/>
    <x v="1"/>
    <s v="USD"/>
    <x v="230"/>
    <n v="1561525200"/>
    <x v="230"/>
    <d v="2019-06-26T05:00:00"/>
    <b v="0"/>
    <b v="0"/>
    <x v="6"/>
    <x v="4"/>
    <x v="6"/>
  </r>
  <r>
    <n v="700"/>
    <x v="685"/>
    <s v="Realigned zero administration paradigm"/>
    <n v="100"/>
    <n v="3"/>
    <n v="3"/>
    <x v="0"/>
    <n v="1"/>
    <n v="3"/>
    <x v="1"/>
    <s v="USD"/>
    <x v="67"/>
    <n v="1265695200"/>
    <x v="67"/>
    <d v="2010-02-09T06:00:00"/>
    <b v="0"/>
    <b v="0"/>
    <x v="8"/>
    <x v="2"/>
    <x v="8"/>
  </r>
  <r>
    <n v="701"/>
    <x v="686"/>
    <s v="Open-source multi-tasking methodology"/>
    <n v="52000"/>
    <n v="91014"/>
    <n v="175"/>
    <x v="1"/>
    <n v="820"/>
    <n v="110.99"/>
    <x v="1"/>
    <s v="USD"/>
    <x v="643"/>
    <n v="1301806800"/>
    <x v="643"/>
    <d v="2011-04-03T05:00:00"/>
    <b v="1"/>
    <b v="0"/>
    <x v="3"/>
    <x v="3"/>
    <x v="3"/>
  </r>
  <r>
    <n v="702"/>
    <x v="687"/>
    <s v="Object-based attitude-oriented analyzer"/>
    <n v="8700"/>
    <n v="4710"/>
    <n v="54"/>
    <x v="0"/>
    <n v="83"/>
    <n v="56.75"/>
    <x v="1"/>
    <s v="USD"/>
    <x v="644"/>
    <n v="1374901200"/>
    <x v="644"/>
    <d v="2013-07-27T05:00:00"/>
    <b v="0"/>
    <b v="0"/>
    <x v="8"/>
    <x v="2"/>
    <x v="8"/>
  </r>
  <r>
    <n v="703"/>
    <x v="688"/>
    <s v="Cross-platform tertiary hub"/>
    <n v="63400"/>
    <n v="197728"/>
    <n v="312"/>
    <x v="1"/>
    <n v="2038"/>
    <n v="97.02"/>
    <x v="1"/>
    <s v="USD"/>
    <x v="645"/>
    <n v="1336453200"/>
    <x v="645"/>
    <d v="2012-05-08T05:00:00"/>
    <b v="1"/>
    <b v="1"/>
    <x v="18"/>
    <x v="5"/>
    <x v="18"/>
  </r>
  <r>
    <n v="704"/>
    <x v="689"/>
    <s v="Seamless clear-thinking artificial intelligence"/>
    <n v="8700"/>
    <n v="10682"/>
    <n v="123"/>
    <x v="1"/>
    <n v="116"/>
    <n v="92.09"/>
    <x v="1"/>
    <s v="USD"/>
    <x v="646"/>
    <n v="1468904400"/>
    <x v="646"/>
    <d v="2016-07-19T05:00:00"/>
    <b v="0"/>
    <b v="0"/>
    <x v="10"/>
    <x v="4"/>
    <x v="10"/>
  </r>
  <r>
    <n v="705"/>
    <x v="690"/>
    <s v="Centralized tangible success"/>
    <n v="169700"/>
    <n v="168048"/>
    <n v="99"/>
    <x v="0"/>
    <n v="2025"/>
    <n v="82.99"/>
    <x v="4"/>
    <s v="GBP"/>
    <x v="626"/>
    <n v="1387087200"/>
    <x v="626"/>
    <d v="2013-12-15T06:00:00"/>
    <b v="0"/>
    <b v="0"/>
    <x v="9"/>
    <x v="5"/>
    <x v="9"/>
  </r>
  <r>
    <n v="706"/>
    <x v="691"/>
    <s v="Customer-focused multimedia methodology"/>
    <n v="108400"/>
    <n v="138586"/>
    <n v="128"/>
    <x v="1"/>
    <n v="1345"/>
    <n v="103.04"/>
    <x v="2"/>
    <s v="AUD"/>
    <x v="647"/>
    <n v="1547445600"/>
    <x v="647"/>
    <d v="2019-01-14T06:00:00"/>
    <b v="0"/>
    <b v="1"/>
    <x v="2"/>
    <x v="2"/>
    <x v="2"/>
  </r>
  <r>
    <n v="707"/>
    <x v="692"/>
    <s v="Visionary maximized Local Area Network"/>
    <n v="7300"/>
    <n v="11579"/>
    <n v="159"/>
    <x v="1"/>
    <n v="168"/>
    <n v="68.92"/>
    <x v="1"/>
    <s v="USD"/>
    <x v="159"/>
    <n v="1547359200"/>
    <x v="159"/>
    <d v="2019-01-13T06:00:00"/>
    <b v="0"/>
    <b v="0"/>
    <x v="6"/>
    <x v="4"/>
    <x v="6"/>
  </r>
  <r>
    <n v="708"/>
    <x v="693"/>
    <s v="Secured bifurcated intranet"/>
    <n v="1700"/>
    <n v="12020"/>
    <n v="707"/>
    <x v="1"/>
    <n v="137"/>
    <n v="87.74"/>
    <x v="5"/>
    <s v="CHF"/>
    <x v="648"/>
    <n v="1496293200"/>
    <x v="648"/>
    <d v="2017-06-01T05:00:00"/>
    <b v="0"/>
    <b v="0"/>
    <x v="3"/>
    <x v="3"/>
    <x v="3"/>
  </r>
  <r>
    <n v="709"/>
    <x v="694"/>
    <s v="Grass-roots 4thgeneration product"/>
    <n v="9800"/>
    <n v="13954"/>
    <n v="142"/>
    <x v="1"/>
    <n v="186"/>
    <n v="75.02"/>
    <x v="6"/>
    <s v="EUR"/>
    <x v="267"/>
    <n v="1335416400"/>
    <x v="267"/>
    <d v="2012-04-26T05:00:00"/>
    <b v="0"/>
    <b v="0"/>
    <x v="3"/>
    <x v="3"/>
    <x v="3"/>
  </r>
  <r>
    <n v="710"/>
    <x v="695"/>
    <s v="Reduced next generation info-mediaries"/>
    <n v="4300"/>
    <n v="6358"/>
    <n v="148"/>
    <x v="1"/>
    <n v="125"/>
    <n v="50.86"/>
    <x v="1"/>
    <s v="USD"/>
    <x v="649"/>
    <n v="1532149200"/>
    <x v="649"/>
    <d v="2018-07-21T05:00:00"/>
    <b v="0"/>
    <b v="1"/>
    <x v="3"/>
    <x v="3"/>
    <x v="3"/>
  </r>
  <r>
    <n v="711"/>
    <x v="696"/>
    <s v="Customizable full-range artificial intelligence"/>
    <n v="6200"/>
    <n v="1260"/>
    <n v="20"/>
    <x v="0"/>
    <n v="14"/>
    <n v="90"/>
    <x v="6"/>
    <s v="EUR"/>
    <x v="248"/>
    <n v="1453788000"/>
    <x v="248"/>
    <d v="2016-01-26T06:00:00"/>
    <b v="1"/>
    <b v="1"/>
    <x v="3"/>
    <x v="3"/>
    <x v="3"/>
  </r>
  <r>
    <n v="712"/>
    <x v="697"/>
    <s v="Programmable leadingedge contingency"/>
    <n v="800"/>
    <n v="14725"/>
    <n v="1841"/>
    <x v="1"/>
    <n v="202"/>
    <n v="72.900000000000006"/>
    <x v="1"/>
    <s v="USD"/>
    <x v="571"/>
    <n v="1471496400"/>
    <x v="571"/>
    <d v="2016-08-18T05:00:00"/>
    <b v="0"/>
    <b v="0"/>
    <x v="3"/>
    <x v="3"/>
    <x v="3"/>
  </r>
  <r>
    <n v="713"/>
    <x v="698"/>
    <s v="Multi-layered global groupware"/>
    <n v="6900"/>
    <n v="11174"/>
    <n v="162"/>
    <x v="1"/>
    <n v="103"/>
    <n v="108.49"/>
    <x v="1"/>
    <s v="USD"/>
    <x v="650"/>
    <n v="1472878800"/>
    <x v="650"/>
    <d v="2016-09-03T05:00:00"/>
    <b v="0"/>
    <b v="0"/>
    <x v="15"/>
    <x v="5"/>
    <x v="15"/>
  </r>
  <r>
    <n v="714"/>
    <x v="699"/>
    <s v="Switchable methodical superstructure"/>
    <n v="38500"/>
    <n v="182036"/>
    <n v="473"/>
    <x v="1"/>
    <n v="1785"/>
    <n v="101.98"/>
    <x v="1"/>
    <s v="USD"/>
    <x v="1"/>
    <n v="1408510800"/>
    <x v="1"/>
    <d v="2014-08-20T05:00:00"/>
    <b v="0"/>
    <b v="0"/>
    <x v="1"/>
    <x v="1"/>
    <x v="1"/>
  </r>
  <r>
    <n v="715"/>
    <x v="700"/>
    <s v="Expanded even-keeled portal"/>
    <n v="118000"/>
    <n v="28870"/>
    <n v="24"/>
    <x v="0"/>
    <n v="656"/>
    <n v="44.01"/>
    <x v="1"/>
    <s v="USD"/>
    <x v="651"/>
    <n v="1281589200"/>
    <x v="651"/>
    <d v="2010-08-12T05:00:00"/>
    <b v="0"/>
    <b v="0"/>
    <x v="20"/>
    <x v="6"/>
    <x v="20"/>
  </r>
  <r>
    <n v="716"/>
    <x v="701"/>
    <s v="Advanced modular moderator"/>
    <n v="2000"/>
    <n v="10353"/>
    <n v="518"/>
    <x v="1"/>
    <n v="157"/>
    <n v="65.94"/>
    <x v="1"/>
    <s v="USD"/>
    <x v="652"/>
    <n v="1375851600"/>
    <x v="652"/>
    <d v="2013-08-07T05:00:00"/>
    <b v="0"/>
    <b v="1"/>
    <x v="3"/>
    <x v="3"/>
    <x v="3"/>
  </r>
  <r>
    <n v="717"/>
    <x v="702"/>
    <s v="Reverse-engineered well-modulated ability"/>
    <n v="5600"/>
    <n v="13868"/>
    <n v="248"/>
    <x v="1"/>
    <n v="555"/>
    <n v="24.99"/>
    <x v="1"/>
    <s v="USD"/>
    <x v="653"/>
    <n v="1315803600"/>
    <x v="653"/>
    <d v="2011-09-12T05:00:00"/>
    <b v="0"/>
    <b v="0"/>
    <x v="4"/>
    <x v="4"/>
    <x v="4"/>
  </r>
  <r>
    <n v="718"/>
    <x v="703"/>
    <s v="Expanded optimal pricing structure"/>
    <n v="8300"/>
    <n v="8317"/>
    <n v="100"/>
    <x v="1"/>
    <n v="297"/>
    <n v="28"/>
    <x v="1"/>
    <s v="USD"/>
    <x v="654"/>
    <n v="1373691600"/>
    <x v="654"/>
    <d v="2013-07-13T05:00:00"/>
    <b v="0"/>
    <b v="0"/>
    <x v="8"/>
    <x v="2"/>
    <x v="8"/>
  </r>
  <r>
    <n v="719"/>
    <x v="704"/>
    <s v="Down-sized uniform ability"/>
    <n v="6900"/>
    <n v="10557"/>
    <n v="153"/>
    <x v="1"/>
    <n v="123"/>
    <n v="85.83"/>
    <x v="1"/>
    <s v="USD"/>
    <x v="655"/>
    <n v="1339218000"/>
    <x v="655"/>
    <d v="2012-06-09T05:00:00"/>
    <b v="0"/>
    <b v="0"/>
    <x v="13"/>
    <x v="5"/>
    <x v="13"/>
  </r>
  <r>
    <n v="720"/>
    <x v="705"/>
    <s v="Multi-layered upward-trending conglomeration"/>
    <n v="8700"/>
    <n v="3227"/>
    <n v="37"/>
    <x v="3"/>
    <n v="38"/>
    <n v="84.92"/>
    <x v="3"/>
    <s v="DKK"/>
    <x v="656"/>
    <n v="1520402400"/>
    <x v="656"/>
    <d v="2018-03-07T06:00:00"/>
    <b v="0"/>
    <b v="1"/>
    <x v="3"/>
    <x v="3"/>
    <x v="3"/>
  </r>
  <r>
    <n v="721"/>
    <x v="706"/>
    <s v="Open-architected systematic intranet"/>
    <n v="123600"/>
    <n v="5429"/>
    <n v="4"/>
    <x v="3"/>
    <n v="60"/>
    <n v="90.48"/>
    <x v="1"/>
    <s v="USD"/>
    <x v="657"/>
    <n v="1523336400"/>
    <x v="657"/>
    <d v="2018-04-10T05:00:00"/>
    <b v="0"/>
    <b v="0"/>
    <x v="1"/>
    <x v="1"/>
    <x v="1"/>
  </r>
  <r>
    <n v="722"/>
    <x v="707"/>
    <s v="Proactive 24hour frame"/>
    <n v="48500"/>
    <n v="75906"/>
    <n v="157"/>
    <x v="1"/>
    <n v="3036"/>
    <n v="25"/>
    <x v="1"/>
    <s v="USD"/>
    <x v="265"/>
    <n v="1512280800"/>
    <x v="265"/>
    <d v="2017-12-03T06:00:00"/>
    <b v="0"/>
    <b v="0"/>
    <x v="4"/>
    <x v="4"/>
    <x v="4"/>
  </r>
  <r>
    <n v="723"/>
    <x v="708"/>
    <s v="Exclusive fresh-thinking model"/>
    <n v="4900"/>
    <n v="13250"/>
    <n v="270"/>
    <x v="1"/>
    <n v="144"/>
    <n v="92.01"/>
    <x v="2"/>
    <s v="AUD"/>
    <x v="658"/>
    <n v="1458709200"/>
    <x v="658"/>
    <d v="2016-03-23T05:00:00"/>
    <b v="0"/>
    <b v="0"/>
    <x v="3"/>
    <x v="3"/>
    <x v="3"/>
  </r>
  <r>
    <n v="724"/>
    <x v="709"/>
    <s v="Business-focused encompassing intranet"/>
    <n v="8400"/>
    <n v="11261"/>
    <n v="134"/>
    <x v="1"/>
    <n v="121"/>
    <n v="93.07"/>
    <x v="4"/>
    <s v="GBP"/>
    <x v="659"/>
    <n v="1414126800"/>
    <x v="659"/>
    <d v="2014-10-24T05:00:00"/>
    <b v="0"/>
    <b v="1"/>
    <x v="3"/>
    <x v="3"/>
    <x v="3"/>
  </r>
  <r>
    <n v="725"/>
    <x v="710"/>
    <s v="Optional 6thgeneration access"/>
    <n v="193200"/>
    <n v="97369"/>
    <n v="50"/>
    <x v="0"/>
    <n v="1596"/>
    <n v="61.01"/>
    <x v="1"/>
    <s v="USD"/>
    <x v="660"/>
    <n v="1416204000"/>
    <x v="660"/>
    <d v="2014-11-17T06:00:00"/>
    <b v="0"/>
    <b v="0"/>
    <x v="20"/>
    <x v="6"/>
    <x v="20"/>
  </r>
  <r>
    <n v="726"/>
    <x v="711"/>
    <s v="Realigned web-enabled functionalities"/>
    <n v="54300"/>
    <n v="48227"/>
    <n v="89"/>
    <x v="3"/>
    <n v="524"/>
    <n v="92.04"/>
    <x v="1"/>
    <s v="USD"/>
    <x v="661"/>
    <n v="1288501200"/>
    <x v="661"/>
    <d v="2010-10-31T05:00:00"/>
    <b v="0"/>
    <b v="1"/>
    <x v="3"/>
    <x v="3"/>
    <x v="3"/>
  </r>
  <r>
    <n v="727"/>
    <x v="712"/>
    <s v="Enterprise-wide multimedia software"/>
    <n v="8900"/>
    <n v="14685"/>
    <n v="165"/>
    <x v="1"/>
    <n v="181"/>
    <n v="81.13"/>
    <x v="1"/>
    <s v="USD"/>
    <x v="4"/>
    <n v="1552971600"/>
    <x v="4"/>
    <d v="2019-03-19T05:00:00"/>
    <b v="0"/>
    <b v="0"/>
    <x v="2"/>
    <x v="2"/>
    <x v="2"/>
  </r>
  <r>
    <n v="728"/>
    <x v="713"/>
    <s v="Versatile mission-critical knowledgebase"/>
    <n v="4200"/>
    <n v="735"/>
    <n v="18"/>
    <x v="0"/>
    <n v="10"/>
    <n v="73.5"/>
    <x v="1"/>
    <s v="USD"/>
    <x v="662"/>
    <n v="1465102800"/>
    <x v="662"/>
    <d v="2016-06-05T05:00:00"/>
    <b v="0"/>
    <b v="0"/>
    <x v="3"/>
    <x v="3"/>
    <x v="3"/>
  </r>
  <r>
    <n v="729"/>
    <x v="714"/>
    <s v="Multi-lateral object-oriented open system"/>
    <n v="5600"/>
    <n v="10397"/>
    <n v="186"/>
    <x v="1"/>
    <n v="122"/>
    <n v="85.22"/>
    <x v="1"/>
    <s v="USD"/>
    <x v="663"/>
    <n v="1360130400"/>
    <x v="663"/>
    <d v="2013-02-06T06:00:00"/>
    <b v="0"/>
    <b v="0"/>
    <x v="6"/>
    <x v="4"/>
    <x v="6"/>
  </r>
  <r>
    <n v="730"/>
    <x v="715"/>
    <s v="Visionary system-worthy attitude"/>
    <n v="28800"/>
    <n v="118847"/>
    <n v="413"/>
    <x v="1"/>
    <n v="1071"/>
    <n v="110.97"/>
    <x v="0"/>
    <s v="CAD"/>
    <x v="664"/>
    <n v="1432875600"/>
    <x v="664"/>
    <d v="2015-05-29T05:00:00"/>
    <b v="0"/>
    <b v="0"/>
    <x v="8"/>
    <x v="2"/>
    <x v="8"/>
  </r>
  <r>
    <n v="731"/>
    <x v="716"/>
    <s v="Synergized content-based hierarchy"/>
    <n v="8000"/>
    <n v="7220"/>
    <n v="90"/>
    <x v="3"/>
    <n v="219"/>
    <n v="32.97"/>
    <x v="1"/>
    <s v="USD"/>
    <x v="665"/>
    <n v="1500872400"/>
    <x v="665"/>
    <d v="2017-07-24T05:00:00"/>
    <b v="0"/>
    <b v="0"/>
    <x v="2"/>
    <x v="2"/>
    <x v="2"/>
  </r>
  <r>
    <n v="732"/>
    <x v="717"/>
    <s v="Business-focused 24hour access"/>
    <n v="117000"/>
    <n v="107622"/>
    <n v="92"/>
    <x v="0"/>
    <n v="1121"/>
    <n v="96.01"/>
    <x v="1"/>
    <s v="USD"/>
    <x v="666"/>
    <n v="1492146000"/>
    <x v="666"/>
    <d v="2017-04-14T05:00:00"/>
    <b v="0"/>
    <b v="1"/>
    <x v="1"/>
    <x v="1"/>
    <x v="1"/>
  </r>
  <r>
    <n v="733"/>
    <x v="718"/>
    <s v="Automated hybrid orchestration"/>
    <n v="15800"/>
    <n v="83267"/>
    <n v="527"/>
    <x v="1"/>
    <n v="980"/>
    <n v="84.97"/>
    <x v="1"/>
    <s v="USD"/>
    <x v="43"/>
    <n v="1407301200"/>
    <x v="43"/>
    <d v="2014-08-06T05:00:00"/>
    <b v="0"/>
    <b v="0"/>
    <x v="16"/>
    <x v="1"/>
    <x v="16"/>
  </r>
  <r>
    <n v="734"/>
    <x v="719"/>
    <s v="Exclusive 5thgeneration leverage"/>
    <n v="4200"/>
    <n v="13404"/>
    <n v="319"/>
    <x v="1"/>
    <n v="536"/>
    <n v="25.01"/>
    <x v="1"/>
    <s v="USD"/>
    <x v="667"/>
    <n v="1486620000"/>
    <x v="667"/>
    <d v="2017-02-09T06:00:00"/>
    <b v="0"/>
    <b v="1"/>
    <x v="3"/>
    <x v="3"/>
    <x v="3"/>
  </r>
  <r>
    <n v="735"/>
    <x v="720"/>
    <s v="Grass-roots zero administration alliance"/>
    <n v="37100"/>
    <n v="131404"/>
    <n v="354"/>
    <x v="1"/>
    <n v="1991"/>
    <n v="66"/>
    <x v="1"/>
    <s v="USD"/>
    <x v="668"/>
    <n v="1459918800"/>
    <x v="668"/>
    <d v="2016-04-06T05:00:00"/>
    <b v="0"/>
    <b v="0"/>
    <x v="14"/>
    <x v="7"/>
    <x v="14"/>
  </r>
  <r>
    <n v="736"/>
    <x v="721"/>
    <s v="Proactive heuristic orchestration"/>
    <n v="7700"/>
    <n v="2533"/>
    <n v="33"/>
    <x v="3"/>
    <n v="29"/>
    <n v="87.34"/>
    <x v="1"/>
    <s v="USD"/>
    <x v="669"/>
    <n v="1424757600"/>
    <x v="669"/>
    <d v="2015-02-24T06:00:00"/>
    <b v="0"/>
    <b v="0"/>
    <x v="9"/>
    <x v="5"/>
    <x v="9"/>
  </r>
  <r>
    <n v="737"/>
    <x v="722"/>
    <s v="Function-based systematic Graphical User Interface"/>
    <n v="3700"/>
    <n v="5028"/>
    <n v="136"/>
    <x v="1"/>
    <n v="180"/>
    <n v="27.93"/>
    <x v="1"/>
    <s v="USD"/>
    <x v="670"/>
    <n v="1479880800"/>
    <x v="670"/>
    <d v="2016-11-23T06:00:00"/>
    <b v="0"/>
    <b v="0"/>
    <x v="7"/>
    <x v="1"/>
    <x v="7"/>
  </r>
  <r>
    <n v="738"/>
    <x v="486"/>
    <s v="Extended zero administration software"/>
    <n v="74700"/>
    <n v="1557"/>
    <n v="2"/>
    <x v="0"/>
    <n v="15"/>
    <n v="103.8"/>
    <x v="1"/>
    <s v="USD"/>
    <x v="671"/>
    <n v="1418018400"/>
    <x v="671"/>
    <d v="2014-12-08T06:00:00"/>
    <b v="0"/>
    <b v="1"/>
    <x v="3"/>
    <x v="3"/>
    <x v="3"/>
  </r>
  <r>
    <n v="739"/>
    <x v="723"/>
    <s v="Multi-tiered discrete support"/>
    <n v="10000"/>
    <n v="6100"/>
    <n v="61"/>
    <x v="0"/>
    <n v="191"/>
    <n v="31.94"/>
    <x v="1"/>
    <s v="USD"/>
    <x v="672"/>
    <n v="1341032400"/>
    <x v="672"/>
    <d v="2012-06-30T05:00:00"/>
    <b v="0"/>
    <b v="0"/>
    <x v="7"/>
    <x v="1"/>
    <x v="7"/>
  </r>
  <r>
    <n v="740"/>
    <x v="724"/>
    <s v="Phased system-worthy conglomeration"/>
    <n v="5300"/>
    <n v="1592"/>
    <n v="30"/>
    <x v="0"/>
    <n v="16"/>
    <n v="99.5"/>
    <x v="1"/>
    <s v="USD"/>
    <x v="673"/>
    <n v="1486360800"/>
    <x v="673"/>
    <d v="2017-02-06T06:00:00"/>
    <b v="0"/>
    <b v="0"/>
    <x v="3"/>
    <x v="3"/>
    <x v="3"/>
  </r>
  <r>
    <n v="741"/>
    <x v="287"/>
    <s v="Balanced mobile alliance"/>
    <n v="1200"/>
    <n v="14150"/>
    <n v="1179"/>
    <x v="1"/>
    <n v="130"/>
    <n v="108.85"/>
    <x v="1"/>
    <s v="USD"/>
    <x v="674"/>
    <n v="1274677200"/>
    <x v="674"/>
    <d v="2010-05-24T05:00:00"/>
    <b v="0"/>
    <b v="0"/>
    <x v="3"/>
    <x v="3"/>
    <x v="3"/>
  </r>
  <r>
    <n v="742"/>
    <x v="725"/>
    <s v="Reactive solution-oriented groupware"/>
    <n v="1200"/>
    <n v="13513"/>
    <n v="1126"/>
    <x v="1"/>
    <n v="122"/>
    <n v="110.76"/>
    <x v="1"/>
    <s v="USD"/>
    <x v="675"/>
    <n v="1267509600"/>
    <x v="675"/>
    <d v="2010-03-02T06:00:00"/>
    <b v="0"/>
    <b v="0"/>
    <x v="5"/>
    <x v="1"/>
    <x v="5"/>
  </r>
  <r>
    <n v="743"/>
    <x v="726"/>
    <s v="Exclusive bandwidth-monitored orchestration"/>
    <n v="3900"/>
    <n v="504"/>
    <n v="13"/>
    <x v="0"/>
    <n v="17"/>
    <n v="29.65"/>
    <x v="1"/>
    <s v="USD"/>
    <x v="676"/>
    <n v="1445922000"/>
    <x v="676"/>
    <d v="2015-10-27T05:00:00"/>
    <b v="0"/>
    <b v="1"/>
    <x v="3"/>
    <x v="3"/>
    <x v="3"/>
  </r>
  <r>
    <n v="744"/>
    <x v="727"/>
    <s v="Intuitive exuding initiative"/>
    <n v="2000"/>
    <n v="14240"/>
    <n v="712"/>
    <x v="1"/>
    <n v="140"/>
    <n v="101.71"/>
    <x v="1"/>
    <s v="USD"/>
    <x v="342"/>
    <n v="1534050000"/>
    <x v="342"/>
    <d v="2018-08-12T05:00:00"/>
    <b v="0"/>
    <b v="1"/>
    <x v="3"/>
    <x v="3"/>
    <x v="3"/>
  </r>
  <r>
    <n v="745"/>
    <x v="728"/>
    <s v="Streamlined needs-based knowledge user"/>
    <n v="6900"/>
    <n v="2091"/>
    <n v="30"/>
    <x v="0"/>
    <n v="34"/>
    <n v="61.5"/>
    <x v="1"/>
    <s v="USD"/>
    <x v="677"/>
    <n v="1277528400"/>
    <x v="677"/>
    <d v="2010-06-26T05:00:00"/>
    <b v="0"/>
    <b v="0"/>
    <x v="8"/>
    <x v="2"/>
    <x v="8"/>
  </r>
  <r>
    <n v="746"/>
    <x v="729"/>
    <s v="Automated system-worthy structure"/>
    <n v="55800"/>
    <n v="118580"/>
    <n v="213"/>
    <x v="1"/>
    <n v="3388"/>
    <n v="35"/>
    <x v="1"/>
    <s v="USD"/>
    <x v="678"/>
    <n v="1318568400"/>
    <x v="678"/>
    <d v="2011-10-14T05:00:00"/>
    <b v="0"/>
    <b v="0"/>
    <x v="2"/>
    <x v="2"/>
    <x v="2"/>
  </r>
  <r>
    <n v="747"/>
    <x v="730"/>
    <s v="Secured clear-thinking intranet"/>
    <n v="4900"/>
    <n v="11214"/>
    <n v="229"/>
    <x v="1"/>
    <n v="280"/>
    <n v="40.049999999999997"/>
    <x v="1"/>
    <s v="USD"/>
    <x v="679"/>
    <n v="1284354000"/>
    <x v="679"/>
    <d v="2010-09-13T05:00:00"/>
    <b v="0"/>
    <b v="0"/>
    <x v="3"/>
    <x v="3"/>
    <x v="3"/>
  </r>
  <r>
    <n v="748"/>
    <x v="731"/>
    <s v="Cloned actuating architecture"/>
    <n v="194900"/>
    <n v="68137"/>
    <n v="35"/>
    <x v="3"/>
    <n v="614"/>
    <n v="110.97"/>
    <x v="1"/>
    <s v="USD"/>
    <x v="680"/>
    <n v="1269579600"/>
    <x v="680"/>
    <d v="2010-03-26T05:00:00"/>
    <b v="0"/>
    <b v="1"/>
    <x v="10"/>
    <x v="4"/>
    <x v="10"/>
  </r>
  <r>
    <n v="749"/>
    <x v="732"/>
    <s v="Down-sized needs-based task-force"/>
    <n v="8600"/>
    <n v="13527"/>
    <n v="157"/>
    <x v="1"/>
    <n v="366"/>
    <n v="36.96"/>
    <x v="6"/>
    <s v="EUR"/>
    <x v="681"/>
    <n v="1413781200"/>
    <x v="681"/>
    <d v="2014-10-20T05:00:00"/>
    <b v="0"/>
    <b v="1"/>
    <x v="8"/>
    <x v="2"/>
    <x v="8"/>
  </r>
  <r>
    <n v="750"/>
    <x v="733"/>
    <s v="Extended responsive Internet solution"/>
    <n v="100"/>
    <n v="1"/>
    <n v="1"/>
    <x v="0"/>
    <n v="1"/>
    <n v="1"/>
    <x v="4"/>
    <s v="GBP"/>
    <x v="682"/>
    <n v="1280120400"/>
    <x v="682"/>
    <d v="2010-07-26T05:00:00"/>
    <b v="0"/>
    <b v="0"/>
    <x v="5"/>
    <x v="1"/>
    <x v="5"/>
  </r>
  <r>
    <n v="751"/>
    <x v="734"/>
    <s v="Universal value-added moderator"/>
    <n v="3600"/>
    <n v="8363"/>
    <n v="232"/>
    <x v="1"/>
    <n v="270"/>
    <n v="30.97"/>
    <x v="1"/>
    <s v="USD"/>
    <x v="683"/>
    <n v="1459486800"/>
    <x v="683"/>
    <d v="2016-04-01T05:00:00"/>
    <b v="1"/>
    <b v="1"/>
    <x v="9"/>
    <x v="5"/>
    <x v="9"/>
  </r>
  <r>
    <n v="752"/>
    <x v="735"/>
    <s v="Sharable motivating emulation"/>
    <n v="5800"/>
    <n v="5362"/>
    <n v="92"/>
    <x v="3"/>
    <n v="114"/>
    <n v="47.04"/>
    <x v="1"/>
    <s v="USD"/>
    <x v="684"/>
    <n v="1282539600"/>
    <x v="684"/>
    <d v="2010-08-23T05:00:00"/>
    <b v="0"/>
    <b v="1"/>
    <x v="3"/>
    <x v="3"/>
    <x v="3"/>
  </r>
  <r>
    <n v="753"/>
    <x v="736"/>
    <s v="Networked web-enabled product"/>
    <n v="4700"/>
    <n v="12065"/>
    <n v="257"/>
    <x v="1"/>
    <n v="137"/>
    <n v="88.07"/>
    <x v="1"/>
    <s v="USD"/>
    <x v="674"/>
    <n v="1275886800"/>
    <x v="674"/>
    <d v="2010-06-07T05:00:00"/>
    <b v="0"/>
    <b v="0"/>
    <x v="14"/>
    <x v="7"/>
    <x v="14"/>
  </r>
  <r>
    <n v="754"/>
    <x v="737"/>
    <s v="Advanced dedicated encoding"/>
    <n v="70400"/>
    <n v="118603"/>
    <n v="168"/>
    <x v="1"/>
    <n v="3205"/>
    <n v="37.01"/>
    <x v="1"/>
    <s v="USD"/>
    <x v="685"/>
    <n v="1355983200"/>
    <x v="685"/>
    <d v="2012-12-20T06:00:00"/>
    <b v="0"/>
    <b v="0"/>
    <x v="3"/>
    <x v="3"/>
    <x v="3"/>
  </r>
  <r>
    <n v="755"/>
    <x v="738"/>
    <s v="Stand-alone multi-state project"/>
    <n v="4500"/>
    <n v="7496"/>
    <n v="167"/>
    <x v="1"/>
    <n v="288"/>
    <n v="26.03"/>
    <x v="3"/>
    <s v="DKK"/>
    <x v="605"/>
    <n v="1515391200"/>
    <x v="605"/>
    <d v="2018-01-08T06:00:00"/>
    <b v="0"/>
    <b v="1"/>
    <x v="3"/>
    <x v="3"/>
    <x v="3"/>
  </r>
  <r>
    <n v="756"/>
    <x v="739"/>
    <s v="Customizable bi-directional monitoring"/>
    <n v="1300"/>
    <n v="10037"/>
    <n v="772"/>
    <x v="1"/>
    <n v="148"/>
    <n v="67.819999999999993"/>
    <x v="1"/>
    <s v="USD"/>
    <x v="686"/>
    <n v="1422252000"/>
    <x v="686"/>
    <d v="2015-01-26T06:00:00"/>
    <b v="0"/>
    <b v="0"/>
    <x v="3"/>
    <x v="3"/>
    <x v="3"/>
  </r>
  <r>
    <n v="757"/>
    <x v="740"/>
    <s v="Profit-focused motivating function"/>
    <n v="1400"/>
    <n v="5696"/>
    <n v="407"/>
    <x v="1"/>
    <n v="114"/>
    <n v="49.96"/>
    <x v="1"/>
    <s v="USD"/>
    <x v="687"/>
    <n v="1305522000"/>
    <x v="687"/>
    <d v="2011-05-16T05:00:00"/>
    <b v="0"/>
    <b v="0"/>
    <x v="6"/>
    <x v="4"/>
    <x v="6"/>
  </r>
  <r>
    <n v="758"/>
    <x v="741"/>
    <s v="Proactive systemic firmware"/>
    <n v="29600"/>
    <n v="167005"/>
    <n v="564"/>
    <x v="1"/>
    <n v="1518"/>
    <n v="110.02"/>
    <x v="0"/>
    <s v="CAD"/>
    <x v="688"/>
    <n v="1414904400"/>
    <x v="688"/>
    <d v="2014-11-02T05:00:00"/>
    <b v="0"/>
    <b v="0"/>
    <x v="1"/>
    <x v="1"/>
    <x v="1"/>
  </r>
  <r>
    <n v="759"/>
    <x v="742"/>
    <s v="Grass-roots upward-trending installation"/>
    <n v="167500"/>
    <n v="114615"/>
    <n v="68"/>
    <x v="0"/>
    <n v="1274"/>
    <n v="89.96"/>
    <x v="1"/>
    <s v="USD"/>
    <x v="689"/>
    <n v="1520402400"/>
    <x v="689"/>
    <d v="2018-03-07T06:00:00"/>
    <b v="0"/>
    <b v="0"/>
    <x v="5"/>
    <x v="1"/>
    <x v="5"/>
  </r>
  <r>
    <n v="760"/>
    <x v="743"/>
    <s v="Virtual heuristic hub"/>
    <n v="48300"/>
    <n v="16592"/>
    <n v="34"/>
    <x v="0"/>
    <n v="210"/>
    <n v="79.010000000000005"/>
    <x v="6"/>
    <s v="EUR"/>
    <x v="690"/>
    <n v="1567141200"/>
    <x v="690"/>
    <d v="2019-08-30T05:00:00"/>
    <b v="0"/>
    <b v="1"/>
    <x v="11"/>
    <x v="6"/>
    <x v="11"/>
  </r>
  <r>
    <n v="761"/>
    <x v="744"/>
    <s v="Customizable leadingedge model"/>
    <n v="2200"/>
    <n v="14420"/>
    <n v="655"/>
    <x v="1"/>
    <n v="166"/>
    <n v="86.87"/>
    <x v="1"/>
    <s v="USD"/>
    <x v="691"/>
    <n v="1501131600"/>
    <x v="691"/>
    <d v="2017-07-27T05:00:00"/>
    <b v="0"/>
    <b v="0"/>
    <x v="1"/>
    <x v="1"/>
    <x v="1"/>
  </r>
  <r>
    <n v="762"/>
    <x v="307"/>
    <s v="Upgradable uniform service-desk"/>
    <n v="3500"/>
    <n v="6204"/>
    <n v="177"/>
    <x v="1"/>
    <n v="100"/>
    <n v="62.04"/>
    <x v="2"/>
    <s v="AUD"/>
    <x v="692"/>
    <n v="1355032800"/>
    <x v="692"/>
    <d v="2012-12-09T06:00:00"/>
    <b v="0"/>
    <b v="0"/>
    <x v="17"/>
    <x v="1"/>
    <x v="17"/>
  </r>
  <r>
    <n v="763"/>
    <x v="745"/>
    <s v="Inverse client-driven product"/>
    <n v="5600"/>
    <n v="6338"/>
    <n v="113"/>
    <x v="1"/>
    <n v="235"/>
    <n v="26.97"/>
    <x v="1"/>
    <s v="USD"/>
    <x v="693"/>
    <n v="1339477200"/>
    <x v="693"/>
    <d v="2012-06-12T05:00:00"/>
    <b v="0"/>
    <b v="1"/>
    <x v="3"/>
    <x v="3"/>
    <x v="3"/>
  </r>
  <r>
    <n v="764"/>
    <x v="746"/>
    <s v="Managed bandwidth-monitored system engine"/>
    <n v="1100"/>
    <n v="8010"/>
    <n v="728"/>
    <x v="1"/>
    <n v="148"/>
    <n v="54.12"/>
    <x v="1"/>
    <s v="USD"/>
    <x v="694"/>
    <n v="1305954000"/>
    <x v="694"/>
    <d v="2011-05-21T05:00:00"/>
    <b v="0"/>
    <b v="0"/>
    <x v="1"/>
    <x v="1"/>
    <x v="1"/>
  </r>
  <r>
    <n v="765"/>
    <x v="747"/>
    <s v="Advanced transitional help-desk"/>
    <n v="3900"/>
    <n v="8125"/>
    <n v="208"/>
    <x v="1"/>
    <n v="198"/>
    <n v="41.04"/>
    <x v="1"/>
    <s v="USD"/>
    <x v="695"/>
    <n v="1494392400"/>
    <x v="695"/>
    <d v="2017-05-10T05:00:00"/>
    <b v="1"/>
    <b v="1"/>
    <x v="7"/>
    <x v="1"/>
    <x v="7"/>
  </r>
  <r>
    <n v="766"/>
    <x v="748"/>
    <s v="De-engineered disintermediate encryption"/>
    <n v="43800"/>
    <n v="13653"/>
    <n v="31"/>
    <x v="0"/>
    <n v="248"/>
    <n v="55.05"/>
    <x v="2"/>
    <s v="AUD"/>
    <x v="123"/>
    <n v="1537419600"/>
    <x v="123"/>
    <d v="2018-09-20T05:00:00"/>
    <b v="0"/>
    <b v="0"/>
    <x v="22"/>
    <x v="4"/>
    <x v="22"/>
  </r>
  <r>
    <n v="767"/>
    <x v="749"/>
    <s v="Upgradable attitude-oriented project"/>
    <n v="97200"/>
    <n v="55372"/>
    <n v="57"/>
    <x v="0"/>
    <n v="513"/>
    <n v="107.94"/>
    <x v="1"/>
    <s v="USD"/>
    <x v="696"/>
    <n v="1447999200"/>
    <x v="696"/>
    <d v="2015-11-20T06:00:00"/>
    <b v="0"/>
    <b v="0"/>
    <x v="18"/>
    <x v="5"/>
    <x v="18"/>
  </r>
  <r>
    <n v="768"/>
    <x v="750"/>
    <s v="Fundamental zero tolerance alliance"/>
    <n v="4800"/>
    <n v="11088"/>
    <n v="231"/>
    <x v="1"/>
    <n v="150"/>
    <n v="73.92"/>
    <x v="1"/>
    <s v="USD"/>
    <x v="626"/>
    <n v="1388037600"/>
    <x v="626"/>
    <d v="2013-12-26T06:00:00"/>
    <b v="0"/>
    <b v="0"/>
    <x v="3"/>
    <x v="3"/>
    <x v="3"/>
  </r>
  <r>
    <n v="769"/>
    <x v="751"/>
    <s v="Devolved 24hour forecast"/>
    <n v="125600"/>
    <n v="109106"/>
    <n v="87"/>
    <x v="0"/>
    <n v="3410"/>
    <n v="32"/>
    <x v="1"/>
    <s v="USD"/>
    <x v="697"/>
    <n v="1378789200"/>
    <x v="697"/>
    <d v="2013-09-10T05:00:00"/>
    <b v="0"/>
    <b v="0"/>
    <x v="11"/>
    <x v="6"/>
    <x v="11"/>
  </r>
  <r>
    <n v="770"/>
    <x v="752"/>
    <s v="User-centric attitude-oriented intranet"/>
    <n v="4300"/>
    <n v="11642"/>
    <n v="271"/>
    <x v="1"/>
    <n v="216"/>
    <n v="53.9"/>
    <x v="6"/>
    <s v="EUR"/>
    <x v="698"/>
    <n v="1398056400"/>
    <x v="698"/>
    <d v="2014-04-21T05:00:00"/>
    <b v="0"/>
    <b v="1"/>
    <x v="3"/>
    <x v="3"/>
    <x v="3"/>
  </r>
  <r>
    <n v="771"/>
    <x v="753"/>
    <s v="Self-enabling 5thgeneration paradigm"/>
    <n v="5600"/>
    <n v="2769"/>
    <n v="49"/>
    <x v="3"/>
    <n v="26"/>
    <n v="106.5"/>
    <x v="1"/>
    <s v="USD"/>
    <x v="699"/>
    <n v="1550815200"/>
    <x v="699"/>
    <d v="2019-02-22T06:00:00"/>
    <b v="0"/>
    <b v="0"/>
    <x v="3"/>
    <x v="3"/>
    <x v="3"/>
  </r>
  <r>
    <n v="772"/>
    <x v="754"/>
    <s v="Persistent 3rdgeneration moratorium"/>
    <n v="149600"/>
    <n v="169586"/>
    <n v="113"/>
    <x v="1"/>
    <n v="5139"/>
    <n v="33"/>
    <x v="1"/>
    <s v="USD"/>
    <x v="700"/>
    <n v="1550037600"/>
    <x v="700"/>
    <d v="2019-02-13T06:00:00"/>
    <b v="0"/>
    <b v="0"/>
    <x v="7"/>
    <x v="1"/>
    <x v="7"/>
  </r>
  <r>
    <n v="773"/>
    <x v="755"/>
    <s v="Cross-platform empowering project"/>
    <n v="53100"/>
    <n v="101185"/>
    <n v="191"/>
    <x v="1"/>
    <n v="2353"/>
    <n v="43"/>
    <x v="1"/>
    <s v="USD"/>
    <x v="701"/>
    <n v="1492923600"/>
    <x v="701"/>
    <d v="2017-04-23T05:00:00"/>
    <b v="0"/>
    <b v="0"/>
    <x v="3"/>
    <x v="3"/>
    <x v="3"/>
  </r>
  <r>
    <n v="774"/>
    <x v="756"/>
    <s v="Polarized user-facing interface"/>
    <n v="5000"/>
    <n v="6775"/>
    <n v="136"/>
    <x v="1"/>
    <n v="78"/>
    <n v="86.86"/>
    <x v="6"/>
    <s v="EUR"/>
    <x v="702"/>
    <n v="1467522000"/>
    <x v="702"/>
    <d v="2016-07-03T05:00:00"/>
    <b v="0"/>
    <b v="0"/>
    <x v="2"/>
    <x v="2"/>
    <x v="2"/>
  </r>
  <r>
    <n v="775"/>
    <x v="757"/>
    <s v="Customer-focused non-volatile framework"/>
    <n v="9400"/>
    <n v="968"/>
    <n v="10"/>
    <x v="0"/>
    <n v="10"/>
    <n v="96.8"/>
    <x v="1"/>
    <s v="USD"/>
    <x v="703"/>
    <n v="1416117600"/>
    <x v="703"/>
    <d v="2014-11-16T06:00:00"/>
    <b v="0"/>
    <b v="0"/>
    <x v="1"/>
    <x v="1"/>
    <x v="1"/>
  </r>
  <r>
    <n v="776"/>
    <x v="758"/>
    <s v="Synchronized multimedia frame"/>
    <n v="110800"/>
    <n v="72623"/>
    <n v="66"/>
    <x v="0"/>
    <n v="2201"/>
    <n v="33"/>
    <x v="1"/>
    <s v="USD"/>
    <x v="704"/>
    <n v="1563771600"/>
    <x v="704"/>
    <d v="2019-07-22T05:00:00"/>
    <b v="0"/>
    <b v="0"/>
    <x v="3"/>
    <x v="3"/>
    <x v="3"/>
  </r>
  <r>
    <n v="777"/>
    <x v="759"/>
    <s v="Open-architected stable algorithm"/>
    <n v="93800"/>
    <n v="45987"/>
    <n v="49"/>
    <x v="0"/>
    <n v="676"/>
    <n v="68.03"/>
    <x v="1"/>
    <s v="USD"/>
    <x v="431"/>
    <n v="1319259600"/>
    <x v="431"/>
    <d v="2011-10-22T05:00:00"/>
    <b v="0"/>
    <b v="0"/>
    <x v="3"/>
    <x v="3"/>
    <x v="3"/>
  </r>
  <r>
    <n v="778"/>
    <x v="760"/>
    <s v="Cross-platform optimizing website"/>
    <n v="1300"/>
    <n v="10243"/>
    <n v="788"/>
    <x v="1"/>
    <n v="174"/>
    <n v="58.87"/>
    <x v="5"/>
    <s v="CHF"/>
    <x v="705"/>
    <n v="1313643600"/>
    <x v="705"/>
    <d v="2011-08-18T05:00:00"/>
    <b v="0"/>
    <b v="0"/>
    <x v="10"/>
    <x v="4"/>
    <x v="10"/>
  </r>
  <r>
    <n v="779"/>
    <x v="761"/>
    <s v="Public-key actuating projection"/>
    <n v="108700"/>
    <n v="87293"/>
    <n v="80"/>
    <x v="0"/>
    <n v="831"/>
    <n v="105.05"/>
    <x v="1"/>
    <s v="USD"/>
    <x v="706"/>
    <n v="1440306000"/>
    <x v="706"/>
    <d v="2015-08-23T05:00:00"/>
    <b v="0"/>
    <b v="1"/>
    <x v="3"/>
    <x v="3"/>
    <x v="3"/>
  </r>
  <r>
    <n v="780"/>
    <x v="762"/>
    <s v="Implemented intangible instruction set"/>
    <n v="5100"/>
    <n v="5421"/>
    <n v="106"/>
    <x v="1"/>
    <n v="164"/>
    <n v="33.049999999999997"/>
    <x v="1"/>
    <s v="USD"/>
    <x v="707"/>
    <n v="1470805200"/>
    <x v="707"/>
    <d v="2016-08-10T05:00:00"/>
    <b v="0"/>
    <b v="1"/>
    <x v="6"/>
    <x v="4"/>
    <x v="6"/>
  </r>
  <r>
    <n v="781"/>
    <x v="763"/>
    <s v="Cross-group interactive architecture"/>
    <n v="8700"/>
    <n v="4414"/>
    <n v="51"/>
    <x v="3"/>
    <n v="56"/>
    <n v="78.819999999999993"/>
    <x v="5"/>
    <s v="CHF"/>
    <x v="708"/>
    <n v="1292911200"/>
    <x v="708"/>
    <d v="2010-12-21T06:00:00"/>
    <b v="0"/>
    <b v="0"/>
    <x v="3"/>
    <x v="3"/>
    <x v="3"/>
  </r>
  <r>
    <n v="782"/>
    <x v="764"/>
    <s v="Centralized asymmetric framework"/>
    <n v="5100"/>
    <n v="10981"/>
    <n v="215"/>
    <x v="1"/>
    <n v="161"/>
    <n v="68.2"/>
    <x v="1"/>
    <s v="USD"/>
    <x v="709"/>
    <n v="1301374800"/>
    <x v="709"/>
    <d v="2011-03-29T05:00:00"/>
    <b v="0"/>
    <b v="1"/>
    <x v="10"/>
    <x v="4"/>
    <x v="10"/>
  </r>
  <r>
    <n v="783"/>
    <x v="765"/>
    <s v="Down-sized systematic utilization"/>
    <n v="7400"/>
    <n v="10451"/>
    <n v="141"/>
    <x v="1"/>
    <n v="138"/>
    <n v="75.73"/>
    <x v="1"/>
    <s v="USD"/>
    <x v="710"/>
    <n v="1387864800"/>
    <x v="710"/>
    <d v="2013-12-24T06:00:00"/>
    <b v="0"/>
    <b v="0"/>
    <x v="1"/>
    <x v="1"/>
    <x v="1"/>
  </r>
  <r>
    <n v="784"/>
    <x v="766"/>
    <s v="Profound fault-tolerant model"/>
    <n v="88900"/>
    <n v="102535"/>
    <n v="115"/>
    <x v="1"/>
    <n v="3308"/>
    <n v="31"/>
    <x v="1"/>
    <s v="USD"/>
    <x v="711"/>
    <n v="1458190800"/>
    <x v="711"/>
    <d v="2016-03-17T05:00:00"/>
    <b v="0"/>
    <b v="0"/>
    <x v="2"/>
    <x v="2"/>
    <x v="2"/>
  </r>
  <r>
    <n v="785"/>
    <x v="767"/>
    <s v="Multi-channeled bi-directional moratorium"/>
    <n v="6700"/>
    <n v="12939"/>
    <n v="193"/>
    <x v="1"/>
    <n v="127"/>
    <n v="101.88"/>
    <x v="2"/>
    <s v="AUD"/>
    <x v="157"/>
    <n v="1559278800"/>
    <x v="157"/>
    <d v="2019-05-31T05:00:00"/>
    <b v="0"/>
    <b v="1"/>
    <x v="10"/>
    <x v="4"/>
    <x v="10"/>
  </r>
  <r>
    <n v="786"/>
    <x v="768"/>
    <s v="Object-based content-based ability"/>
    <n v="1500"/>
    <n v="10946"/>
    <n v="730"/>
    <x v="1"/>
    <n v="207"/>
    <n v="52.88"/>
    <x v="6"/>
    <s v="EUR"/>
    <x v="630"/>
    <n v="1522731600"/>
    <x v="630"/>
    <d v="2018-04-03T05:00:00"/>
    <b v="0"/>
    <b v="1"/>
    <x v="17"/>
    <x v="1"/>
    <x v="17"/>
  </r>
  <r>
    <n v="787"/>
    <x v="769"/>
    <s v="Progressive coherent secured line"/>
    <n v="61200"/>
    <n v="60994"/>
    <n v="100"/>
    <x v="0"/>
    <n v="859"/>
    <n v="71.010000000000005"/>
    <x v="0"/>
    <s v="CAD"/>
    <x v="712"/>
    <n v="1306731600"/>
    <x v="712"/>
    <d v="2011-05-30T05:00:00"/>
    <b v="0"/>
    <b v="0"/>
    <x v="1"/>
    <x v="1"/>
    <x v="1"/>
  </r>
  <r>
    <n v="788"/>
    <x v="770"/>
    <s v="Synchronized directional capability"/>
    <n v="3600"/>
    <n v="3174"/>
    <n v="88"/>
    <x v="2"/>
    <n v="31"/>
    <n v="102.39"/>
    <x v="1"/>
    <s v="USD"/>
    <x v="93"/>
    <n v="1352527200"/>
    <x v="93"/>
    <d v="2012-11-10T06:00:00"/>
    <b v="0"/>
    <b v="0"/>
    <x v="10"/>
    <x v="4"/>
    <x v="10"/>
  </r>
  <r>
    <n v="789"/>
    <x v="771"/>
    <s v="Cross-platform composite migration"/>
    <n v="9000"/>
    <n v="3351"/>
    <n v="37"/>
    <x v="0"/>
    <n v="45"/>
    <n v="74.47"/>
    <x v="1"/>
    <s v="USD"/>
    <x v="713"/>
    <n v="1404363600"/>
    <x v="713"/>
    <d v="2014-07-03T05:00:00"/>
    <b v="0"/>
    <b v="0"/>
    <x v="3"/>
    <x v="3"/>
    <x v="3"/>
  </r>
  <r>
    <n v="790"/>
    <x v="772"/>
    <s v="Operative local pricing structure"/>
    <n v="185900"/>
    <n v="56774"/>
    <n v="31"/>
    <x v="3"/>
    <n v="1113"/>
    <n v="51.01"/>
    <x v="1"/>
    <s v="USD"/>
    <x v="714"/>
    <n v="1266645600"/>
    <x v="714"/>
    <d v="2010-02-20T06:00:00"/>
    <b v="0"/>
    <b v="0"/>
    <x v="3"/>
    <x v="3"/>
    <x v="3"/>
  </r>
  <r>
    <n v="791"/>
    <x v="773"/>
    <s v="Optional web-enabled extranet"/>
    <n v="2100"/>
    <n v="540"/>
    <n v="26"/>
    <x v="0"/>
    <n v="6"/>
    <n v="90"/>
    <x v="1"/>
    <s v="USD"/>
    <x v="715"/>
    <n v="1482818400"/>
    <x v="715"/>
    <d v="2016-12-27T06:00:00"/>
    <b v="0"/>
    <b v="0"/>
    <x v="0"/>
    <x v="0"/>
    <x v="0"/>
  </r>
  <r>
    <n v="792"/>
    <x v="774"/>
    <s v="Reduced 6thgeneration intranet"/>
    <n v="2000"/>
    <n v="680"/>
    <n v="34"/>
    <x v="0"/>
    <n v="7"/>
    <n v="97.14"/>
    <x v="1"/>
    <s v="USD"/>
    <x v="716"/>
    <n v="1374642000"/>
    <x v="716"/>
    <d v="2013-07-24T05:00:00"/>
    <b v="0"/>
    <b v="1"/>
    <x v="3"/>
    <x v="3"/>
    <x v="3"/>
  </r>
  <r>
    <n v="793"/>
    <x v="775"/>
    <s v="Networked disintermediate leverage"/>
    <n v="1100"/>
    <n v="13045"/>
    <n v="1186"/>
    <x v="1"/>
    <n v="181"/>
    <n v="72.069999999999993"/>
    <x v="5"/>
    <s v="CHF"/>
    <x v="448"/>
    <n v="1372482000"/>
    <x v="448"/>
    <d v="2013-06-29T05:00:00"/>
    <b v="0"/>
    <b v="0"/>
    <x v="9"/>
    <x v="5"/>
    <x v="9"/>
  </r>
  <r>
    <n v="794"/>
    <x v="776"/>
    <s v="Optional optimal website"/>
    <n v="6600"/>
    <n v="8276"/>
    <n v="125"/>
    <x v="1"/>
    <n v="110"/>
    <n v="75.239999999999995"/>
    <x v="1"/>
    <s v="USD"/>
    <x v="717"/>
    <n v="1514959200"/>
    <x v="717"/>
    <d v="2018-01-03T06:00:00"/>
    <b v="0"/>
    <b v="0"/>
    <x v="1"/>
    <x v="1"/>
    <x v="1"/>
  </r>
  <r>
    <n v="795"/>
    <x v="777"/>
    <s v="Stand-alone asynchronous functionalities"/>
    <n v="7100"/>
    <n v="1022"/>
    <n v="14"/>
    <x v="0"/>
    <n v="31"/>
    <n v="32.97"/>
    <x v="1"/>
    <s v="USD"/>
    <x v="718"/>
    <n v="1478235600"/>
    <x v="718"/>
    <d v="2016-11-04T05:00:00"/>
    <b v="0"/>
    <b v="0"/>
    <x v="6"/>
    <x v="4"/>
    <x v="6"/>
  </r>
  <r>
    <n v="796"/>
    <x v="778"/>
    <s v="Profound full-range open system"/>
    <n v="7800"/>
    <n v="4275"/>
    <n v="55"/>
    <x v="0"/>
    <n v="78"/>
    <n v="54.81"/>
    <x v="1"/>
    <s v="USD"/>
    <x v="719"/>
    <n v="1408078800"/>
    <x v="719"/>
    <d v="2014-08-15T05:00:00"/>
    <b v="0"/>
    <b v="1"/>
    <x v="20"/>
    <x v="6"/>
    <x v="20"/>
  </r>
  <r>
    <n v="797"/>
    <x v="779"/>
    <s v="Optional tangible utilization"/>
    <n v="7600"/>
    <n v="8332"/>
    <n v="110"/>
    <x v="1"/>
    <n v="185"/>
    <n v="45.04"/>
    <x v="1"/>
    <s v="USD"/>
    <x v="720"/>
    <n v="1548136800"/>
    <x v="720"/>
    <d v="2019-01-22T06:00:00"/>
    <b v="0"/>
    <b v="0"/>
    <x v="2"/>
    <x v="2"/>
    <x v="2"/>
  </r>
  <r>
    <n v="798"/>
    <x v="780"/>
    <s v="Seamless maximized product"/>
    <n v="3400"/>
    <n v="6408"/>
    <n v="188"/>
    <x v="1"/>
    <n v="121"/>
    <n v="52.96"/>
    <x v="1"/>
    <s v="USD"/>
    <x v="721"/>
    <n v="1340859600"/>
    <x v="721"/>
    <d v="2012-06-28T05:00:00"/>
    <b v="0"/>
    <b v="1"/>
    <x v="3"/>
    <x v="3"/>
    <x v="3"/>
  </r>
  <r>
    <n v="799"/>
    <x v="781"/>
    <s v="Devolved tertiary time-frame"/>
    <n v="84500"/>
    <n v="73522"/>
    <n v="87"/>
    <x v="0"/>
    <n v="1225"/>
    <n v="60.02"/>
    <x v="4"/>
    <s v="GBP"/>
    <x v="722"/>
    <n v="1454479200"/>
    <x v="722"/>
    <d v="2016-02-03T06:00:00"/>
    <b v="0"/>
    <b v="0"/>
    <x v="3"/>
    <x v="3"/>
    <x v="3"/>
  </r>
  <r>
    <n v="800"/>
    <x v="782"/>
    <s v="Centralized regional function"/>
    <n v="100"/>
    <n v="1"/>
    <n v="1"/>
    <x v="0"/>
    <n v="1"/>
    <n v="1"/>
    <x v="5"/>
    <s v="CHF"/>
    <x v="139"/>
    <n v="1434430800"/>
    <x v="139"/>
    <d v="2015-06-16T05:00:00"/>
    <b v="0"/>
    <b v="0"/>
    <x v="1"/>
    <x v="1"/>
    <x v="1"/>
  </r>
  <r>
    <n v="801"/>
    <x v="783"/>
    <s v="User-friendly high-level initiative"/>
    <n v="2300"/>
    <n v="4667"/>
    <n v="203"/>
    <x v="1"/>
    <n v="106"/>
    <n v="44.03"/>
    <x v="1"/>
    <s v="USD"/>
    <x v="723"/>
    <n v="1579672800"/>
    <x v="723"/>
    <d v="2020-01-22T06:00:00"/>
    <b v="0"/>
    <b v="1"/>
    <x v="14"/>
    <x v="7"/>
    <x v="14"/>
  </r>
  <r>
    <n v="802"/>
    <x v="784"/>
    <s v="Reverse-engineered zero-defect infrastructure"/>
    <n v="6200"/>
    <n v="12216"/>
    <n v="197"/>
    <x v="1"/>
    <n v="142"/>
    <n v="86.03"/>
    <x v="1"/>
    <s v="USD"/>
    <x v="704"/>
    <n v="1562389200"/>
    <x v="704"/>
    <d v="2019-07-06T05:00:00"/>
    <b v="0"/>
    <b v="0"/>
    <x v="14"/>
    <x v="7"/>
    <x v="14"/>
  </r>
  <r>
    <n v="803"/>
    <x v="785"/>
    <s v="Stand-alone background customer loyalty"/>
    <n v="6100"/>
    <n v="6527"/>
    <n v="107"/>
    <x v="1"/>
    <n v="233"/>
    <n v="28.01"/>
    <x v="1"/>
    <s v="USD"/>
    <x v="724"/>
    <n v="1551506400"/>
    <x v="724"/>
    <d v="2019-03-02T06:00:00"/>
    <b v="0"/>
    <b v="0"/>
    <x v="3"/>
    <x v="3"/>
    <x v="3"/>
  </r>
  <r>
    <n v="804"/>
    <x v="786"/>
    <s v="Business-focused discrete software"/>
    <n v="2600"/>
    <n v="6987"/>
    <n v="269"/>
    <x v="1"/>
    <n v="218"/>
    <n v="32.049999999999997"/>
    <x v="1"/>
    <s v="USD"/>
    <x v="725"/>
    <n v="1516600800"/>
    <x v="725"/>
    <d v="2018-01-22T06:00:00"/>
    <b v="0"/>
    <b v="0"/>
    <x v="1"/>
    <x v="1"/>
    <x v="1"/>
  </r>
  <r>
    <n v="805"/>
    <x v="787"/>
    <s v="Advanced intermediate Graphic Interface"/>
    <n v="9700"/>
    <n v="4932"/>
    <n v="51"/>
    <x v="0"/>
    <n v="67"/>
    <n v="73.61"/>
    <x v="2"/>
    <s v="AUD"/>
    <x v="660"/>
    <n v="1420437600"/>
    <x v="660"/>
    <d v="2015-01-05T06:00:00"/>
    <b v="0"/>
    <b v="0"/>
    <x v="4"/>
    <x v="4"/>
    <x v="4"/>
  </r>
  <r>
    <n v="806"/>
    <x v="788"/>
    <s v="Adaptive holistic hub"/>
    <n v="700"/>
    <n v="8262"/>
    <n v="1180"/>
    <x v="1"/>
    <n v="76"/>
    <n v="108.71"/>
    <x v="1"/>
    <s v="USD"/>
    <x v="726"/>
    <n v="1332997200"/>
    <x v="726"/>
    <d v="2012-03-29T05:00:00"/>
    <b v="0"/>
    <b v="1"/>
    <x v="6"/>
    <x v="4"/>
    <x v="6"/>
  </r>
  <r>
    <n v="807"/>
    <x v="789"/>
    <s v="Automated uniform concept"/>
    <n v="700"/>
    <n v="1848"/>
    <n v="264"/>
    <x v="1"/>
    <n v="43"/>
    <n v="42.98"/>
    <x v="1"/>
    <s v="USD"/>
    <x v="727"/>
    <n v="1574920800"/>
    <x v="727"/>
    <d v="2019-11-28T06:00:00"/>
    <b v="0"/>
    <b v="1"/>
    <x v="3"/>
    <x v="3"/>
    <x v="3"/>
  </r>
  <r>
    <n v="808"/>
    <x v="790"/>
    <s v="Enhanced regional flexibility"/>
    <n v="5200"/>
    <n v="1583"/>
    <n v="30"/>
    <x v="0"/>
    <n v="19"/>
    <n v="83.32"/>
    <x v="1"/>
    <s v="USD"/>
    <x v="728"/>
    <n v="1464930000"/>
    <x v="728"/>
    <d v="2016-06-03T05:00:00"/>
    <b v="0"/>
    <b v="0"/>
    <x v="0"/>
    <x v="0"/>
    <x v="0"/>
  </r>
  <r>
    <n v="809"/>
    <x v="764"/>
    <s v="Public-key bottom-line algorithm"/>
    <n v="140800"/>
    <n v="88536"/>
    <n v="63"/>
    <x v="0"/>
    <n v="2108"/>
    <n v="42"/>
    <x v="5"/>
    <s v="CHF"/>
    <x v="729"/>
    <n v="1345006800"/>
    <x v="729"/>
    <d v="2012-08-15T05:00:00"/>
    <b v="0"/>
    <b v="0"/>
    <x v="4"/>
    <x v="4"/>
    <x v="4"/>
  </r>
  <r>
    <n v="810"/>
    <x v="791"/>
    <s v="Multi-layered intangible instruction set"/>
    <n v="6400"/>
    <n v="12360"/>
    <n v="193"/>
    <x v="1"/>
    <n v="221"/>
    <n v="55.93"/>
    <x v="1"/>
    <s v="USD"/>
    <x v="730"/>
    <n v="1512712800"/>
    <x v="730"/>
    <d v="2017-12-08T06:00:00"/>
    <b v="0"/>
    <b v="1"/>
    <x v="3"/>
    <x v="3"/>
    <x v="3"/>
  </r>
  <r>
    <n v="811"/>
    <x v="792"/>
    <s v="Fundamental methodical emulation"/>
    <n v="92500"/>
    <n v="71320"/>
    <n v="77"/>
    <x v="0"/>
    <n v="679"/>
    <n v="105.04"/>
    <x v="1"/>
    <s v="USD"/>
    <x v="731"/>
    <n v="1452492000"/>
    <x v="731"/>
    <d v="2016-01-11T06:00:00"/>
    <b v="0"/>
    <b v="1"/>
    <x v="11"/>
    <x v="6"/>
    <x v="11"/>
  </r>
  <r>
    <n v="812"/>
    <x v="793"/>
    <s v="Expanded value-added hardware"/>
    <n v="59700"/>
    <n v="134640"/>
    <n v="226"/>
    <x v="1"/>
    <n v="2805"/>
    <n v="48"/>
    <x v="0"/>
    <s v="CAD"/>
    <x v="78"/>
    <n v="1524286800"/>
    <x v="78"/>
    <d v="2018-04-21T05:00:00"/>
    <b v="0"/>
    <b v="0"/>
    <x v="9"/>
    <x v="5"/>
    <x v="9"/>
  </r>
  <r>
    <n v="813"/>
    <x v="794"/>
    <s v="Diverse high-level attitude"/>
    <n v="3200"/>
    <n v="7661"/>
    <n v="239"/>
    <x v="1"/>
    <n v="68"/>
    <n v="112.66"/>
    <x v="1"/>
    <s v="USD"/>
    <x v="732"/>
    <n v="1346907600"/>
    <x v="732"/>
    <d v="2012-09-06T05:00:00"/>
    <b v="0"/>
    <b v="0"/>
    <x v="11"/>
    <x v="6"/>
    <x v="11"/>
  </r>
  <r>
    <n v="814"/>
    <x v="795"/>
    <s v="Visionary 24hour analyzer"/>
    <n v="3200"/>
    <n v="2950"/>
    <n v="92"/>
    <x v="0"/>
    <n v="36"/>
    <n v="81.94"/>
    <x v="3"/>
    <s v="DKK"/>
    <x v="733"/>
    <n v="1464498000"/>
    <x v="733"/>
    <d v="2016-05-29T05:00:00"/>
    <b v="0"/>
    <b v="1"/>
    <x v="1"/>
    <x v="1"/>
    <x v="1"/>
  </r>
  <r>
    <n v="815"/>
    <x v="796"/>
    <s v="Centralized bandwidth-monitored leverage"/>
    <n v="9000"/>
    <n v="11721"/>
    <n v="130"/>
    <x v="1"/>
    <n v="183"/>
    <n v="64.05"/>
    <x v="0"/>
    <s v="CAD"/>
    <x v="734"/>
    <n v="1514181600"/>
    <x v="734"/>
    <d v="2017-12-25T06:00:00"/>
    <b v="0"/>
    <b v="0"/>
    <x v="1"/>
    <x v="1"/>
    <x v="1"/>
  </r>
  <r>
    <n v="816"/>
    <x v="797"/>
    <s v="Ergonomic mission-critical moratorium"/>
    <n v="2300"/>
    <n v="14150"/>
    <n v="615"/>
    <x v="1"/>
    <n v="133"/>
    <n v="106.39"/>
    <x v="1"/>
    <s v="USD"/>
    <x v="406"/>
    <n v="1392184800"/>
    <x v="406"/>
    <d v="2014-02-12T06:00:00"/>
    <b v="1"/>
    <b v="1"/>
    <x v="3"/>
    <x v="3"/>
    <x v="3"/>
  </r>
  <r>
    <n v="817"/>
    <x v="798"/>
    <s v="Front-line intermediate moderator"/>
    <n v="51300"/>
    <n v="189192"/>
    <n v="369"/>
    <x v="1"/>
    <n v="2489"/>
    <n v="76.010000000000005"/>
    <x v="6"/>
    <s v="EUR"/>
    <x v="735"/>
    <n v="1559365200"/>
    <x v="735"/>
    <d v="2019-06-01T05:00:00"/>
    <b v="0"/>
    <b v="1"/>
    <x v="9"/>
    <x v="5"/>
    <x v="9"/>
  </r>
  <r>
    <n v="818"/>
    <x v="311"/>
    <s v="Automated local secured line"/>
    <n v="700"/>
    <n v="7664"/>
    <n v="1095"/>
    <x v="1"/>
    <n v="69"/>
    <n v="111.07"/>
    <x v="1"/>
    <s v="USD"/>
    <x v="736"/>
    <n v="1549173600"/>
    <x v="736"/>
    <d v="2019-02-03T06:00:00"/>
    <b v="0"/>
    <b v="1"/>
    <x v="3"/>
    <x v="3"/>
    <x v="3"/>
  </r>
  <r>
    <n v="819"/>
    <x v="799"/>
    <s v="Integrated bandwidth-monitored alliance"/>
    <n v="8900"/>
    <n v="4509"/>
    <n v="51"/>
    <x v="0"/>
    <n v="47"/>
    <n v="95.94"/>
    <x v="1"/>
    <s v="USD"/>
    <x v="737"/>
    <n v="1355032800"/>
    <x v="737"/>
    <d v="2012-12-09T06:00:00"/>
    <b v="1"/>
    <b v="0"/>
    <x v="11"/>
    <x v="6"/>
    <x v="11"/>
  </r>
  <r>
    <n v="820"/>
    <x v="800"/>
    <s v="Cross-group heuristic forecast"/>
    <n v="1500"/>
    <n v="12009"/>
    <n v="801"/>
    <x v="1"/>
    <n v="279"/>
    <n v="43.04"/>
    <x v="4"/>
    <s v="GBP"/>
    <x v="192"/>
    <n v="1533963600"/>
    <x v="192"/>
    <d v="2018-08-11T05:00:00"/>
    <b v="0"/>
    <b v="1"/>
    <x v="1"/>
    <x v="1"/>
    <x v="1"/>
  </r>
  <r>
    <n v="821"/>
    <x v="801"/>
    <s v="Extended impactful secured line"/>
    <n v="4900"/>
    <n v="14273"/>
    <n v="291"/>
    <x v="1"/>
    <n v="210"/>
    <n v="67.97"/>
    <x v="1"/>
    <s v="USD"/>
    <x v="738"/>
    <n v="1489381200"/>
    <x v="738"/>
    <d v="2017-03-13T05:00:00"/>
    <b v="0"/>
    <b v="0"/>
    <x v="4"/>
    <x v="4"/>
    <x v="4"/>
  </r>
  <r>
    <n v="822"/>
    <x v="802"/>
    <s v="Distributed optimizing protocol"/>
    <n v="54000"/>
    <n v="188982"/>
    <n v="350"/>
    <x v="1"/>
    <n v="2100"/>
    <n v="89.99"/>
    <x v="1"/>
    <s v="USD"/>
    <x v="739"/>
    <n v="1395032400"/>
    <x v="739"/>
    <d v="2014-03-17T05:00:00"/>
    <b v="0"/>
    <b v="0"/>
    <x v="1"/>
    <x v="1"/>
    <x v="1"/>
  </r>
  <r>
    <n v="823"/>
    <x v="803"/>
    <s v="Secured well-modulated system engine"/>
    <n v="4100"/>
    <n v="14640"/>
    <n v="357"/>
    <x v="1"/>
    <n v="252"/>
    <n v="58.1"/>
    <x v="1"/>
    <s v="USD"/>
    <x v="613"/>
    <n v="1412485200"/>
    <x v="613"/>
    <d v="2014-10-05T05:00:00"/>
    <b v="1"/>
    <b v="1"/>
    <x v="1"/>
    <x v="1"/>
    <x v="1"/>
  </r>
  <r>
    <n v="824"/>
    <x v="804"/>
    <s v="Streamlined national benchmark"/>
    <n v="85000"/>
    <n v="107516"/>
    <n v="126"/>
    <x v="1"/>
    <n v="1280"/>
    <n v="84"/>
    <x v="1"/>
    <s v="USD"/>
    <x v="740"/>
    <n v="1279688400"/>
    <x v="740"/>
    <d v="2010-07-21T05:00:00"/>
    <b v="0"/>
    <b v="1"/>
    <x v="9"/>
    <x v="5"/>
    <x v="9"/>
  </r>
  <r>
    <n v="825"/>
    <x v="805"/>
    <s v="Open-architected 24/7 infrastructure"/>
    <n v="3600"/>
    <n v="13950"/>
    <n v="388"/>
    <x v="1"/>
    <n v="157"/>
    <n v="88.85"/>
    <x v="4"/>
    <s v="GBP"/>
    <x v="145"/>
    <n v="1501995600"/>
    <x v="145"/>
    <d v="2017-08-06T05:00:00"/>
    <b v="0"/>
    <b v="0"/>
    <x v="12"/>
    <x v="4"/>
    <x v="12"/>
  </r>
  <r>
    <n v="826"/>
    <x v="806"/>
    <s v="Digitized 6thgeneration Local Area Network"/>
    <n v="2800"/>
    <n v="12797"/>
    <n v="457"/>
    <x v="1"/>
    <n v="194"/>
    <n v="65.959999999999994"/>
    <x v="1"/>
    <s v="USD"/>
    <x v="741"/>
    <n v="1294639200"/>
    <x v="741"/>
    <d v="2011-01-10T06:00:00"/>
    <b v="0"/>
    <b v="1"/>
    <x v="3"/>
    <x v="3"/>
    <x v="3"/>
  </r>
  <r>
    <n v="827"/>
    <x v="807"/>
    <s v="Innovative actuating artificial intelligence"/>
    <n v="2300"/>
    <n v="6134"/>
    <n v="267"/>
    <x v="1"/>
    <n v="82"/>
    <n v="74.8"/>
    <x v="2"/>
    <s v="AUD"/>
    <x v="742"/>
    <n v="1305435600"/>
    <x v="742"/>
    <d v="2011-05-15T05:00:00"/>
    <b v="0"/>
    <b v="1"/>
    <x v="6"/>
    <x v="4"/>
    <x v="6"/>
  </r>
  <r>
    <n v="828"/>
    <x v="808"/>
    <s v="Cross-platform reciprocal budgetary management"/>
    <n v="7100"/>
    <n v="4899"/>
    <n v="69"/>
    <x v="0"/>
    <n v="70"/>
    <n v="69.989999999999995"/>
    <x v="1"/>
    <s v="USD"/>
    <x v="202"/>
    <n v="1537592400"/>
    <x v="202"/>
    <d v="2018-09-22T05:00:00"/>
    <b v="0"/>
    <b v="0"/>
    <x v="3"/>
    <x v="3"/>
    <x v="3"/>
  </r>
  <r>
    <n v="829"/>
    <x v="809"/>
    <s v="Vision-oriented scalable portal"/>
    <n v="9600"/>
    <n v="4929"/>
    <n v="51"/>
    <x v="0"/>
    <n v="154"/>
    <n v="32.01"/>
    <x v="1"/>
    <s v="USD"/>
    <x v="743"/>
    <n v="1435122000"/>
    <x v="743"/>
    <d v="2015-06-24T05:00:00"/>
    <b v="0"/>
    <b v="0"/>
    <x v="3"/>
    <x v="3"/>
    <x v="3"/>
  </r>
  <r>
    <n v="830"/>
    <x v="810"/>
    <s v="Persevering zero administration knowledge user"/>
    <n v="121600"/>
    <n v="1424"/>
    <n v="1"/>
    <x v="0"/>
    <n v="22"/>
    <n v="64.73"/>
    <x v="1"/>
    <s v="USD"/>
    <x v="744"/>
    <n v="1520056800"/>
    <x v="744"/>
    <d v="2018-03-03T06:00:00"/>
    <b v="0"/>
    <b v="0"/>
    <x v="3"/>
    <x v="3"/>
    <x v="3"/>
  </r>
  <r>
    <n v="831"/>
    <x v="811"/>
    <s v="Front-line bottom-line Graphic Interface"/>
    <n v="97100"/>
    <n v="105817"/>
    <n v="109"/>
    <x v="1"/>
    <n v="4233"/>
    <n v="25"/>
    <x v="1"/>
    <s v="USD"/>
    <x v="745"/>
    <n v="1335675600"/>
    <x v="745"/>
    <d v="2012-04-29T05:00:00"/>
    <b v="0"/>
    <b v="0"/>
    <x v="14"/>
    <x v="7"/>
    <x v="14"/>
  </r>
  <r>
    <n v="832"/>
    <x v="812"/>
    <s v="Synergized fault-tolerant hierarchy"/>
    <n v="43200"/>
    <n v="136156"/>
    <n v="315"/>
    <x v="1"/>
    <n v="1297"/>
    <n v="104.98"/>
    <x v="3"/>
    <s v="DKK"/>
    <x v="746"/>
    <n v="1448431200"/>
    <x v="746"/>
    <d v="2015-11-25T06:00:00"/>
    <b v="1"/>
    <b v="0"/>
    <x v="18"/>
    <x v="5"/>
    <x v="18"/>
  </r>
  <r>
    <n v="833"/>
    <x v="813"/>
    <s v="Expanded asynchronous groupware"/>
    <n v="6800"/>
    <n v="10723"/>
    <n v="158"/>
    <x v="1"/>
    <n v="165"/>
    <n v="64.989999999999995"/>
    <x v="3"/>
    <s v="DKK"/>
    <x v="747"/>
    <n v="1298613600"/>
    <x v="747"/>
    <d v="2011-02-25T06:00:00"/>
    <b v="0"/>
    <b v="0"/>
    <x v="18"/>
    <x v="5"/>
    <x v="18"/>
  </r>
  <r>
    <n v="834"/>
    <x v="814"/>
    <s v="Expanded fault-tolerant emulation"/>
    <n v="7300"/>
    <n v="11228"/>
    <n v="154"/>
    <x v="1"/>
    <n v="119"/>
    <n v="94.35"/>
    <x v="1"/>
    <s v="USD"/>
    <x v="362"/>
    <n v="1372482000"/>
    <x v="362"/>
    <d v="2013-06-29T05:00:00"/>
    <b v="0"/>
    <b v="0"/>
    <x v="3"/>
    <x v="3"/>
    <x v="3"/>
  </r>
  <r>
    <n v="835"/>
    <x v="815"/>
    <s v="Future-proofed 24hour model"/>
    <n v="86200"/>
    <n v="77355"/>
    <n v="90"/>
    <x v="0"/>
    <n v="1758"/>
    <n v="44"/>
    <x v="1"/>
    <s v="USD"/>
    <x v="748"/>
    <n v="1425621600"/>
    <x v="748"/>
    <d v="2015-03-06T06:00:00"/>
    <b v="0"/>
    <b v="0"/>
    <x v="2"/>
    <x v="2"/>
    <x v="2"/>
  </r>
  <r>
    <n v="836"/>
    <x v="816"/>
    <s v="Optimized didactic intranet"/>
    <n v="8100"/>
    <n v="6086"/>
    <n v="75"/>
    <x v="0"/>
    <n v="94"/>
    <n v="64.739999999999995"/>
    <x v="1"/>
    <s v="USD"/>
    <x v="749"/>
    <n v="1266300000"/>
    <x v="749"/>
    <d v="2010-02-16T06:00:00"/>
    <b v="0"/>
    <b v="0"/>
    <x v="7"/>
    <x v="1"/>
    <x v="7"/>
  </r>
  <r>
    <n v="837"/>
    <x v="817"/>
    <s v="Right-sized dedicated standardization"/>
    <n v="17700"/>
    <n v="150960"/>
    <n v="853"/>
    <x v="1"/>
    <n v="1797"/>
    <n v="84.01"/>
    <x v="1"/>
    <s v="USD"/>
    <x v="643"/>
    <n v="1305867600"/>
    <x v="643"/>
    <d v="2011-05-20T05:00:00"/>
    <b v="0"/>
    <b v="0"/>
    <x v="17"/>
    <x v="1"/>
    <x v="17"/>
  </r>
  <r>
    <n v="838"/>
    <x v="818"/>
    <s v="Vision-oriented high-level extranet"/>
    <n v="6400"/>
    <n v="8890"/>
    <n v="139"/>
    <x v="1"/>
    <n v="261"/>
    <n v="34.06"/>
    <x v="1"/>
    <s v="USD"/>
    <x v="750"/>
    <n v="1538802000"/>
    <x v="750"/>
    <d v="2018-10-06T05:00:00"/>
    <b v="0"/>
    <b v="0"/>
    <x v="3"/>
    <x v="3"/>
    <x v="3"/>
  </r>
  <r>
    <n v="839"/>
    <x v="819"/>
    <s v="Organized scalable initiative"/>
    <n v="7700"/>
    <n v="14644"/>
    <n v="190"/>
    <x v="1"/>
    <n v="157"/>
    <n v="93.27"/>
    <x v="1"/>
    <s v="USD"/>
    <x v="751"/>
    <n v="1398920400"/>
    <x v="751"/>
    <d v="2014-05-01T05:00:00"/>
    <b v="0"/>
    <b v="1"/>
    <x v="4"/>
    <x v="4"/>
    <x v="4"/>
  </r>
  <r>
    <n v="840"/>
    <x v="820"/>
    <s v="Enhanced regional moderator"/>
    <n v="116300"/>
    <n v="116583"/>
    <n v="100"/>
    <x v="1"/>
    <n v="3533"/>
    <n v="33"/>
    <x v="1"/>
    <s v="USD"/>
    <x v="752"/>
    <n v="1405659600"/>
    <x v="752"/>
    <d v="2014-07-18T05:00:00"/>
    <b v="0"/>
    <b v="1"/>
    <x v="3"/>
    <x v="3"/>
    <x v="3"/>
  </r>
  <r>
    <n v="841"/>
    <x v="821"/>
    <s v="Automated even-keeled emulation"/>
    <n v="9100"/>
    <n v="12991"/>
    <n v="143"/>
    <x v="1"/>
    <n v="155"/>
    <n v="83.81"/>
    <x v="1"/>
    <s v="USD"/>
    <x v="753"/>
    <n v="1457244000"/>
    <x v="753"/>
    <d v="2016-03-06T06:00:00"/>
    <b v="0"/>
    <b v="0"/>
    <x v="2"/>
    <x v="2"/>
    <x v="2"/>
  </r>
  <r>
    <n v="842"/>
    <x v="822"/>
    <s v="Reverse-engineered multi-tasking product"/>
    <n v="1500"/>
    <n v="8447"/>
    <n v="563"/>
    <x v="1"/>
    <n v="132"/>
    <n v="63.99"/>
    <x v="6"/>
    <s v="EUR"/>
    <x v="754"/>
    <n v="1529298000"/>
    <x v="754"/>
    <d v="2018-06-18T05:00:00"/>
    <b v="0"/>
    <b v="0"/>
    <x v="8"/>
    <x v="2"/>
    <x v="8"/>
  </r>
  <r>
    <n v="843"/>
    <x v="823"/>
    <s v="De-engineered next generation parallelism"/>
    <n v="8800"/>
    <n v="2703"/>
    <n v="31"/>
    <x v="0"/>
    <n v="33"/>
    <n v="81.91"/>
    <x v="1"/>
    <s v="USD"/>
    <x v="755"/>
    <n v="1535778000"/>
    <x v="755"/>
    <d v="2018-09-01T05:00:00"/>
    <b v="0"/>
    <b v="0"/>
    <x v="14"/>
    <x v="7"/>
    <x v="14"/>
  </r>
  <r>
    <n v="844"/>
    <x v="824"/>
    <s v="Intuitive cohesive groupware"/>
    <n v="8800"/>
    <n v="8747"/>
    <n v="99"/>
    <x v="3"/>
    <n v="94"/>
    <n v="93.05"/>
    <x v="1"/>
    <s v="USD"/>
    <x v="756"/>
    <n v="1327471200"/>
    <x v="756"/>
    <d v="2012-01-25T06:00:00"/>
    <b v="0"/>
    <b v="0"/>
    <x v="4"/>
    <x v="4"/>
    <x v="4"/>
  </r>
  <r>
    <n v="845"/>
    <x v="825"/>
    <s v="Up-sized high-level access"/>
    <n v="69900"/>
    <n v="138087"/>
    <n v="198"/>
    <x v="1"/>
    <n v="1354"/>
    <n v="101.98"/>
    <x v="4"/>
    <s v="GBP"/>
    <x v="757"/>
    <n v="1529557200"/>
    <x v="757"/>
    <d v="2018-06-21T05:00:00"/>
    <b v="0"/>
    <b v="0"/>
    <x v="2"/>
    <x v="2"/>
    <x v="2"/>
  </r>
  <r>
    <n v="846"/>
    <x v="826"/>
    <s v="Phased empowering success"/>
    <n v="1000"/>
    <n v="5085"/>
    <n v="509"/>
    <x v="1"/>
    <n v="48"/>
    <n v="105.94"/>
    <x v="1"/>
    <s v="USD"/>
    <x v="758"/>
    <n v="1535259600"/>
    <x v="758"/>
    <d v="2018-08-26T05:00:00"/>
    <b v="1"/>
    <b v="1"/>
    <x v="2"/>
    <x v="2"/>
    <x v="2"/>
  </r>
  <r>
    <n v="847"/>
    <x v="827"/>
    <s v="Distributed actuating project"/>
    <n v="4700"/>
    <n v="11174"/>
    <n v="238"/>
    <x v="1"/>
    <n v="110"/>
    <n v="101.58"/>
    <x v="1"/>
    <s v="USD"/>
    <x v="759"/>
    <n v="1515564000"/>
    <x v="759"/>
    <d v="2018-01-10T06:00:00"/>
    <b v="0"/>
    <b v="0"/>
    <x v="0"/>
    <x v="0"/>
    <x v="0"/>
  </r>
  <r>
    <n v="848"/>
    <x v="828"/>
    <s v="Robust motivating orchestration"/>
    <n v="3200"/>
    <n v="10831"/>
    <n v="338"/>
    <x v="1"/>
    <n v="172"/>
    <n v="62.97"/>
    <x v="1"/>
    <s v="USD"/>
    <x v="760"/>
    <n v="1277096400"/>
    <x v="760"/>
    <d v="2010-06-21T05:00:00"/>
    <b v="0"/>
    <b v="0"/>
    <x v="6"/>
    <x v="4"/>
    <x v="6"/>
  </r>
  <r>
    <n v="849"/>
    <x v="829"/>
    <s v="Vision-oriented uniform instruction set"/>
    <n v="6700"/>
    <n v="8917"/>
    <n v="133"/>
    <x v="1"/>
    <n v="307"/>
    <n v="29.05"/>
    <x v="1"/>
    <s v="USD"/>
    <x v="761"/>
    <n v="1329026400"/>
    <x v="761"/>
    <d v="2012-02-12T06:00:00"/>
    <b v="0"/>
    <b v="1"/>
    <x v="7"/>
    <x v="1"/>
    <x v="7"/>
  </r>
  <r>
    <n v="850"/>
    <x v="830"/>
    <s v="Cross-group upward-trending hierarchy"/>
    <n v="100"/>
    <n v="1"/>
    <n v="1"/>
    <x v="0"/>
    <n v="1"/>
    <n v="1"/>
    <x v="1"/>
    <s v="USD"/>
    <x v="762"/>
    <n v="1322978400"/>
    <x v="762"/>
    <d v="2011-12-04T06:00:00"/>
    <b v="1"/>
    <b v="0"/>
    <x v="1"/>
    <x v="1"/>
    <x v="1"/>
  </r>
  <r>
    <n v="851"/>
    <x v="831"/>
    <s v="Object-based needs-based info-mediaries"/>
    <n v="6000"/>
    <n v="12468"/>
    <n v="208"/>
    <x v="1"/>
    <n v="160"/>
    <n v="77.930000000000007"/>
    <x v="1"/>
    <s v="USD"/>
    <x v="444"/>
    <n v="1338786000"/>
    <x v="444"/>
    <d v="2012-06-04T05:00:00"/>
    <b v="0"/>
    <b v="0"/>
    <x v="5"/>
    <x v="1"/>
    <x v="5"/>
  </r>
  <r>
    <n v="852"/>
    <x v="832"/>
    <s v="Open-source reciprocal standardization"/>
    <n v="4900"/>
    <n v="2505"/>
    <n v="51"/>
    <x v="0"/>
    <n v="31"/>
    <n v="80.81"/>
    <x v="1"/>
    <s v="USD"/>
    <x v="763"/>
    <n v="1311656400"/>
    <x v="763"/>
    <d v="2011-07-26T05:00:00"/>
    <b v="0"/>
    <b v="1"/>
    <x v="11"/>
    <x v="6"/>
    <x v="11"/>
  </r>
  <r>
    <n v="853"/>
    <x v="833"/>
    <s v="Secured well-modulated projection"/>
    <n v="17100"/>
    <n v="111502"/>
    <n v="652"/>
    <x v="1"/>
    <n v="1467"/>
    <n v="76.010000000000005"/>
    <x v="0"/>
    <s v="CAD"/>
    <x v="764"/>
    <n v="1308978000"/>
    <x v="764"/>
    <d v="2011-06-25T05:00:00"/>
    <b v="0"/>
    <b v="1"/>
    <x v="7"/>
    <x v="1"/>
    <x v="7"/>
  </r>
  <r>
    <n v="854"/>
    <x v="834"/>
    <s v="Multi-channeled secondary middleware"/>
    <n v="171000"/>
    <n v="194309"/>
    <n v="114"/>
    <x v="1"/>
    <n v="2662"/>
    <n v="72.989999999999995"/>
    <x v="0"/>
    <s v="CAD"/>
    <x v="765"/>
    <n v="1576389600"/>
    <x v="765"/>
    <d v="2019-12-15T06:00:00"/>
    <b v="0"/>
    <b v="0"/>
    <x v="13"/>
    <x v="5"/>
    <x v="13"/>
  </r>
  <r>
    <n v="855"/>
    <x v="835"/>
    <s v="Horizontal clear-thinking framework"/>
    <n v="23400"/>
    <n v="23956"/>
    <n v="102"/>
    <x v="1"/>
    <n v="452"/>
    <n v="53"/>
    <x v="2"/>
    <s v="AUD"/>
    <x v="766"/>
    <n v="1311051600"/>
    <x v="766"/>
    <d v="2011-07-19T05:00:00"/>
    <b v="0"/>
    <b v="0"/>
    <x v="3"/>
    <x v="3"/>
    <x v="3"/>
  </r>
  <r>
    <n v="856"/>
    <x v="764"/>
    <s v="Profound composite core"/>
    <n v="2400"/>
    <n v="8558"/>
    <n v="357"/>
    <x v="1"/>
    <n v="158"/>
    <n v="54.16"/>
    <x v="1"/>
    <s v="USD"/>
    <x v="767"/>
    <n v="1336712400"/>
    <x v="767"/>
    <d v="2012-05-11T05:00:00"/>
    <b v="0"/>
    <b v="0"/>
    <x v="0"/>
    <x v="0"/>
    <x v="0"/>
  </r>
  <r>
    <n v="857"/>
    <x v="836"/>
    <s v="Programmable disintermediate matrices"/>
    <n v="5300"/>
    <n v="7413"/>
    <n v="140"/>
    <x v="1"/>
    <n v="225"/>
    <n v="32.950000000000003"/>
    <x v="5"/>
    <s v="CHF"/>
    <x v="768"/>
    <n v="1330408800"/>
    <x v="768"/>
    <d v="2012-02-28T06:00:00"/>
    <b v="1"/>
    <b v="0"/>
    <x v="12"/>
    <x v="4"/>
    <x v="12"/>
  </r>
  <r>
    <n v="858"/>
    <x v="837"/>
    <s v="Realigned 5thgeneration knowledge user"/>
    <n v="4000"/>
    <n v="2778"/>
    <n v="69"/>
    <x v="0"/>
    <n v="35"/>
    <n v="79.37"/>
    <x v="1"/>
    <s v="USD"/>
    <x v="769"/>
    <n v="1524891600"/>
    <x v="769"/>
    <d v="2018-04-28T05:00:00"/>
    <b v="1"/>
    <b v="0"/>
    <x v="0"/>
    <x v="0"/>
    <x v="0"/>
  </r>
  <r>
    <n v="859"/>
    <x v="838"/>
    <s v="Multi-layered upward-trending groupware"/>
    <n v="7300"/>
    <n v="2594"/>
    <n v="36"/>
    <x v="0"/>
    <n v="63"/>
    <n v="41.17"/>
    <x v="1"/>
    <s v="USD"/>
    <x v="770"/>
    <n v="1363669200"/>
    <x v="770"/>
    <d v="2013-03-19T05:00:00"/>
    <b v="0"/>
    <b v="1"/>
    <x v="3"/>
    <x v="3"/>
    <x v="3"/>
  </r>
  <r>
    <n v="860"/>
    <x v="839"/>
    <s v="Re-contextualized leadingedge firmware"/>
    <n v="2000"/>
    <n v="5033"/>
    <n v="252"/>
    <x v="1"/>
    <n v="65"/>
    <n v="77.430000000000007"/>
    <x v="1"/>
    <s v="USD"/>
    <x v="771"/>
    <n v="1551420000"/>
    <x v="771"/>
    <d v="2019-03-01T06:00:00"/>
    <b v="0"/>
    <b v="1"/>
    <x v="8"/>
    <x v="2"/>
    <x v="8"/>
  </r>
  <r>
    <n v="861"/>
    <x v="840"/>
    <s v="Devolved disintermediate analyzer"/>
    <n v="8800"/>
    <n v="9317"/>
    <n v="106"/>
    <x v="1"/>
    <n v="163"/>
    <n v="57.16"/>
    <x v="1"/>
    <s v="USD"/>
    <x v="772"/>
    <n v="1269838800"/>
    <x v="772"/>
    <d v="2010-03-29T05:00:00"/>
    <b v="0"/>
    <b v="0"/>
    <x v="3"/>
    <x v="3"/>
    <x v="3"/>
  </r>
  <r>
    <n v="862"/>
    <x v="841"/>
    <s v="Profound disintermediate open system"/>
    <n v="3500"/>
    <n v="6560"/>
    <n v="187"/>
    <x v="1"/>
    <n v="85"/>
    <n v="77.180000000000007"/>
    <x v="1"/>
    <s v="USD"/>
    <x v="773"/>
    <n v="1312520400"/>
    <x v="773"/>
    <d v="2011-08-05T05:00:00"/>
    <b v="0"/>
    <b v="0"/>
    <x v="3"/>
    <x v="3"/>
    <x v="3"/>
  </r>
  <r>
    <n v="863"/>
    <x v="842"/>
    <s v="Automated reciprocal protocol"/>
    <n v="1400"/>
    <n v="5415"/>
    <n v="387"/>
    <x v="1"/>
    <n v="217"/>
    <n v="24.95"/>
    <x v="1"/>
    <s v="USD"/>
    <x v="774"/>
    <n v="1436504400"/>
    <x v="774"/>
    <d v="2015-07-10T05:00:00"/>
    <b v="0"/>
    <b v="1"/>
    <x v="19"/>
    <x v="4"/>
    <x v="19"/>
  </r>
  <r>
    <n v="864"/>
    <x v="843"/>
    <s v="Automated static workforce"/>
    <n v="4200"/>
    <n v="14577"/>
    <n v="347"/>
    <x v="1"/>
    <n v="150"/>
    <n v="97.18"/>
    <x v="1"/>
    <s v="USD"/>
    <x v="775"/>
    <n v="1472014800"/>
    <x v="775"/>
    <d v="2016-08-24T05:00:00"/>
    <b v="0"/>
    <b v="0"/>
    <x v="12"/>
    <x v="4"/>
    <x v="12"/>
  </r>
  <r>
    <n v="865"/>
    <x v="844"/>
    <s v="Horizontal attitude-oriented help-desk"/>
    <n v="81000"/>
    <n v="150515"/>
    <n v="186"/>
    <x v="1"/>
    <n v="3272"/>
    <n v="46"/>
    <x v="1"/>
    <s v="USD"/>
    <x v="776"/>
    <n v="1411534800"/>
    <x v="776"/>
    <d v="2014-09-24T05:00:00"/>
    <b v="0"/>
    <b v="0"/>
    <x v="3"/>
    <x v="3"/>
    <x v="3"/>
  </r>
  <r>
    <n v="866"/>
    <x v="845"/>
    <s v="Versatile 5thgeneration matrices"/>
    <n v="182800"/>
    <n v="79045"/>
    <n v="43"/>
    <x v="3"/>
    <n v="898"/>
    <n v="88.02"/>
    <x v="1"/>
    <s v="USD"/>
    <x v="777"/>
    <n v="1304917200"/>
    <x v="777"/>
    <d v="2011-05-09T05:00:00"/>
    <b v="0"/>
    <b v="0"/>
    <x v="14"/>
    <x v="7"/>
    <x v="14"/>
  </r>
  <r>
    <n v="867"/>
    <x v="846"/>
    <s v="Cross-platform next generation service-desk"/>
    <n v="4800"/>
    <n v="7797"/>
    <n v="162"/>
    <x v="1"/>
    <n v="300"/>
    <n v="25.99"/>
    <x v="1"/>
    <s v="USD"/>
    <x v="778"/>
    <n v="1539579600"/>
    <x v="778"/>
    <d v="2018-10-15T05:00:00"/>
    <b v="0"/>
    <b v="0"/>
    <x v="0"/>
    <x v="0"/>
    <x v="0"/>
  </r>
  <r>
    <n v="868"/>
    <x v="847"/>
    <s v="Front-line web-enabled installation"/>
    <n v="7000"/>
    <n v="12939"/>
    <n v="185"/>
    <x v="1"/>
    <n v="126"/>
    <n v="102.69"/>
    <x v="1"/>
    <s v="USD"/>
    <x v="779"/>
    <n v="1382504400"/>
    <x v="779"/>
    <d v="2013-10-23T05:00:00"/>
    <b v="0"/>
    <b v="0"/>
    <x v="3"/>
    <x v="3"/>
    <x v="3"/>
  </r>
  <r>
    <n v="869"/>
    <x v="848"/>
    <s v="Multi-channeled responsive product"/>
    <n v="161900"/>
    <n v="38376"/>
    <n v="24"/>
    <x v="0"/>
    <n v="526"/>
    <n v="72.959999999999994"/>
    <x v="1"/>
    <s v="USD"/>
    <x v="780"/>
    <n v="1278306000"/>
    <x v="780"/>
    <d v="2010-07-05T05:00:00"/>
    <b v="0"/>
    <b v="0"/>
    <x v="6"/>
    <x v="4"/>
    <x v="6"/>
  </r>
  <r>
    <n v="870"/>
    <x v="849"/>
    <s v="Adaptive demand-driven encryption"/>
    <n v="7700"/>
    <n v="6920"/>
    <n v="90"/>
    <x v="0"/>
    <n v="121"/>
    <n v="57.19"/>
    <x v="1"/>
    <s v="USD"/>
    <x v="335"/>
    <n v="1442552400"/>
    <x v="335"/>
    <d v="2015-09-18T05:00:00"/>
    <b v="0"/>
    <b v="0"/>
    <x v="3"/>
    <x v="3"/>
    <x v="3"/>
  </r>
  <r>
    <n v="871"/>
    <x v="850"/>
    <s v="Re-engineered client-driven knowledge user"/>
    <n v="71500"/>
    <n v="194912"/>
    <n v="273"/>
    <x v="1"/>
    <n v="2320"/>
    <n v="84.01"/>
    <x v="1"/>
    <s v="USD"/>
    <x v="535"/>
    <n v="1511071200"/>
    <x v="535"/>
    <d v="2017-11-19T06:00:00"/>
    <b v="0"/>
    <b v="1"/>
    <x v="3"/>
    <x v="3"/>
    <x v="3"/>
  </r>
  <r>
    <n v="872"/>
    <x v="851"/>
    <s v="Compatible logistical paradigm"/>
    <n v="4700"/>
    <n v="7992"/>
    <n v="170"/>
    <x v="1"/>
    <n v="81"/>
    <n v="98.67"/>
    <x v="2"/>
    <s v="AUD"/>
    <x v="270"/>
    <n v="1536382800"/>
    <x v="270"/>
    <d v="2018-09-08T05:00:00"/>
    <b v="0"/>
    <b v="0"/>
    <x v="22"/>
    <x v="4"/>
    <x v="22"/>
  </r>
  <r>
    <n v="873"/>
    <x v="852"/>
    <s v="Intuitive value-added installation"/>
    <n v="42100"/>
    <n v="79268"/>
    <n v="188"/>
    <x v="1"/>
    <n v="1887"/>
    <n v="42.01"/>
    <x v="1"/>
    <s v="USD"/>
    <x v="781"/>
    <n v="1389592800"/>
    <x v="781"/>
    <d v="2014-01-13T06:00:00"/>
    <b v="0"/>
    <b v="0"/>
    <x v="14"/>
    <x v="7"/>
    <x v="14"/>
  </r>
  <r>
    <n v="874"/>
    <x v="853"/>
    <s v="Managed discrete parallelism"/>
    <n v="40200"/>
    <n v="139468"/>
    <n v="347"/>
    <x v="1"/>
    <n v="4358"/>
    <n v="32"/>
    <x v="1"/>
    <s v="USD"/>
    <x v="782"/>
    <n v="1275282000"/>
    <x v="782"/>
    <d v="2010-05-31T05:00:00"/>
    <b v="0"/>
    <b v="1"/>
    <x v="14"/>
    <x v="7"/>
    <x v="14"/>
  </r>
  <r>
    <n v="875"/>
    <x v="854"/>
    <s v="Implemented tangible approach"/>
    <n v="7900"/>
    <n v="5465"/>
    <n v="69"/>
    <x v="0"/>
    <n v="67"/>
    <n v="81.569999999999993"/>
    <x v="1"/>
    <s v="USD"/>
    <x v="783"/>
    <n v="1294984800"/>
    <x v="783"/>
    <d v="2011-01-14T06:00:00"/>
    <b v="0"/>
    <b v="0"/>
    <x v="1"/>
    <x v="1"/>
    <x v="1"/>
  </r>
  <r>
    <n v="876"/>
    <x v="855"/>
    <s v="Re-engineered encompassing definition"/>
    <n v="8300"/>
    <n v="2111"/>
    <n v="25"/>
    <x v="0"/>
    <n v="57"/>
    <n v="37.04"/>
    <x v="0"/>
    <s v="CAD"/>
    <x v="784"/>
    <n v="1562043600"/>
    <x v="784"/>
    <d v="2019-07-02T05:00:00"/>
    <b v="0"/>
    <b v="0"/>
    <x v="14"/>
    <x v="7"/>
    <x v="14"/>
  </r>
  <r>
    <n v="877"/>
    <x v="856"/>
    <s v="Multi-lateral uniform collaboration"/>
    <n v="163600"/>
    <n v="126628"/>
    <n v="77"/>
    <x v="0"/>
    <n v="1229"/>
    <n v="103.03"/>
    <x v="1"/>
    <s v="USD"/>
    <x v="785"/>
    <n v="1469595600"/>
    <x v="785"/>
    <d v="2016-07-27T05:00:00"/>
    <b v="0"/>
    <b v="0"/>
    <x v="0"/>
    <x v="0"/>
    <x v="0"/>
  </r>
  <r>
    <n v="878"/>
    <x v="857"/>
    <s v="Enterprise-wide foreground paradigm"/>
    <n v="2700"/>
    <n v="1012"/>
    <n v="37"/>
    <x v="0"/>
    <n v="12"/>
    <n v="84.33"/>
    <x v="6"/>
    <s v="EUR"/>
    <x v="786"/>
    <n v="1581141600"/>
    <x v="786"/>
    <d v="2020-02-08T06:00:00"/>
    <b v="0"/>
    <b v="0"/>
    <x v="16"/>
    <x v="1"/>
    <x v="16"/>
  </r>
  <r>
    <n v="879"/>
    <x v="858"/>
    <s v="Stand-alone incremental parallelism"/>
    <n v="1000"/>
    <n v="5438"/>
    <n v="544"/>
    <x v="1"/>
    <n v="53"/>
    <n v="102.6"/>
    <x v="1"/>
    <s v="USD"/>
    <x v="787"/>
    <n v="1488520800"/>
    <x v="787"/>
    <d v="2017-03-03T06:00:00"/>
    <b v="0"/>
    <b v="0"/>
    <x v="9"/>
    <x v="5"/>
    <x v="9"/>
  </r>
  <r>
    <n v="880"/>
    <x v="859"/>
    <s v="Persevering 5thgeneration throughput"/>
    <n v="84500"/>
    <n v="193101"/>
    <n v="229"/>
    <x v="1"/>
    <n v="2414"/>
    <n v="79.989999999999995"/>
    <x v="1"/>
    <s v="USD"/>
    <x v="788"/>
    <n v="1563858000"/>
    <x v="788"/>
    <d v="2019-07-23T05:00:00"/>
    <b v="0"/>
    <b v="0"/>
    <x v="5"/>
    <x v="1"/>
    <x v="5"/>
  </r>
  <r>
    <n v="881"/>
    <x v="860"/>
    <s v="Implemented object-oriented synergy"/>
    <n v="81300"/>
    <n v="31665"/>
    <n v="39"/>
    <x v="0"/>
    <n v="452"/>
    <n v="70.06"/>
    <x v="1"/>
    <s v="USD"/>
    <x v="330"/>
    <n v="1438923600"/>
    <x v="330"/>
    <d v="2015-08-07T05:00:00"/>
    <b v="0"/>
    <b v="1"/>
    <x v="3"/>
    <x v="3"/>
    <x v="3"/>
  </r>
  <r>
    <n v="882"/>
    <x v="861"/>
    <s v="Balanced demand-driven definition"/>
    <n v="800"/>
    <n v="2960"/>
    <n v="370"/>
    <x v="1"/>
    <n v="80"/>
    <n v="37"/>
    <x v="1"/>
    <s v="USD"/>
    <x v="789"/>
    <n v="1422165600"/>
    <x v="789"/>
    <d v="2015-01-25T06:00:00"/>
    <b v="0"/>
    <b v="0"/>
    <x v="3"/>
    <x v="3"/>
    <x v="3"/>
  </r>
  <r>
    <n v="883"/>
    <x v="862"/>
    <s v="Customer-focused mobile Graphic Interface"/>
    <n v="3400"/>
    <n v="8089"/>
    <n v="238"/>
    <x v="1"/>
    <n v="193"/>
    <n v="41.91"/>
    <x v="1"/>
    <s v="USD"/>
    <x v="790"/>
    <n v="1277874000"/>
    <x v="790"/>
    <d v="2010-06-30T05:00:00"/>
    <b v="0"/>
    <b v="0"/>
    <x v="12"/>
    <x v="4"/>
    <x v="12"/>
  </r>
  <r>
    <n v="884"/>
    <x v="863"/>
    <s v="Horizontal secondary interface"/>
    <n v="170800"/>
    <n v="109374"/>
    <n v="64"/>
    <x v="0"/>
    <n v="1886"/>
    <n v="57.99"/>
    <x v="1"/>
    <s v="USD"/>
    <x v="791"/>
    <n v="1399352400"/>
    <x v="791"/>
    <d v="2014-05-06T05:00:00"/>
    <b v="0"/>
    <b v="1"/>
    <x v="3"/>
    <x v="3"/>
    <x v="3"/>
  </r>
  <r>
    <n v="885"/>
    <x v="864"/>
    <s v="Virtual analyzing collaboration"/>
    <n v="1800"/>
    <n v="2129"/>
    <n v="118"/>
    <x v="1"/>
    <n v="52"/>
    <n v="40.94"/>
    <x v="1"/>
    <s v="USD"/>
    <x v="792"/>
    <n v="1279083600"/>
    <x v="792"/>
    <d v="2010-07-14T05:00:00"/>
    <b v="0"/>
    <b v="0"/>
    <x v="3"/>
    <x v="3"/>
    <x v="3"/>
  </r>
  <r>
    <n v="886"/>
    <x v="865"/>
    <s v="Multi-tiered explicit focus group"/>
    <n v="150600"/>
    <n v="127745"/>
    <n v="85"/>
    <x v="0"/>
    <n v="1825"/>
    <n v="70"/>
    <x v="1"/>
    <s v="USD"/>
    <x v="793"/>
    <n v="1284354000"/>
    <x v="793"/>
    <d v="2010-09-13T05:00:00"/>
    <b v="0"/>
    <b v="0"/>
    <x v="7"/>
    <x v="1"/>
    <x v="7"/>
  </r>
  <r>
    <n v="887"/>
    <x v="866"/>
    <s v="Multi-layered systematic knowledgebase"/>
    <n v="7800"/>
    <n v="2289"/>
    <n v="29"/>
    <x v="0"/>
    <n v="31"/>
    <n v="73.84"/>
    <x v="1"/>
    <s v="USD"/>
    <x v="794"/>
    <n v="1441170000"/>
    <x v="794"/>
    <d v="2015-09-02T05:00:00"/>
    <b v="0"/>
    <b v="1"/>
    <x v="3"/>
    <x v="3"/>
    <x v="3"/>
  </r>
  <r>
    <n v="888"/>
    <x v="867"/>
    <s v="Reverse-engineered uniform knowledge user"/>
    <n v="5800"/>
    <n v="12174"/>
    <n v="210"/>
    <x v="1"/>
    <n v="290"/>
    <n v="41.98"/>
    <x v="1"/>
    <s v="USD"/>
    <x v="795"/>
    <n v="1493528400"/>
    <x v="795"/>
    <d v="2017-04-30T05:00:00"/>
    <b v="0"/>
    <b v="0"/>
    <x v="3"/>
    <x v="3"/>
    <x v="3"/>
  </r>
  <r>
    <n v="889"/>
    <x v="868"/>
    <s v="Secured dynamic capacity"/>
    <n v="5600"/>
    <n v="9508"/>
    <n v="170"/>
    <x v="1"/>
    <n v="122"/>
    <n v="77.930000000000007"/>
    <x v="1"/>
    <s v="USD"/>
    <x v="796"/>
    <n v="1395205200"/>
    <x v="796"/>
    <d v="2014-03-19T05:00:00"/>
    <b v="0"/>
    <b v="1"/>
    <x v="5"/>
    <x v="1"/>
    <x v="5"/>
  </r>
  <r>
    <n v="890"/>
    <x v="869"/>
    <s v="Devolved foreground throughput"/>
    <n v="134400"/>
    <n v="155849"/>
    <n v="116"/>
    <x v="1"/>
    <n v="1470"/>
    <n v="106.02"/>
    <x v="1"/>
    <s v="USD"/>
    <x v="797"/>
    <n v="1561438800"/>
    <x v="797"/>
    <d v="2019-06-25T05:00:00"/>
    <b v="0"/>
    <b v="0"/>
    <x v="7"/>
    <x v="1"/>
    <x v="7"/>
  </r>
  <r>
    <n v="891"/>
    <x v="870"/>
    <s v="Synchronized demand-driven infrastructure"/>
    <n v="3000"/>
    <n v="7758"/>
    <n v="259"/>
    <x v="1"/>
    <n v="165"/>
    <n v="47.02"/>
    <x v="0"/>
    <s v="CAD"/>
    <x v="798"/>
    <n v="1326693600"/>
    <x v="798"/>
    <d v="2012-01-16T06:00:00"/>
    <b v="0"/>
    <b v="0"/>
    <x v="4"/>
    <x v="4"/>
    <x v="4"/>
  </r>
  <r>
    <n v="892"/>
    <x v="871"/>
    <s v="Realigned discrete structure"/>
    <n v="6000"/>
    <n v="13835"/>
    <n v="231"/>
    <x v="1"/>
    <n v="182"/>
    <n v="76.02"/>
    <x v="1"/>
    <s v="USD"/>
    <x v="799"/>
    <n v="1277960400"/>
    <x v="799"/>
    <d v="2010-07-01T05:00:00"/>
    <b v="0"/>
    <b v="0"/>
    <x v="18"/>
    <x v="5"/>
    <x v="18"/>
  </r>
  <r>
    <n v="893"/>
    <x v="872"/>
    <s v="Progressive grid-enabled website"/>
    <n v="8400"/>
    <n v="10770"/>
    <n v="128"/>
    <x v="1"/>
    <n v="199"/>
    <n v="54.12"/>
    <x v="6"/>
    <s v="EUR"/>
    <x v="800"/>
    <n v="1434690000"/>
    <x v="800"/>
    <d v="2015-06-19T05:00:00"/>
    <b v="0"/>
    <b v="1"/>
    <x v="4"/>
    <x v="4"/>
    <x v="4"/>
  </r>
  <r>
    <n v="894"/>
    <x v="873"/>
    <s v="Organic cohesive neural-net"/>
    <n v="1700"/>
    <n v="3208"/>
    <n v="189"/>
    <x v="1"/>
    <n v="56"/>
    <n v="57.29"/>
    <x v="4"/>
    <s v="GBP"/>
    <x v="801"/>
    <n v="1376110800"/>
    <x v="801"/>
    <d v="2013-08-10T05:00:00"/>
    <b v="0"/>
    <b v="1"/>
    <x v="19"/>
    <x v="4"/>
    <x v="19"/>
  </r>
  <r>
    <n v="895"/>
    <x v="874"/>
    <s v="Integrated demand-driven info-mediaries"/>
    <n v="159800"/>
    <n v="11108"/>
    <n v="7"/>
    <x v="0"/>
    <n v="107"/>
    <n v="103.81"/>
    <x v="1"/>
    <s v="USD"/>
    <x v="802"/>
    <n v="1518415200"/>
    <x v="802"/>
    <d v="2018-02-12T06:00:00"/>
    <b v="0"/>
    <b v="0"/>
    <x v="3"/>
    <x v="3"/>
    <x v="3"/>
  </r>
  <r>
    <n v="896"/>
    <x v="875"/>
    <s v="Reverse-engineered client-server extranet"/>
    <n v="19800"/>
    <n v="153338"/>
    <n v="774"/>
    <x v="1"/>
    <n v="1460"/>
    <n v="105.03"/>
    <x v="2"/>
    <s v="AUD"/>
    <x v="803"/>
    <n v="1310878800"/>
    <x v="803"/>
    <d v="2011-07-17T05:00:00"/>
    <b v="0"/>
    <b v="1"/>
    <x v="0"/>
    <x v="0"/>
    <x v="0"/>
  </r>
  <r>
    <n v="897"/>
    <x v="876"/>
    <s v="Organized discrete encoding"/>
    <n v="8800"/>
    <n v="2437"/>
    <n v="28"/>
    <x v="0"/>
    <n v="27"/>
    <n v="90.26"/>
    <x v="1"/>
    <s v="USD"/>
    <x v="212"/>
    <n v="1556600400"/>
    <x v="212"/>
    <d v="2019-04-30T05:00:00"/>
    <b v="0"/>
    <b v="0"/>
    <x v="3"/>
    <x v="3"/>
    <x v="3"/>
  </r>
  <r>
    <n v="898"/>
    <x v="877"/>
    <s v="Balanced regional flexibility"/>
    <n v="179100"/>
    <n v="93991"/>
    <n v="52"/>
    <x v="0"/>
    <n v="1221"/>
    <n v="76.98"/>
    <x v="1"/>
    <s v="USD"/>
    <x v="804"/>
    <n v="1576994400"/>
    <x v="804"/>
    <d v="2019-12-22T06:00:00"/>
    <b v="0"/>
    <b v="0"/>
    <x v="4"/>
    <x v="4"/>
    <x v="4"/>
  </r>
  <r>
    <n v="899"/>
    <x v="878"/>
    <s v="Implemented multimedia time-frame"/>
    <n v="3100"/>
    <n v="12620"/>
    <n v="407"/>
    <x v="1"/>
    <n v="123"/>
    <n v="102.6"/>
    <x v="5"/>
    <s v="CHF"/>
    <x v="805"/>
    <n v="1382677200"/>
    <x v="805"/>
    <d v="2013-10-25T05:00:00"/>
    <b v="0"/>
    <b v="0"/>
    <x v="17"/>
    <x v="1"/>
    <x v="17"/>
  </r>
  <r>
    <n v="900"/>
    <x v="879"/>
    <s v="Enhanced uniform service-desk"/>
    <n v="100"/>
    <n v="2"/>
    <n v="2"/>
    <x v="0"/>
    <n v="1"/>
    <n v="2"/>
    <x v="1"/>
    <s v="USD"/>
    <x v="806"/>
    <n v="1411189200"/>
    <x v="806"/>
    <d v="2014-09-20T05:00:00"/>
    <b v="0"/>
    <b v="1"/>
    <x v="2"/>
    <x v="2"/>
    <x v="2"/>
  </r>
  <r>
    <n v="901"/>
    <x v="880"/>
    <s v="Versatile bottom-line definition"/>
    <n v="5600"/>
    <n v="8746"/>
    <n v="156"/>
    <x v="1"/>
    <n v="159"/>
    <n v="55.01"/>
    <x v="1"/>
    <s v="USD"/>
    <x v="807"/>
    <n v="1534654800"/>
    <x v="807"/>
    <d v="2018-08-19T05:00:00"/>
    <b v="0"/>
    <b v="1"/>
    <x v="1"/>
    <x v="1"/>
    <x v="1"/>
  </r>
  <r>
    <n v="902"/>
    <x v="881"/>
    <s v="Integrated bifurcated software"/>
    <n v="1400"/>
    <n v="3534"/>
    <n v="252"/>
    <x v="1"/>
    <n v="110"/>
    <n v="32.130000000000003"/>
    <x v="1"/>
    <s v="USD"/>
    <x v="722"/>
    <n v="1457762400"/>
    <x v="722"/>
    <d v="2016-03-12T06:00:00"/>
    <b v="0"/>
    <b v="0"/>
    <x v="2"/>
    <x v="2"/>
    <x v="2"/>
  </r>
  <r>
    <n v="903"/>
    <x v="882"/>
    <s v="Assimilated next generation instruction set"/>
    <n v="41000"/>
    <n v="709"/>
    <n v="2"/>
    <x v="2"/>
    <n v="14"/>
    <n v="50.64"/>
    <x v="1"/>
    <s v="USD"/>
    <x v="477"/>
    <n v="1337490000"/>
    <x v="477"/>
    <d v="2012-05-20T05:00:00"/>
    <b v="0"/>
    <b v="1"/>
    <x v="9"/>
    <x v="5"/>
    <x v="9"/>
  </r>
  <r>
    <n v="904"/>
    <x v="883"/>
    <s v="Digitized foreground array"/>
    <n v="6500"/>
    <n v="795"/>
    <n v="12"/>
    <x v="0"/>
    <n v="16"/>
    <n v="49.69"/>
    <x v="1"/>
    <s v="USD"/>
    <x v="259"/>
    <n v="1349672400"/>
    <x v="259"/>
    <d v="2012-10-08T05:00:00"/>
    <b v="0"/>
    <b v="0"/>
    <x v="15"/>
    <x v="5"/>
    <x v="15"/>
  </r>
  <r>
    <n v="905"/>
    <x v="884"/>
    <s v="Re-engineered clear-thinking project"/>
    <n v="7900"/>
    <n v="12955"/>
    <n v="164"/>
    <x v="1"/>
    <n v="236"/>
    <n v="54.89"/>
    <x v="1"/>
    <s v="USD"/>
    <x v="9"/>
    <n v="1379826000"/>
    <x v="9"/>
    <d v="2013-09-22T05:00:00"/>
    <b v="0"/>
    <b v="0"/>
    <x v="3"/>
    <x v="3"/>
    <x v="3"/>
  </r>
  <r>
    <n v="906"/>
    <x v="885"/>
    <s v="Implemented even-keeled standardization"/>
    <n v="5500"/>
    <n v="8964"/>
    <n v="163"/>
    <x v="1"/>
    <n v="191"/>
    <n v="46.93"/>
    <x v="1"/>
    <s v="USD"/>
    <x v="808"/>
    <n v="1497762000"/>
    <x v="808"/>
    <d v="2017-06-18T05:00:00"/>
    <b v="1"/>
    <b v="1"/>
    <x v="4"/>
    <x v="4"/>
    <x v="4"/>
  </r>
  <r>
    <n v="907"/>
    <x v="886"/>
    <s v="Quality-focused asymmetric adapter"/>
    <n v="9100"/>
    <n v="1843"/>
    <n v="20"/>
    <x v="0"/>
    <n v="41"/>
    <n v="44.95"/>
    <x v="1"/>
    <s v="USD"/>
    <x v="809"/>
    <n v="1304485200"/>
    <x v="809"/>
    <d v="2011-05-04T05:00:00"/>
    <b v="0"/>
    <b v="0"/>
    <x v="3"/>
    <x v="3"/>
    <x v="3"/>
  </r>
  <r>
    <n v="908"/>
    <x v="887"/>
    <s v="Networked intangible help-desk"/>
    <n v="38200"/>
    <n v="121950"/>
    <n v="319"/>
    <x v="1"/>
    <n v="3934"/>
    <n v="31"/>
    <x v="1"/>
    <s v="USD"/>
    <x v="444"/>
    <n v="1336885200"/>
    <x v="444"/>
    <d v="2012-05-13T05:00:00"/>
    <b v="0"/>
    <b v="0"/>
    <x v="11"/>
    <x v="6"/>
    <x v="11"/>
  </r>
  <r>
    <n v="909"/>
    <x v="888"/>
    <s v="Synchronized attitude-oriented frame"/>
    <n v="1800"/>
    <n v="8621"/>
    <n v="479"/>
    <x v="1"/>
    <n v="80"/>
    <n v="107.76"/>
    <x v="0"/>
    <s v="CAD"/>
    <x v="384"/>
    <n v="1530421200"/>
    <x v="384"/>
    <d v="2018-07-01T05:00:00"/>
    <b v="0"/>
    <b v="1"/>
    <x v="3"/>
    <x v="3"/>
    <x v="3"/>
  </r>
  <r>
    <n v="910"/>
    <x v="889"/>
    <s v="Proactive incremental architecture"/>
    <n v="154500"/>
    <n v="30215"/>
    <n v="20"/>
    <x v="3"/>
    <n v="296"/>
    <n v="102.08"/>
    <x v="1"/>
    <s v="USD"/>
    <x v="810"/>
    <n v="1421992800"/>
    <x v="810"/>
    <d v="2015-01-23T06:00:00"/>
    <b v="0"/>
    <b v="0"/>
    <x v="3"/>
    <x v="3"/>
    <x v="3"/>
  </r>
  <r>
    <n v="911"/>
    <x v="890"/>
    <s v="Cloned responsive standardization"/>
    <n v="5800"/>
    <n v="11539"/>
    <n v="199"/>
    <x v="1"/>
    <n v="462"/>
    <n v="24.98"/>
    <x v="1"/>
    <s v="USD"/>
    <x v="811"/>
    <n v="1568178000"/>
    <x v="811"/>
    <d v="2019-09-11T05:00:00"/>
    <b v="1"/>
    <b v="0"/>
    <x v="2"/>
    <x v="2"/>
    <x v="2"/>
  </r>
  <r>
    <n v="912"/>
    <x v="891"/>
    <s v="Reduced bifurcated pricing structure"/>
    <n v="1800"/>
    <n v="14310"/>
    <n v="795"/>
    <x v="1"/>
    <n v="179"/>
    <n v="79.94"/>
    <x v="1"/>
    <s v="USD"/>
    <x v="812"/>
    <n v="1347944400"/>
    <x v="812"/>
    <d v="2012-09-18T05:00:00"/>
    <b v="1"/>
    <b v="0"/>
    <x v="6"/>
    <x v="4"/>
    <x v="6"/>
  </r>
  <r>
    <n v="913"/>
    <x v="892"/>
    <s v="Re-engineered asymmetric challenge"/>
    <n v="70200"/>
    <n v="35536"/>
    <n v="51"/>
    <x v="0"/>
    <n v="523"/>
    <n v="67.95"/>
    <x v="2"/>
    <s v="AUD"/>
    <x v="813"/>
    <n v="1558760400"/>
    <x v="813"/>
    <d v="2019-05-25T05:00:00"/>
    <b v="0"/>
    <b v="0"/>
    <x v="6"/>
    <x v="4"/>
    <x v="6"/>
  </r>
  <r>
    <n v="914"/>
    <x v="893"/>
    <s v="Diverse client-driven conglomeration"/>
    <n v="6400"/>
    <n v="3676"/>
    <n v="57"/>
    <x v="0"/>
    <n v="141"/>
    <n v="26.07"/>
    <x v="4"/>
    <s v="GBP"/>
    <x v="814"/>
    <n v="1376629200"/>
    <x v="814"/>
    <d v="2013-08-16T05:00:00"/>
    <b v="0"/>
    <b v="0"/>
    <x v="3"/>
    <x v="3"/>
    <x v="3"/>
  </r>
  <r>
    <n v="915"/>
    <x v="894"/>
    <s v="Configurable upward-trending solution"/>
    <n v="125900"/>
    <n v="195936"/>
    <n v="156"/>
    <x v="1"/>
    <n v="1866"/>
    <n v="105"/>
    <x v="4"/>
    <s v="GBP"/>
    <x v="80"/>
    <n v="1504760400"/>
    <x v="80"/>
    <d v="2017-09-07T05:00:00"/>
    <b v="0"/>
    <b v="0"/>
    <x v="19"/>
    <x v="4"/>
    <x v="19"/>
  </r>
  <r>
    <n v="916"/>
    <x v="895"/>
    <s v="Persistent bandwidth-monitored framework"/>
    <n v="3700"/>
    <n v="1343"/>
    <n v="36"/>
    <x v="0"/>
    <n v="52"/>
    <n v="25.83"/>
    <x v="1"/>
    <s v="USD"/>
    <x v="815"/>
    <n v="1419660000"/>
    <x v="815"/>
    <d v="2014-12-27T06:00:00"/>
    <b v="0"/>
    <b v="0"/>
    <x v="14"/>
    <x v="7"/>
    <x v="14"/>
  </r>
  <r>
    <n v="917"/>
    <x v="896"/>
    <s v="Polarized discrete product"/>
    <n v="3600"/>
    <n v="2097"/>
    <n v="58"/>
    <x v="2"/>
    <n v="27"/>
    <n v="77.67"/>
    <x v="4"/>
    <s v="GBP"/>
    <x v="816"/>
    <n v="1311310800"/>
    <x v="816"/>
    <d v="2011-07-22T05:00:00"/>
    <b v="0"/>
    <b v="1"/>
    <x v="12"/>
    <x v="4"/>
    <x v="12"/>
  </r>
  <r>
    <n v="918"/>
    <x v="897"/>
    <s v="Seamless dynamic website"/>
    <n v="3800"/>
    <n v="9021"/>
    <n v="237"/>
    <x v="1"/>
    <n v="156"/>
    <n v="57.83"/>
    <x v="5"/>
    <s v="CHF"/>
    <x v="474"/>
    <n v="1344315600"/>
    <x v="474"/>
    <d v="2012-08-07T05:00:00"/>
    <b v="0"/>
    <b v="0"/>
    <x v="15"/>
    <x v="5"/>
    <x v="15"/>
  </r>
  <r>
    <n v="919"/>
    <x v="898"/>
    <s v="Extended multimedia firmware"/>
    <n v="35600"/>
    <n v="20915"/>
    <n v="59"/>
    <x v="0"/>
    <n v="225"/>
    <n v="92.96"/>
    <x v="2"/>
    <s v="AUD"/>
    <x v="817"/>
    <n v="1510725600"/>
    <x v="817"/>
    <d v="2017-11-15T06:00:00"/>
    <b v="0"/>
    <b v="1"/>
    <x v="3"/>
    <x v="3"/>
    <x v="3"/>
  </r>
  <r>
    <n v="920"/>
    <x v="899"/>
    <s v="Versatile directional project"/>
    <n v="5300"/>
    <n v="9676"/>
    <n v="183"/>
    <x v="1"/>
    <n v="255"/>
    <n v="37.950000000000003"/>
    <x v="1"/>
    <s v="USD"/>
    <x v="818"/>
    <n v="1551247200"/>
    <x v="818"/>
    <d v="2019-02-27T06:00:00"/>
    <b v="1"/>
    <b v="0"/>
    <x v="10"/>
    <x v="4"/>
    <x v="10"/>
  </r>
  <r>
    <n v="921"/>
    <x v="900"/>
    <s v="Profound directional knowledge user"/>
    <n v="160400"/>
    <n v="1210"/>
    <n v="1"/>
    <x v="0"/>
    <n v="38"/>
    <n v="31.84"/>
    <x v="1"/>
    <s v="USD"/>
    <x v="819"/>
    <n v="1330236000"/>
    <x v="819"/>
    <d v="2012-02-26T06:00:00"/>
    <b v="0"/>
    <b v="0"/>
    <x v="2"/>
    <x v="2"/>
    <x v="2"/>
  </r>
  <r>
    <n v="922"/>
    <x v="901"/>
    <s v="Ameliorated logistical capability"/>
    <n v="51400"/>
    <n v="90440"/>
    <n v="176"/>
    <x v="1"/>
    <n v="2261"/>
    <n v="40"/>
    <x v="1"/>
    <s v="USD"/>
    <x v="609"/>
    <n v="1545112800"/>
    <x v="609"/>
    <d v="2018-12-18T06:00:00"/>
    <b v="0"/>
    <b v="1"/>
    <x v="21"/>
    <x v="1"/>
    <x v="21"/>
  </r>
  <r>
    <n v="923"/>
    <x v="902"/>
    <s v="Sharable discrete definition"/>
    <n v="1700"/>
    <n v="4044"/>
    <n v="238"/>
    <x v="1"/>
    <n v="40"/>
    <n v="101.1"/>
    <x v="1"/>
    <s v="USD"/>
    <x v="547"/>
    <n v="1279170000"/>
    <x v="547"/>
    <d v="2010-07-15T05:00:00"/>
    <b v="0"/>
    <b v="0"/>
    <x v="3"/>
    <x v="3"/>
    <x v="3"/>
  </r>
  <r>
    <n v="924"/>
    <x v="903"/>
    <s v="User-friendly next generation core"/>
    <n v="39400"/>
    <n v="192292"/>
    <n v="488"/>
    <x v="1"/>
    <n v="2289"/>
    <n v="84.01"/>
    <x v="6"/>
    <s v="EUR"/>
    <x v="820"/>
    <n v="1573452000"/>
    <x v="820"/>
    <d v="2019-11-11T06:00:00"/>
    <b v="0"/>
    <b v="0"/>
    <x v="3"/>
    <x v="3"/>
    <x v="3"/>
  </r>
  <r>
    <n v="925"/>
    <x v="904"/>
    <s v="Profit-focused empowering system engine"/>
    <n v="3000"/>
    <n v="6722"/>
    <n v="224"/>
    <x v="1"/>
    <n v="65"/>
    <n v="103.42"/>
    <x v="1"/>
    <s v="USD"/>
    <x v="821"/>
    <n v="1507093200"/>
    <x v="821"/>
    <d v="2017-10-04T05:00:00"/>
    <b v="0"/>
    <b v="0"/>
    <x v="3"/>
    <x v="3"/>
    <x v="3"/>
  </r>
  <r>
    <n v="926"/>
    <x v="905"/>
    <s v="Synchronized cohesive encoding"/>
    <n v="8700"/>
    <n v="1577"/>
    <n v="18"/>
    <x v="0"/>
    <n v="15"/>
    <n v="105.13"/>
    <x v="1"/>
    <s v="USD"/>
    <x v="151"/>
    <n v="1463374800"/>
    <x v="151"/>
    <d v="2016-05-16T05:00:00"/>
    <b v="0"/>
    <b v="0"/>
    <x v="0"/>
    <x v="0"/>
    <x v="0"/>
  </r>
  <r>
    <n v="927"/>
    <x v="906"/>
    <s v="Synergistic dynamic utilization"/>
    <n v="7200"/>
    <n v="3301"/>
    <n v="46"/>
    <x v="0"/>
    <n v="37"/>
    <n v="89.22"/>
    <x v="1"/>
    <s v="USD"/>
    <x v="822"/>
    <n v="1344574800"/>
    <x v="822"/>
    <d v="2012-08-10T05:00:00"/>
    <b v="0"/>
    <b v="0"/>
    <x v="3"/>
    <x v="3"/>
    <x v="3"/>
  </r>
  <r>
    <n v="928"/>
    <x v="907"/>
    <s v="Triple-buffered bi-directional model"/>
    <n v="167400"/>
    <n v="196386"/>
    <n v="117"/>
    <x v="1"/>
    <n v="3777"/>
    <n v="52"/>
    <x v="6"/>
    <s v="EUR"/>
    <x v="823"/>
    <n v="1389074400"/>
    <x v="823"/>
    <d v="2014-01-07T06:00:00"/>
    <b v="0"/>
    <b v="0"/>
    <x v="2"/>
    <x v="2"/>
    <x v="2"/>
  </r>
  <r>
    <n v="929"/>
    <x v="908"/>
    <s v="Polarized tertiary function"/>
    <n v="5500"/>
    <n v="11952"/>
    <n v="217"/>
    <x v="1"/>
    <n v="184"/>
    <n v="64.959999999999994"/>
    <x v="4"/>
    <s v="GBP"/>
    <x v="824"/>
    <n v="1494997200"/>
    <x v="824"/>
    <d v="2017-05-17T05:00:00"/>
    <b v="0"/>
    <b v="0"/>
    <x v="3"/>
    <x v="3"/>
    <x v="3"/>
  </r>
  <r>
    <n v="930"/>
    <x v="909"/>
    <s v="Configurable fault-tolerant structure"/>
    <n v="3500"/>
    <n v="3930"/>
    <n v="112"/>
    <x v="1"/>
    <n v="85"/>
    <n v="46.24"/>
    <x v="1"/>
    <s v="USD"/>
    <x v="825"/>
    <n v="1425448800"/>
    <x v="825"/>
    <d v="2015-03-04T06:00:00"/>
    <b v="0"/>
    <b v="1"/>
    <x v="3"/>
    <x v="3"/>
    <x v="3"/>
  </r>
  <r>
    <n v="931"/>
    <x v="910"/>
    <s v="Digitized 24/7 budgetary management"/>
    <n v="7900"/>
    <n v="5729"/>
    <n v="73"/>
    <x v="0"/>
    <n v="112"/>
    <n v="51.15"/>
    <x v="1"/>
    <s v="USD"/>
    <x v="826"/>
    <n v="1404104400"/>
    <x v="826"/>
    <d v="2014-06-30T05:00:00"/>
    <b v="0"/>
    <b v="1"/>
    <x v="3"/>
    <x v="3"/>
    <x v="3"/>
  </r>
  <r>
    <n v="932"/>
    <x v="911"/>
    <s v="Stand-alone zero tolerance algorithm"/>
    <n v="2300"/>
    <n v="4883"/>
    <n v="212"/>
    <x v="1"/>
    <n v="144"/>
    <n v="33.909999999999997"/>
    <x v="1"/>
    <s v="USD"/>
    <x v="827"/>
    <n v="1394773200"/>
    <x v="827"/>
    <d v="2014-03-14T05:00:00"/>
    <b v="0"/>
    <b v="0"/>
    <x v="1"/>
    <x v="1"/>
    <x v="1"/>
  </r>
  <r>
    <n v="933"/>
    <x v="912"/>
    <s v="Implemented tangible support"/>
    <n v="73000"/>
    <n v="175015"/>
    <n v="240"/>
    <x v="1"/>
    <n v="1902"/>
    <n v="92.02"/>
    <x v="1"/>
    <s v="USD"/>
    <x v="828"/>
    <n v="1366520400"/>
    <x v="828"/>
    <d v="2013-04-21T05:00:00"/>
    <b v="0"/>
    <b v="0"/>
    <x v="3"/>
    <x v="3"/>
    <x v="3"/>
  </r>
  <r>
    <n v="934"/>
    <x v="913"/>
    <s v="Reactive radical framework"/>
    <n v="6200"/>
    <n v="11280"/>
    <n v="182"/>
    <x v="1"/>
    <n v="105"/>
    <n v="107.43"/>
    <x v="1"/>
    <s v="USD"/>
    <x v="829"/>
    <n v="1456639200"/>
    <x v="829"/>
    <d v="2016-02-28T06:00:00"/>
    <b v="0"/>
    <b v="0"/>
    <x v="3"/>
    <x v="3"/>
    <x v="3"/>
  </r>
  <r>
    <n v="935"/>
    <x v="914"/>
    <s v="Object-based full-range knowledge user"/>
    <n v="6100"/>
    <n v="10012"/>
    <n v="164"/>
    <x v="1"/>
    <n v="132"/>
    <n v="75.849999999999994"/>
    <x v="1"/>
    <s v="USD"/>
    <x v="830"/>
    <n v="1438318800"/>
    <x v="830"/>
    <d v="2015-07-31T05:00:00"/>
    <b v="0"/>
    <b v="0"/>
    <x v="3"/>
    <x v="3"/>
    <x v="3"/>
  </r>
  <r>
    <n v="936"/>
    <x v="591"/>
    <s v="Enhanced composite contingency"/>
    <n v="103200"/>
    <n v="1690"/>
    <n v="2"/>
    <x v="0"/>
    <n v="21"/>
    <n v="80.48"/>
    <x v="1"/>
    <s v="USD"/>
    <x v="831"/>
    <n v="1564030800"/>
    <x v="831"/>
    <d v="2019-07-25T05:00:00"/>
    <b v="1"/>
    <b v="0"/>
    <x v="3"/>
    <x v="3"/>
    <x v="3"/>
  </r>
  <r>
    <n v="937"/>
    <x v="915"/>
    <s v="Cloned fresh-thinking model"/>
    <n v="171000"/>
    <n v="84891"/>
    <n v="50"/>
    <x v="3"/>
    <n v="976"/>
    <n v="86.98"/>
    <x v="1"/>
    <s v="USD"/>
    <x v="832"/>
    <n v="1449295200"/>
    <x v="832"/>
    <d v="2015-12-05T06:00:00"/>
    <b v="0"/>
    <b v="0"/>
    <x v="4"/>
    <x v="4"/>
    <x v="4"/>
  </r>
  <r>
    <n v="938"/>
    <x v="916"/>
    <s v="Total dedicated benchmark"/>
    <n v="9200"/>
    <n v="10093"/>
    <n v="110"/>
    <x v="1"/>
    <n v="96"/>
    <n v="105.14"/>
    <x v="1"/>
    <s v="USD"/>
    <x v="833"/>
    <n v="1531890000"/>
    <x v="833"/>
    <d v="2018-07-18T05:00:00"/>
    <b v="0"/>
    <b v="1"/>
    <x v="13"/>
    <x v="5"/>
    <x v="13"/>
  </r>
  <r>
    <n v="939"/>
    <x v="917"/>
    <s v="Streamlined human-resource Graphic Interface"/>
    <n v="7800"/>
    <n v="3839"/>
    <n v="49"/>
    <x v="0"/>
    <n v="67"/>
    <n v="57.3"/>
    <x v="1"/>
    <s v="USD"/>
    <x v="834"/>
    <n v="1306213200"/>
    <x v="834"/>
    <d v="2011-05-24T05:00:00"/>
    <b v="0"/>
    <b v="1"/>
    <x v="11"/>
    <x v="6"/>
    <x v="11"/>
  </r>
  <r>
    <n v="940"/>
    <x v="918"/>
    <s v="Upgradable analyzing core"/>
    <n v="9900"/>
    <n v="6161"/>
    <n v="62"/>
    <x v="2"/>
    <n v="66"/>
    <n v="93.35"/>
    <x v="0"/>
    <s v="CAD"/>
    <x v="835"/>
    <n v="1356242400"/>
    <x v="835"/>
    <d v="2012-12-23T06:00:00"/>
    <b v="0"/>
    <b v="0"/>
    <x v="2"/>
    <x v="2"/>
    <x v="2"/>
  </r>
  <r>
    <n v="941"/>
    <x v="919"/>
    <s v="Profound exuding pricing structure"/>
    <n v="43000"/>
    <n v="5615"/>
    <n v="13"/>
    <x v="0"/>
    <n v="78"/>
    <n v="71.989999999999995"/>
    <x v="1"/>
    <s v="USD"/>
    <x v="836"/>
    <n v="1297576800"/>
    <x v="836"/>
    <d v="2011-02-13T06:00:00"/>
    <b v="1"/>
    <b v="0"/>
    <x v="3"/>
    <x v="3"/>
    <x v="3"/>
  </r>
  <r>
    <n v="942"/>
    <x v="916"/>
    <s v="Horizontal optimizing model"/>
    <n v="9600"/>
    <n v="6205"/>
    <n v="65"/>
    <x v="0"/>
    <n v="67"/>
    <n v="92.61"/>
    <x v="2"/>
    <s v="AUD"/>
    <x v="837"/>
    <n v="1296194400"/>
    <x v="837"/>
    <d v="2011-01-28T06:00:00"/>
    <b v="0"/>
    <b v="0"/>
    <x v="3"/>
    <x v="3"/>
    <x v="3"/>
  </r>
  <r>
    <n v="943"/>
    <x v="920"/>
    <s v="Synchronized fault-tolerant algorithm"/>
    <n v="7500"/>
    <n v="11969"/>
    <n v="160"/>
    <x v="1"/>
    <n v="114"/>
    <n v="104.99"/>
    <x v="1"/>
    <s v="USD"/>
    <x v="219"/>
    <n v="1414558800"/>
    <x v="219"/>
    <d v="2014-10-29T05:00:00"/>
    <b v="0"/>
    <b v="0"/>
    <x v="0"/>
    <x v="0"/>
    <x v="0"/>
  </r>
  <r>
    <n v="944"/>
    <x v="921"/>
    <s v="Streamlined 5thgeneration intranet"/>
    <n v="10000"/>
    <n v="8142"/>
    <n v="81"/>
    <x v="0"/>
    <n v="263"/>
    <n v="30.96"/>
    <x v="2"/>
    <s v="AUD"/>
    <x v="365"/>
    <n v="1488348000"/>
    <x v="365"/>
    <d v="2017-03-01T06:00:00"/>
    <b v="0"/>
    <b v="0"/>
    <x v="14"/>
    <x v="7"/>
    <x v="14"/>
  </r>
  <r>
    <n v="945"/>
    <x v="922"/>
    <s v="Cross-group clear-thinking task-force"/>
    <n v="172000"/>
    <n v="55805"/>
    <n v="32"/>
    <x v="0"/>
    <n v="1691"/>
    <n v="33"/>
    <x v="1"/>
    <s v="USD"/>
    <x v="838"/>
    <n v="1334898000"/>
    <x v="838"/>
    <d v="2012-04-20T05:00:00"/>
    <b v="1"/>
    <b v="0"/>
    <x v="14"/>
    <x v="7"/>
    <x v="14"/>
  </r>
  <r>
    <n v="946"/>
    <x v="923"/>
    <s v="Public-key bandwidth-monitored intranet"/>
    <n v="153700"/>
    <n v="15238"/>
    <n v="10"/>
    <x v="0"/>
    <n v="181"/>
    <n v="84.19"/>
    <x v="1"/>
    <s v="USD"/>
    <x v="839"/>
    <n v="1308373200"/>
    <x v="839"/>
    <d v="2011-06-18T05:00:00"/>
    <b v="0"/>
    <b v="0"/>
    <x v="3"/>
    <x v="3"/>
    <x v="3"/>
  </r>
  <r>
    <n v="947"/>
    <x v="924"/>
    <s v="Upgradable clear-thinking hardware"/>
    <n v="3600"/>
    <n v="961"/>
    <n v="27"/>
    <x v="0"/>
    <n v="13"/>
    <n v="73.92"/>
    <x v="1"/>
    <s v="USD"/>
    <x v="840"/>
    <n v="1412312400"/>
    <x v="840"/>
    <d v="2014-10-03T05:00:00"/>
    <b v="0"/>
    <b v="0"/>
    <x v="3"/>
    <x v="3"/>
    <x v="3"/>
  </r>
  <r>
    <n v="948"/>
    <x v="925"/>
    <s v="Integrated holistic paradigm"/>
    <n v="9400"/>
    <n v="5918"/>
    <n v="63"/>
    <x v="3"/>
    <n v="160"/>
    <n v="36.99"/>
    <x v="1"/>
    <s v="USD"/>
    <x v="841"/>
    <n v="1419228000"/>
    <x v="841"/>
    <d v="2014-12-22T06:00:00"/>
    <b v="1"/>
    <b v="1"/>
    <x v="4"/>
    <x v="4"/>
    <x v="4"/>
  </r>
  <r>
    <n v="949"/>
    <x v="926"/>
    <s v="Seamless clear-thinking conglomeration"/>
    <n v="5900"/>
    <n v="9520"/>
    <n v="161"/>
    <x v="1"/>
    <n v="203"/>
    <n v="46.9"/>
    <x v="1"/>
    <s v="USD"/>
    <x v="842"/>
    <n v="1430974800"/>
    <x v="842"/>
    <d v="2015-05-07T05:00:00"/>
    <b v="0"/>
    <b v="0"/>
    <x v="2"/>
    <x v="2"/>
    <x v="2"/>
  </r>
  <r>
    <n v="950"/>
    <x v="927"/>
    <s v="Persistent content-based methodology"/>
    <n v="100"/>
    <n v="5"/>
    <n v="5"/>
    <x v="0"/>
    <n v="1"/>
    <n v="5"/>
    <x v="1"/>
    <s v="USD"/>
    <x v="843"/>
    <n v="1555822800"/>
    <x v="843"/>
    <d v="2019-04-21T05:00:00"/>
    <b v="0"/>
    <b v="1"/>
    <x v="3"/>
    <x v="3"/>
    <x v="3"/>
  </r>
  <r>
    <n v="951"/>
    <x v="928"/>
    <s v="Re-engineered 24hour matrix"/>
    <n v="14500"/>
    <n v="159056"/>
    <n v="1097"/>
    <x v="1"/>
    <n v="1559"/>
    <n v="102.02"/>
    <x v="1"/>
    <s v="USD"/>
    <x v="844"/>
    <n v="1482818400"/>
    <x v="844"/>
    <d v="2016-12-27T06:00:00"/>
    <b v="0"/>
    <b v="1"/>
    <x v="1"/>
    <x v="1"/>
    <x v="1"/>
  </r>
  <r>
    <n v="952"/>
    <x v="929"/>
    <s v="Virtual multi-tasking core"/>
    <n v="145500"/>
    <n v="101987"/>
    <n v="70"/>
    <x v="3"/>
    <n v="2266"/>
    <n v="45.01"/>
    <x v="1"/>
    <s v="USD"/>
    <x v="845"/>
    <n v="1471928400"/>
    <x v="845"/>
    <d v="2016-08-23T05:00:00"/>
    <b v="0"/>
    <b v="0"/>
    <x v="4"/>
    <x v="4"/>
    <x v="4"/>
  </r>
  <r>
    <n v="953"/>
    <x v="930"/>
    <s v="Streamlined fault-tolerant conglomeration"/>
    <n v="3300"/>
    <n v="1980"/>
    <n v="60"/>
    <x v="0"/>
    <n v="21"/>
    <n v="94.29"/>
    <x v="1"/>
    <s v="USD"/>
    <x v="846"/>
    <n v="1453701600"/>
    <x v="846"/>
    <d v="2016-01-25T06:00:00"/>
    <b v="0"/>
    <b v="1"/>
    <x v="22"/>
    <x v="4"/>
    <x v="22"/>
  </r>
  <r>
    <n v="954"/>
    <x v="931"/>
    <s v="Enterprise-wide client-driven policy"/>
    <n v="42600"/>
    <n v="156384"/>
    <n v="367"/>
    <x v="1"/>
    <n v="1548"/>
    <n v="101.02"/>
    <x v="2"/>
    <s v="AUD"/>
    <x v="110"/>
    <n v="1350363600"/>
    <x v="110"/>
    <d v="2012-10-16T05:00:00"/>
    <b v="0"/>
    <b v="0"/>
    <x v="2"/>
    <x v="2"/>
    <x v="2"/>
  </r>
  <r>
    <n v="955"/>
    <x v="932"/>
    <s v="Function-based next generation emulation"/>
    <n v="700"/>
    <n v="7763"/>
    <n v="1109"/>
    <x v="1"/>
    <n v="80"/>
    <n v="97.04"/>
    <x v="1"/>
    <s v="USD"/>
    <x v="847"/>
    <n v="1353996000"/>
    <x v="847"/>
    <d v="2012-11-27T06:00:00"/>
    <b v="0"/>
    <b v="0"/>
    <x v="3"/>
    <x v="3"/>
    <x v="3"/>
  </r>
  <r>
    <n v="956"/>
    <x v="933"/>
    <s v="Re-engineered composite focus group"/>
    <n v="187600"/>
    <n v="35698"/>
    <n v="19"/>
    <x v="0"/>
    <n v="830"/>
    <n v="43.01"/>
    <x v="1"/>
    <s v="USD"/>
    <x v="848"/>
    <n v="1451109600"/>
    <x v="848"/>
    <d v="2015-12-26T06:00:00"/>
    <b v="0"/>
    <b v="0"/>
    <x v="22"/>
    <x v="4"/>
    <x v="22"/>
  </r>
  <r>
    <n v="957"/>
    <x v="934"/>
    <s v="Profound mission-critical function"/>
    <n v="9800"/>
    <n v="12434"/>
    <n v="127"/>
    <x v="1"/>
    <n v="131"/>
    <n v="94.92"/>
    <x v="1"/>
    <s v="USD"/>
    <x v="849"/>
    <n v="1329631200"/>
    <x v="849"/>
    <d v="2012-02-19T06:00:00"/>
    <b v="0"/>
    <b v="0"/>
    <x v="3"/>
    <x v="3"/>
    <x v="3"/>
  </r>
  <r>
    <n v="958"/>
    <x v="935"/>
    <s v="De-engineered zero-defect open system"/>
    <n v="1100"/>
    <n v="8081"/>
    <n v="735"/>
    <x v="1"/>
    <n v="112"/>
    <n v="72.150000000000006"/>
    <x v="1"/>
    <s v="USD"/>
    <x v="780"/>
    <n v="1278997200"/>
    <x v="780"/>
    <d v="2010-07-13T05:00:00"/>
    <b v="0"/>
    <b v="0"/>
    <x v="10"/>
    <x v="4"/>
    <x v="10"/>
  </r>
  <r>
    <n v="959"/>
    <x v="936"/>
    <s v="Operative hybrid utilization"/>
    <n v="145000"/>
    <n v="6631"/>
    <n v="5"/>
    <x v="0"/>
    <n v="130"/>
    <n v="51.01"/>
    <x v="1"/>
    <s v="USD"/>
    <x v="140"/>
    <n v="1280120400"/>
    <x v="140"/>
    <d v="2010-07-26T05:00:00"/>
    <b v="0"/>
    <b v="0"/>
    <x v="18"/>
    <x v="5"/>
    <x v="18"/>
  </r>
  <r>
    <n v="960"/>
    <x v="937"/>
    <s v="Function-based interactive matrix"/>
    <n v="5500"/>
    <n v="4678"/>
    <n v="85"/>
    <x v="0"/>
    <n v="55"/>
    <n v="85.05"/>
    <x v="1"/>
    <s v="USD"/>
    <x v="850"/>
    <n v="1458104400"/>
    <x v="850"/>
    <d v="2016-03-16T05:00:00"/>
    <b v="0"/>
    <b v="0"/>
    <x v="2"/>
    <x v="2"/>
    <x v="2"/>
  </r>
  <r>
    <n v="961"/>
    <x v="938"/>
    <s v="Optimized content-based collaboration"/>
    <n v="5700"/>
    <n v="6800"/>
    <n v="119"/>
    <x v="1"/>
    <n v="155"/>
    <n v="43.87"/>
    <x v="1"/>
    <s v="USD"/>
    <x v="851"/>
    <n v="1298268000"/>
    <x v="851"/>
    <d v="2011-02-21T06:00:00"/>
    <b v="0"/>
    <b v="0"/>
    <x v="18"/>
    <x v="5"/>
    <x v="18"/>
  </r>
  <r>
    <n v="962"/>
    <x v="939"/>
    <s v="User-centric cohesive policy"/>
    <n v="3600"/>
    <n v="10657"/>
    <n v="296"/>
    <x v="1"/>
    <n v="266"/>
    <n v="40.06"/>
    <x v="1"/>
    <s v="USD"/>
    <x v="852"/>
    <n v="1386223200"/>
    <x v="852"/>
    <d v="2013-12-05T06:00:00"/>
    <b v="0"/>
    <b v="0"/>
    <x v="0"/>
    <x v="0"/>
    <x v="0"/>
  </r>
  <r>
    <n v="963"/>
    <x v="940"/>
    <s v="Ergonomic methodical hub"/>
    <n v="5900"/>
    <n v="4997"/>
    <n v="85"/>
    <x v="0"/>
    <n v="114"/>
    <n v="43.83"/>
    <x v="6"/>
    <s v="EUR"/>
    <x v="853"/>
    <n v="1299823200"/>
    <x v="853"/>
    <d v="2011-03-11T06:00:00"/>
    <b v="0"/>
    <b v="1"/>
    <x v="14"/>
    <x v="7"/>
    <x v="14"/>
  </r>
  <r>
    <n v="964"/>
    <x v="941"/>
    <s v="Devolved disintermediate encryption"/>
    <n v="3700"/>
    <n v="13164"/>
    <n v="356"/>
    <x v="1"/>
    <n v="155"/>
    <n v="84.93"/>
    <x v="1"/>
    <s v="USD"/>
    <x v="854"/>
    <n v="1431752400"/>
    <x v="854"/>
    <d v="2015-05-16T05:00:00"/>
    <b v="0"/>
    <b v="0"/>
    <x v="3"/>
    <x v="3"/>
    <x v="3"/>
  </r>
  <r>
    <n v="965"/>
    <x v="942"/>
    <s v="Phased clear-thinking policy"/>
    <n v="2200"/>
    <n v="8501"/>
    <n v="386"/>
    <x v="1"/>
    <n v="207"/>
    <n v="41.07"/>
    <x v="4"/>
    <s v="GBP"/>
    <x v="67"/>
    <n v="1267855200"/>
    <x v="67"/>
    <d v="2010-03-06T06:00:00"/>
    <b v="0"/>
    <b v="0"/>
    <x v="1"/>
    <x v="1"/>
    <x v="1"/>
  </r>
  <r>
    <n v="966"/>
    <x v="411"/>
    <s v="Seamless solution-oriented capacity"/>
    <n v="1700"/>
    <n v="13468"/>
    <n v="792"/>
    <x v="1"/>
    <n v="245"/>
    <n v="54.97"/>
    <x v="1"/>
    <s v="USD"/>
    <x v="855"/>
    <n v="1497675600"/>
    <x v="855"/>
    <d v="2017-06-17T05:00:00"/>
    <b v="0"/>
    <b v="0"/>
    <x v="3"/>
    <x v="3"/>
    <x v="3"/>
  </r>
  <r>
    <n v="967"/>
    <x v="943"/>
    <s v="Organized human-resource attitude"/>
    <n v="88400"/>
    <n v="121138"/>
    <n v="137"/>
    <x v="1"/>
    <n v="1573"/>
    <n v="77.010000000000005"/>
    <x v="1"/>
    <s v="USD"/>
    <x v="107"/>
    <n v="1336885200"/>
    <x v="107"/>
    <d v="2012-05-13T05:00:00"/>
    <b v="0"/>
    <b v="0"/>
    <x v="21"/>
    <x v="1"/>
    <x v="21"/>
  </r>
  <r>
    <n v="968"/>
    <x v="944"/>
    <s v="Open-architected disintermediate budgetary management"/>
    <n v="2400"/>
    <n v="8117"/>
    <n v="338"/>
    <x v="1"/>
    <n v="114"/>
    <n v="71.2"/>
    <x v="1"/>
    <s v="USD"/>
    <x v="344"/>
    <n v="1295157600"/>
    <x v="344"/>
    <d v="2011-01-16T06:00:00"/>
    <b v="0"/>
    <b v="0"/>
    <x v="0"/>
    <x v="0"/>
    <x v="0"/>
  </r>
  <r>
    <n v="969"/>
    <x v="945"/>
    <s v="Multi-lateral radical solution"/>
    <n v="7900"/>
    <n v="8550"/>
    <n v="108"/>
    <x v="1"/>
    <n v="93"/>
    <n v="91.94"/>
    <x v="1"/>
    <s v="USD"/>
    <x v="856"/>
    <n v="1577599200"/>
    <x v="856"/>
    <d v="2019-12-29T06:00:00"/>
    <b v="0"/>
    <b v="0"/>
    <x v="3"/>
    <x v="3"/>
    <x v="3"/>
  </r>
  <r>
    <n v="970"/>
    <x v="946"/>
    <s v="Inverse context-sensitive info-mediaries"/>
    <n v="94900"/>
    <n v="57659"/>
    <n v="61"/>
    <x v="0"/>
    <n v="594"/>
    <n v="97.07"/>
    <x v="1"/>
    <s v="USD"/>
    <x v="857"/>
    <n v="1305003600"/>
    <x v="857"/>
    <d v="2011-05-10T05:00:00"/>
    <b v="0"/>
    <b v="0"/>
    <x v="3"/>
    <x v="3"/>
    <x v="3"/>
  </r>
  <r>
    <n v="971"/>
    <x v="947"/>
    <s v="Versatile neutral workforce"/>
    <n v="5100"/>
    <n v="1414"/>
    <n v="28"/>
    <x v="0"/>
    <n v="24"/>
    <n v="58.92"/>
    <x v="1"/>
    <s v="USD"/>
    <x v="858"/>
    <n v="1381726800"/>
    <x v="858"/>
    <d v="2013-10-14T05:00:00"/>
    <b v="0"/>
    <b v="0"/>
    <x v="19"/>
    <x v="4"/>
    <x v="19"/>
  </r>
  <r>
    <n v="972"/>
    <x v="948"/>
    <s v="Multi-tiered systematic knowledge user"/>
    <n v="42700"/>
    <n v="97524"/>
    <n v="228"/>
    <x v="1"/>
    <n v="1681"/>
    <n v="58.02"/>
    <x v="1"/>
    <s v="USD"/>
    <x v="859"/>
    <n v="1402462800"/>
    <x v="859"/>
    <d v="2014-06-11T05:00:00"/>
    <b v="0"/>
    <b v="1"/>
    <x v="2"/>
    <x v="2"/>
    <x v="2"/>
  </r>
  <r>
    <n v="973"/>
    <x v="949"/>
    <s v="Programmable multi-state algorithm"/>
    <n v="121100"/>
    <n v="26176"/>
    <n v="22"/>
    <x v="0"/>
    <n v="252"/>
    <n v="103.87"/>
    <x v="1"/>
    <s v="USD"/>
    <x v="860"/>
    <n v="1292133600"/>
    <x v="860"/>
    <d v="2010-12-12T06:00:00"/>
    <b v="0"/>
    <b v="1"/>
    <x v="3"/>
    <x v="3"/>
    <x v="3"/>
  </r>
  <r>
    <n v="974"/>
    <x v="950"/>
    <s v="Multi-channeled reciprocal interface"/>
    <n v="800"/>
    <n v="2991"/>
    <n v="374"/>
    <x v="1"/>
    <n v="32"/>
    <n v="93.47"/>
    <x v="1"/>
    <s v="USD"/>
    <x v="170"/>
    <n v="1368939600"/>
    <x v="170"/>
    <d v="2013-05-19T05:00:00"/>
    <b v="0"/>
    <b v="0"/>
    <x v="7"/>
    <x v="1"/>
    <x v="7"/>
  </r>
  <r>
    <n v="975"/>
    <x v="951"/>
    <s v="Right-sized maximized migration"/>
    <n v="5400"/>
    <n v="8366"/>
    <n v="155"/>
    <x v="1"/>
    <n v="135"/>
    <n v="61.97"/>
    <x v="1"/>
    <s v="USD"/>
    <x v="861"/>
    <n v="1452146400"/>
    <x v="861"/>
    <d v="2016-01-07T06:00:00"/>
    <b v="0"/>
    <b v="1"/>
    <x v="3"/>
    <x v="3"/>
    <x v="3"/>
  </r>
  <r>
    <n v="976"/>
    <x v="952"/>
    <s v="Self-enabling value-added artificial intelligence"/>
    <n v="4000"/>
    <n v="12886"/>
    <n v="322"/>
    <x v="1"/>
    <n v="140"/>
    <n v="92.04"/>
    <x v="1"/>
    <s v="USD"/>
    <x v="862"/>
    <n v="1296712800"/>
    <x v="862"/>
    <d v="2011-02-03T06:00:00"/>
    <b v="0"/>
    <b v="1"/>
    <x v="3"/>
    <x v="3"/>
    <x v="3"/>
  </r>
  <r>
    <n v="977"/>
    <x v="597"/>
    <s v="Vision-oriented interactive solution"/>
    <n v="7000"/>
    <n v="5177"/>
    <n v="74"/>
    <x v="0"/>
    <n v="67"/>
    <n v="77.27"/>
    <x v="1"/>
    <s v="USD"/>
    <x v="863"/>
    <n v="1520748000"/>
    <x v="863"/>
    <d v="2018-03-11T06:00:00"/>
    <b v="0"/>
    <b v="0"/>
    <x v="0"/>
    <x v="0"/>
    <x v="0"/>
  </r>
  <r>
    <n v="978"/>
    <x v="953"/>
    <s v="Fundamental user-facing productivity"/>
    <n v="1000"/>
    <n v="8641"/>
    <n v="864"/>
    <x v="1"/>
    <n v="92"/>
    <n v="93.92"/>
    <x v="1"/>
    <s v="USD"/>
    <x v="864"/>
    <n v="1480831200"/>
    <x v="864"/>
    <d v="2016-12-04T06:00:00"/>
    <b v="0"/>
    <b v="0"/>
    <x v="11"/>
    <x v="6"/>
    <x v="11"/>
  </r>
  <r>
    <n v="979"/>
    <x v="954"/>
    <s v="Innovative well-modulated capability"/>
    <n v="60200"/>
    <n v="86244"/>
    <n v="143"/>
    <x v="1"/>
    <n v="1015"/>
    <n v="84.97"/>
    <x v="4"/>
    <s v="GBP"/>
    <x v="527"/>
    <n v="1426914000"/>
    <x v="527"/>
    <d v="2015-03-21T05:00:00"/>
    <b v="0"/>
    <b v="0"/>
    <x v="3"/>
    <x v="3"/>
    <x v="3"/>
  </r>
  <r>
    <n v="980"/>
    <x v="955"/>
    <s v="Universal fault-tolerant orchestration"/>
    <n v="195200"/>
    <n v="78630"/>
    <n v="40"/>
    <x v="0"/>
    <n v="742"/>
    <n v="105.97"/>
    <x v="1"/>
    <s v="USD"/>
    <x v="865"/>
    <n v="1446616800"/>
    <x v="865"/>
    <d v="2015-11-04T06:00:00"/>
    <b v="1"/>
    <b v="0"/>
    <x v="9"/>
    <x v="5"/>
    <x v="9"/>
  </r>
  <r>
    <n v="981"/>
    <x v="956"/>
    <s v="Grass-roots executive synergy"/>
    <n v="6700"/>
    <n v="11941"/>
    <n v="178"/>
    <x v="1"/>
    <n v="323"/>
    <n v="36.97"/>
    <x v="1"/>
    <s v="USD"/>
    <x v="866"/>
    <n v="1517032800"/>
    <x v="866"/>
    <d v="2018-01-27T06:00:00"/>
    <b v="0"/>
    <b v="0"/>
    <x v="2"/>
    <x v="2"/>
    <x v="2"/>
  </r>
  <r>
    <n v="982"/>
    <x v="957"/>
    <s v="Multi-layered optimal application"/>
    <n v="7200"/>
    <n v="6115"/>
    <n v="85"/>
    <x v="0"/>
    <n v="75"/>
    <n v="81.53"/>
    <x v="1"/>
    <s v="USD"/>
    <x v="867"/>
    <n v="1311224400"/>
    <x v="867"/>
    <d v="2011-07-21T05:00:00"/>
    <b v="0"/>
    <b v="1"/>
    <x v="4"/>
    <x v="4"/>
    <x v="4"/>
  </r>
  <r>
    <n v="983"/>
    <x v="958"/>
    <s v="Business-focused full-range core"/>
    <n v="129100"/>
    <n v="188404"/>
    <n v="146"/>
    <x v="1"/>
    <n v="2326"/>
    <n v="81"/>
    <x v="1"/>
    <s v="USD"/>
    <x v="868"/>
    <n v="1566190800"/>
    <x v="868"/>
    <d v="2019-08-19T05:00:00"/>
    <b v="0"/>
    <b v="0"/>
    <x v="4"/>
    <x v="4"/>
    <x v="4"/>
  </r>
  <r>
    <n v="984"/>
    <x v="959"/>
    <s v="Exclusive system-worthy Graphic Interface"/>
    <n v="6500"/>
    <n v="9910"/>
    <n v="152"/>
    <x v="1"/>
    <n v="381"/>
    <n v="26.01"/>
    <x v="1"/>
    <s v="USD"/>
    <x v="105"/>
    <n v="1570165200"/>
    <x v="105"/>
    <d v="2019-10-04T05:00:00"/>
    <b v="0"/>
    <b v="0"/>
    <x v="3"/>
    <x v="3"/>
    <x v="3"/>
  </r>
  <r>
    <n v="985"/>
    <x v="960"/>
    <s v="Enhanced optimal ability"/>
    <n v="170600"/>
    <n v="114523"/>
    <n v="67"/>
    <x v="0"/>
    <n v="4405"/>
    <n v="26"/>
    <x v="1"/>
    <s v="USD"/>
    <x v="481"/>
    <n v="1388556000"/>
    <x v="481"/>
    <d v="2014-01-01T06:00:00"/>
    <b v="0"/>
    <b v="1"/>
    <x v="1"/>
    <x v="1"/>
    <x v="1"/>
  </r>
  <r>
    <n v="986"/>
    <x v="961"/>
    <s v="Optional zero administration neural-net"/>
    <n v="7800"/>
    <n v="3144"/>
    <n v="40"/>
    <x v="0"/>
    <n v="92"/>
    <n v="34.17"/>
    <x v="1"/>
    <s v="USD"/>
    <x v="253"/>
    <n v="1303189200"/>
    <x v="253"/>
    <d v="2011-04-19T05:00:00"/>
    <b v="0"/>
    <b v="0"/>
    <x v="1"/>
    <x v="1"/>
    <x v="1"/>
  </r>
  <r>
    <n v="987"/>
    <x v="962"/>
    <s v="Ameliorated foreground focus group"/>
    <n v="6200"/>
    <n v="13441"/>
    <n v="217"/>
    <x v="1"/>
    <n v="480"/>
    <n v="28"/>
    <x v="1"/>
    <s v="USD"/>
    <x v="869"/>
    <n v="1494478800"/>
    <x v="869"/>
    <d v="2017-05-11T05:00:00"/>
    <b v="0"/>
    <b v="0"/>
    <x v="4"/>
    <x v="4"/>
    <x v="4"/>
  </r>
  <r>
    <n v="988"/>
    <x v="963"/>
    <s v="Triple-buffered multi-tasking matrices"/>
    <n v="9400"/>
    <n v="4899"/>
    <n v="52"/>
    <x v="0"/>
    <n v="64"/>
    <n v="76.55"/>
    <x v="1"/>
    <s v="USD"/>
    <x v="864"/>
    <n v="1480744800"/>
    <x v="864"/>
    <d v="2016-12-03T06:00:00"/>
    <b v="0"/>
    <b v="0"/>
    <x v="15"/>
    <x v="5"/>
    <x v="15"/>
  </r>
  <r>
    <n v="989"/>
    <x v="964"/>
    <s v="Versatile dedicated migration"/>
    <n v="2400"/>
    <n v="11990"/>
    <n v="500"/>
    <x v="1"/>
    <n v="226"/>
    <n v="53.05"/>
    <x v="1"/>
    <s v="USD"/>
    <x v="843"/>
    <n v="1555822800"/>
    <x v="843"/>
    <d v="2019-04-21T05:00:00"/>
    <b v="0"/>
    <b v="0"/>
    <x v="18"/>
    <x v="5"/>
    <x v="18"/>
  </r>
  <r>
    <n v="990"/>
    <x v="965"/>
    <s v="Devolved foreground customer loyalty"/>
    <n v="7800"/>
    <n v="6839"/>
    <n v="88"/>
    <x v="0"/>
    <n v="64"/>
    <n v="106.86"/>
    <x v="1"/>
    <s v="USD"/>
    <x v="289"/>
    <n v="1458882000"/>
    <x v="289"/>
    <d v="2016-03-25T05:00:00"/>
    <b v="0"/>
    <b v="1"/>
    <x v="6"/>
    <x v="4"/>
    <x v="6"/>
  </r>
  <r>
    <n v="991"/>
    <x v="509"/>
    <s v="Reduced reciprocal focus group"/>
    <n v="9800"/>
    <n v="11091"/>
    <n v="113"/>
    <x v="1"/>
    <n v="241"/>
    <n v="46.02"/>
    <x v="1"/>
    <s v="USD"/>
    <x v="870"/>
    <n v="1411966800"/>
    <x v="870"/>
    <d v="2014-09-29T05:00:00"/>
    <b v="0"/>
    <b v="1"/>
    <x v="1"/>
    <x v="1"/>
    <x v="1"/>
  </r>
  <r>
    <n v="992"/>
    <x v="966"/>
    <s v="Networked global migration"/>
    <n v="3100"/>
    <n v="13223"/>
    <n v="427"/>
    <x v="1"/>
    <n v="132"/>
    <n v="100.17"/>
    <x v="1"/>
    <s v="USD"/>
    <x v="871"/>
    <n v="1526878800"/>
    <x v="871"/>
    <d v="2018-05-21T05:00:00"/>
    <b v="0"/>
    <b v="1"/>
    <x v="6"/>
    <x v="4"/>
    <x v="6"/>
  </r>
  <r>
    <n v="993"/>
    <x v="967"/>
    <s v="De-engineered even-keeled definition"/>
    <n v="9800"/>
    <n v="7608"/>
    <n v="78"/>
    <x v="3"/>
    <n v="75"/>
    <n v="101.44"/>
    <x v="6"/>
    <s v="EUR"/>
    <x v="872"/>
    <n v="1452405600"/>
    <x v="872"/>
    <d v="2016-01-10T06:00:00"/>
    <b v="0"/>
    <b v="1"/>
    <x v="14"/>
    <x v="7"/>
    <x v="14"/>
  </r>
  <r>
    <n v="994"/>
    <x v="968"/>
    <s v="Implemented bi-directional flexibility"/>
    <n v="141100"/>
    <n v="74073"/>
    <n v="52"/>
    <x v="0"/>
    <n v="842"/>
    <n v="87.97"/>
    <x v="1"/>
    <s v="USD"/>
    <x v="873"/>
    <n v="1414040400"/>
    <x v="873"/>
    <d v="2014-10-23T05:00:00"/>
    <b v="0"/>
    <b v="1"/>
    <x v="18"/>
    <x v="5"/>
    <x v="18"/>
  </r>
  <r>
    <n v="995"/>
    <x v="969"/>
    <s v="Vision-oriented scalable definition"/>
    <n v="97300"/>
    <n v="153216"/>
    <n v="157"/>
    <x v="1"/>
    <n v="2043"/>
    <n v="75"/>
    <x v="1"/>
    <s v="USD"/>
    <x v="874"/>
    <n v="1543816800"/>
    <x v="874"/>
    <d v="2018-12-03T06:00:00"/>
    <b v="0"/>
    <b v="1"/>
    <x v="0"/>
    <x v="0"/>
    <x v="0"/>
  </r>
  <r>
    <n v="996"/>
    <x v="970"/>
    <s v="Future-proofed upward-trending migration"/>
    <n v="6600"/>
    <n v="4814"/>
    <n v="73"/>
    <x v="0"/>
    <n v="112"/>
    <n v="42.98"/>
    <x v="1"/>
    <s v="USD"/>
    <x v="875"/>
    <n v="1359698400"/>
    <x v="875"/>
    <d v="2013-02-01T06:00:00"/>
    <b v="0"/>
    <b v="0"/>
    <x v="3"/>
    <x v="3"/>
    <x v="3"/>
  </r>
  <r>
    <n v="997"/>
    <x v="971"/>
    <s v="Right-sized full-range throughput"/>
    <n v="7600"/>
    <n v="4603"/>
    <n v="61"/>
    <x v="3"/>
    <n v="139"/>
    <n v="33.119999999999997"/>
    <x v="6"/>
    <s v="EUR"/>
    <x v="876"/>
    <n v="1390629600"/>
    <x v="876"/>
    <d v="2014-01-25T06:00:00"/>
    <b v="0"/>
    <b v="0"/>
    <x v="3"/>
    <x v="3"/>
    <x v="3"/>
  </r>
  <r>
    <n v="998"/>
    <x v="972"/>
    <s v="Polarized composite customer loyalty"/>
    <n v="66600"/>
    <n v="37823"/>
    <n v="57"/>
    <x v="0"/>
    <n v="374"/>
    <n v="101.13"/>
    <x v="1"/>
    <s v="USD"/>
    <x v="877"/>
    <n v="1267077600"/>
    <x v="877"/>
    <d v="2010-02-25T06:00:00"/>
    <b v="0"/>
    <b v="1"/>
    <x v="7"/>
    <x v="1"/>
    <x v="7"/>
  </r>
  <r>
    <n v="999"/>
    <x v="973"/>
    <s v="Expanded eco-centric policy"/>
    <n v="111100"/>
    <n v="62819"/>
    <n v="57"/>
    <x v="3"/>
    <n v="1122"/>
    <n v="55.99"/>
    <x v="1"/>
    <s v="USD"/>
    <x v="878"/>
    <n v="1467781200"/>
    <x v="878"/>
    <d v="2016-07-06T05:00: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68D0AF-651C-455B-A8CE-8E07129F5E5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9:F20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F156F-D7F7-4A3B-A0EE-9C5D02A1C6F1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C90BC-811F-473F-B67C-FE9E571F57AE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B1" zoomScaleNormal="100" workbookViewId="0">
      <selection activeCell="G1" sqref="G1:H1048576"/>
    </sheetView>
  </sheetViews>
  <sheetFormatPr defaultColWidth="11" defaultRowHeight="15.75" x14ac:dyDescent="0.25"/>
  <cols>
    <col min="1" max="1" width="4.125" bestFit="1" customWidth="1"/>
    <col min="2" max="2" width="36.625" bestFit="1" customWidth="1"/>
    <col min="3" max="3" width="59.125" style="3" bestFit="1" customWidth="1"/>
    <col min="4" max="4" width="8.875" bestFit="1" customWidth="1"/>
    <col min="5" max="5" width="11.125" bestFit="1" customWidth="1"/>
    <col min="6" max="6" width="20.5" customWidth="1"/>
    <col min="7" max="7" width="15.875" customWidth="1"/>
    <col min="8" max="8" width="19.25" bestFit="1" customWidth="1"/>
    <col min="9" max="9" width="22.375" bestFit="1" customWidth="1"/>
    <col min="10" max="10" width="10.5" bestFit="1" customWidth="1"/>
    <col min="11" max="11" width="12" bestFit="1" customWidth="1"/>
    <col min="12" max="12" width="16.375" bestFit="1" customWidth="1"/>
    <col min="13" max="13" width="13.875" customWidth="1"/>
    <col min="14" max="14" width="22.5" bestFit="1" customWidth="1"/>
    <col min="15" max="15" width="22.5" customWidth="1"/>
    <col min="16" max="16" width="13.25" bestFit="1" customWidth="1"/>
    <col min="17" max="17" width="11.75" bestFit="1" customWidth="1"/>
    <col min="18" max="18" width="33.625" customWidth="1"/>
    <col min="19" max="19" width="20.75" bestFit="1" customWidth="1"/>
    <col min="20" max="20" width="18.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2033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hidden="1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4">
        <f>(((L2/60)/60)/24)+DATE(1970,1,1)</f>
        <v>42336.25</v>
      </c>
      <c r="O2" s="4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4">
        <f t="shared" ref="N3:N66" si="2">(((L3/60)/60)/24)+DATE(1970,1,1)</f>
        <v>41870.208333333336</v>
      </c>
      <c r="O3" s="4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4">
        <f t="shared" si="2"/>
        <v>41595.25</v>
      </c>
      <c r="O4" s="4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idden="1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4">
        <f t="shared" si="2"/>
        <v>43688.208333333328</v>
      </c>
      <c r="O5" s="4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idden="1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4">
        <f t="shared" si="2"/>
        <v>43485.25</v>
      </c>
      <c r="O6" s="4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4">
        <f t="shared" si="2"/>
        <v>41149.208333333336</v>
      </c>
      <c r="O7" s="4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idden="1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4">
        <f t="shared" si="2"/>
        <v>42991.208333333328</v>
      </c>
      <c r="O8" s="4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4">
        <f t="shared" si="2"/>
        <v>42229.208333333328</v>
      </c>
      <c r="O9" s="4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4">
        <f t="shared" si="2"/>
        <v>40399.208333333336</v>
      </c>
      <c r="O10" s="4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idden="1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4">
        <f t="shared" si="2"/>
        <v>41536.208333333336</v>
      </c>
      <c r="O11" s="4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4">
        <f t="shared" si="2"/>
        <v>40404.208333333336</v>
      </c>
      <c r="O12" s="4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idden="1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4">
        <f t="shared" si="2"/>
        <v>40442.208333333336</v>
      </c>
      <c r="O13" s="4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idden="1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4">
        <f t="shared" si="2"/>
        <v>43760.208333333328</v>
      </c>
      <c r="O14" s="4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4">
        <f t="shared" si="2"/>
        <v>42532.208333333328</v>
      </c>
      <c r="O15" s="4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idden="1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4">
        <f t="shared" si="2"/>
        <v>40974.25</v>
      </c>
      <c r="O16" s="4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idden="1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4">
        <f t="shared" si="2"/>
        <v>43809.25</v>
      </c>
      <c r="O17" s="4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4">
        <f t="shared" si="2"/>
        <v>41661.25</v>
      </c>
      <c r="O18" s="4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4">
        <f t="shared" si="2"/>
        <v>40555.25</v>
      </c>
      <c r="O19" s="4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4">
        <f t="shared" si="2"/>
        <v>43351.208333333328</v>
      </c>
      <c r="O20" s="4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idden="1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4">
        <f t="shared" si="2"/>
        <v>43528.25</v>
      </c>
      <c r="O21" s="4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4">
        <f t="shared" si="2"/>
        <v>41848.208333333336</v>
      </c>
      <c r="O22" s="4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idden="1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4">
        <f t="shared" si="2"/>
        <v>40770.208333333336</v>
      </c>
      <c r="O23" s="4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4">
        <f t="shared" si="2"/>
        <v>43193.208333333328</v>
      </c>
      <c r="O24" s="4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4">
        <f t="shared" si="2"/>
        <v>43510.25</v>
      </c>
      <c r="O25" s="4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4">
        <f t="shared" si="2"/>
        <v>41811.208333333336</v>
      </c>
      <c r="O26" s="4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4">
        <f t="shared" si="2"/>
        <v>40681.208333333336</v>
      </c>
      <c r="O27" s="4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4">
        <f t="shared" si="2"/>
        <v>43312.208333333328</v>
      </c>
      <c r="O28" s="4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idden="1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4">
        <f t="shared" si="2"/>
        <v>42280.208333333328</v>
      </c>
      <c r="O29" s="4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4">
        <f t="shared" si="2"/>
        <v>40218.25</v>
      </c>
      <c r="O30" s="4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4">
        <f t="shared" si="2"/>
        <v>43301.208333333328</v>
      </c>
      <c r="O31" s="4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4">
        <f t="shared" si="2"/>
        <v>43609.208333333328</v>
      </c>
      <c r="O32" s="4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4">
        <f t="shared" si="2"/>
        <v>42374.25</v>
      </c>
      <c r="O33" s="4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idden="1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4">
        <f t="shared" si="2"/>
        <v>43110.25</v>
      </c>
      <c r="O34" s="4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4">
        <f t="shared" si="2"/>
        <v>41917.208333333336</v>
      </c>
      <c r="O35" s="4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4">
        <f t="shared" si="2"/>
        <v>42817.208333333328</v>
      </c>
      <c r="O36" s="4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4">
        <f t="shared" si="2"/>
        <v>43484.25</v>
      </c>
      <c r="O37" s="4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4">
        <f t="shared" si="2"/>
        <v>40600.25</v>
      </c>
      <c r="O38" s="4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4">
        <f t="shared" si="2"/>
        <v>43744.208333333328</v>
      </c>
      <c r="O39" s="4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4">
        <f t="shared" si="2"/>
        <v>40469.208333333336</v>
      </c>
      <c r="O40" s="4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idden="1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4">
        <f t="shared" si="2"/>
        <v>41330.25</v>
      </c>
      <c r="O41" s="4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4">
        <f t="shared" si="2"/>
        <v>40334.208333333336</v>
      </c>
      <c r="O42" s="4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4">
        <f t="shared" si="2"/>
        <v>41156.208333333336</v>
      </c>
      <c r="O43" s="4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4">
        <f t="shared" si="2"/>
        <v>40728.208333333336</v>
      </c>
      <c r="O44" s="4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4">
        <f t="shared" si="2"/>
        <v>41844.208333333336</v>
      </c>
      <c r="O45" s="4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4">
        <f t="shared" si="2"/>
        <v>43541.208333333328</v>
      </c>
      <c r="O46" s="4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idden="1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4">
        <f t="shared" si="2"/>
        <v>42676.208333333328</v>
      </c>
      <c r="O47" s="4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4">
        <f t="shared" si="2"/>
        <v>40367.208333333336</v>
      </c>
      <c r="O48" s="4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4">
        <f t="shared" si="2"/>
        <v>41727.208333333336</v>
      </c>
      <c r="O49" s="4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4">
        <f t="shared" si="2"/>
        <v>42180.208333333328</v>
      </c>
      <c r="O50" s="4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4">
        <f t="shared" si="2"/>
        <v>43758.208333333328</v>
      </c>
      <c r="O51" s="4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idden="1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4">
        <f t="shared" si="2"/>
        <v>41487.208333333336</v>
      </c>
      <c r="O52" s="4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idden="1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4">
        <f t="shared" si="2"/>
        <v>40995.208333333336</v>
      </c>
      <c r="O53" s="4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idden="1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4">
        <f t="shared" si="2"/>
        <v>40436.208333333336</v>
      </c>
      <c r="O54" s="4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4">
        <f t="shared" si="2"/>
        <v>41779.208333333336</v>
      </c>
      <c r="O55" s="4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idden="1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4">
        <f t="shared" si="2"/>
        <v>43170.25</v>
      </c>
      <c r="O56" s="4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4">
        <f t="shared" si="2"/>
        <v>43311.208333333328</v>
      </c>
      <c r="O57" s="4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4">
        <f t="shared" si="2"/>
        <v>42014.25</v>
      </c>
      <c r="O58" s="4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4">
        <f t="shared" si="2"/>
        <v>42979.208333333328</v>
      </c>
      <c r="O59" s="4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4">
        <f t="shared" si="2"/>
        <v>42268.208333333328</v>
      </c>
      <c r="O60" s="4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4">
        <f t="shared" si="2"/>
        <v>42898.208333333328</v>
      </c>
      <c r="O61" s="4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4">
        <f t="shared" si="2"/>
        <v>41107.208333333336</v>
      </c>
      <c r="O62" s="4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idden="1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4">
        <f t="shared" si="2"/>
        <v>40595.25</v>
      </c>
      <c r="O63" s="4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4">
        <f t="shared" si="2"/>
        <v>42160.208333333328</v>
      </c>
      <c r="O64" s="4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idden="1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4">
        <f t="shared" si="2"/>
        <v>42853.208333333328</v>
      </c>
      <c r="O65" s="4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idden="1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4">
        <f t="shared" si="2"/>
        <v>43283.208333333328</v>
      </c>
      <c r="O66" s="4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4">
        <f t="shared" ref="N67:N130" si="8">(((L67/60)/60)/24)+DATE(1970,1,1)</f>
        <v>40570.25</v>
      </c>
      <c r="O67" s="4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hidden="1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4">
        <f t="shared" si="8"/>
        <v>42102.208333333328</v>
      </c>
      <c r="O68" s="4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4">
        <f t="shared" si="8"/>
        <v>40203.25</v>
      </c>
      <c r="O69" s="4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4">
        <f t="shared" si="8"/>
        <v>42943.208333333328</v>
      </c>
      <c r="O70" s="4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4">
        <f t="shared" si="8"/>
        <v>40531.25</v>
      </c>
      <c r="O71" s="4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4">
        <f t="shared" si="8"/>
        <v>40484.208333333336</v>
      </c>
      <c r="O72" s="4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4">
        <f t="shared" si="8"/>
        <v>43799.25</v>
      </c>
      <c r="O73" s="4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4">
        <f t="shared" si="8"/>
        <v>42186.208333333328</v>
      </c>
      <c r="O74" s="4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4">
        <f t="shared" si="8"/>
        <v>42701.25</v>
      </c>
      <c r="O75" s="4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4">
        <f t="shared" si="8"/>
        <v>42456.208333333328</v>
      </c>
      <c r="O76" s="4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4">
        <f t="shared" si="8"/>
        <v>43296.208333333328</v>
      </c>
      <c r="O77" s="4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idden="1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4">
        <f t="shared" si="8"/>
        <v>42027.25</v>
      </c>
      <c r="O78" s="4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idden="1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4">
        <f t="shared" si="8"/>
        <v>40448.208333333336</v>
      </c>
      <c r="O79" s="4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4">
        <f t="shared" si="8"/>
        <v>43206.208333333328</v>
      </c>
      <c r="O80" s="4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idden="1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4">
        <f t="shared" si="8"/>
        <v>43267.208333333328</v>
      </c>
      <c r="O81" s="4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4">
        <f t="shared" si="8"/>
        <v>42976.208333333328</v>
      </c>
      <c r="O82" s="4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4">
        <f t="shared" si="8"/>
        <v>43062.25</v>
      </c>
      <c r="O83" s="4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4">
        <f t="shared" si="8"/>
        <v>43482.25</v>
      </c>
      <c r="O84" s="4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idden="1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4">
        <f t="shared" si="8"/>
        <v>42579.208333333328</v>
      </c>
      <c r="O85" s="4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4">
        <f t="shared" si="8"/>
        <v>41118.208333333336</v>
      </c>
      <c r="O86" s="4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4">
        <f t="shared" si="8"/>
        <v>40797.208333333336</v>
      </c>
      <c r="O87" s="4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4">
        <f t="shared" si="8"/>
        <v>42128.208333333328</v>
      </c>
      <c r="O88" s="4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idden="1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4">
        <f t="shared" si="8"/>
        <v>40610.25</v>
      </c>
      <c r="O89" s="4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4">
        <f t="shared" si="8"/>
        <v>42110.208333333328</v>
      </c>
      <c r="O90" s="4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4">
        <f t="shared" si="8"/>
        <v>40283.208333333336</v>
      </c>
      <c r="O91" s="4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idden="1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4">
        <f t="shared" si="8"/>
        <v>42425.25</v>
      </c>
      <c r="O92" s="4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idden="1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4">
        <f t="shared" si="8"/>
        <v>42588.208333333328</v>
      </c>
      <c r="O93" s="4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4">
        <f t="shared" si="8"/>
        <v>40352.208333333336</v>
      </c>
      <c r="O94" s="4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4">
        <f t="shared" si="8"/>
        <v>41202.208333333336</v>
      </c>
      <c r="O95" s="4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4">
        <f t="shared" si="8"/>
        <v>43562.208333333328</v>
      </c>
      <c r="O96" s="4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4">
        <f t="shared" si="8"/>
        <v>43752.208333333328</v>
      </c>
      <c r="O97" s="4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4">
        <f t="shared" si="8"/>
        <v>40612.25</v>
      </c>
      <c r="O98" s="4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4">
        <f t="shared" si="8"/>
        <v>42180.208333333328</v>
      </c>
      <c r="O99" s="4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idden="1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4">
        <f t="shared" si="8"/>
        <v>42212.208333333328</v>
      </c>
      <c r="O100" s="4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4">
        <f t="shared" si="8"/>
        <v>41968.25</v>
      </c>
      <c r="O101" s="4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idden="1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4">
        <f t="shared" si="8"/>
        <v>40835.208333333336</v>
      </c>
      <c r="O102" s="4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4">
        <f t="shared" si="8"/>
        <v>42056.25</v>
      </c>
      <c r="O103" s="4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4">
        <f t="shared" si="8"/>
        <v>43234.208333333328</v>
      </c>
      <c r="O104" s="4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idden="1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4">
        <f t="shared" si="8"/>
        <v>40475.208333333336</v>
      </c>
      <c r="O105" s="4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4">
        <f t="shared" si="8"/>
        <v>42878.208333333328</v>
      </c>
      <c r="O106" s="4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4">
        <f t="shared" si="8"/>
        <v>41366.208333333336</v>
      </c>
      <c r="O107" s="4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4">
        <f t="shared" si="8"/>
        <v>43716.208333333328</v>
      </c>
      <c r="O108" s="4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4">
        <f t="shared" si="8"/>
        <v>43213.208333333328</v>
      </c>
      <c r="O109" s="4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4">
        <f t="shared" si="8"/>
        <v>41005.208333333336</v>
      </c>
      <c r="O110" s="4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idden="1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4">
        <f t="shared" si="8"/>
        <v>41651.25</v>
      </c>
      <c r="O111" s="4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idden="1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4">
        <f t="shared" si="8"/>
        <v>43354.208333333328</v>
      </c>
      <c r="O112" s="4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4">
        <f t="shared" si="8"/>
        <v>41174.208333333336</v>
      </c>
      <c r="O113" s="4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4">
        <f t="shared" si="8"/>
        <v>41875.208333333336</v>
      </c>
      <c r="O114" s="4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4">
        <f t="shared" si="8"/>
        <v>42990.208333333328</v>
      </c>
      <c r="O115" s="4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4">
        <f t="shared" si="8"/>
        <v>43564.208333333328</v>
      </c>
      <c r="O116" s="4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idden="1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4">
        <f t="shared" si="8"/>
        <v>43056.25</v>
      </c>
      <c r="O117" s="4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idden="1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4">
        <f t="shared" si="8"/>
        <v>42265.208333333328</v>
      </c>
      <c r="O118" s="4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4">
        <f t="shared" si="8"/>
        <v>40808.208333333336</v>
      </c>
      <c r="O119" s="4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4">
        <f t="shared" si="8"/>
        <v>41665.25</v>
      </c>
      <c r="O120" s="4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4">
        <f t="shared" si="8"/>
        <v>41806.208333333336</v>
      </c>
      <c r="O121" s="4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4">
        <f t="shared" si="8"/>
        <v>42111.208333333328</v>
      </c>
      <c r="O122" s="4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4">
        <f t="shared" si="8"/>
        <v>41917.208333333336</v>
      </c>
      <c r="O123" s="4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idden="1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4">
        <f t="shared" si="8"/>
        <v>41970.25</v>
      </c>
      <c r="O124" s="4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idden="1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4">
        <f t="shared" si="8"/>
        <v>42332.25</v>
      </c>
      <c r="O125" s="4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4">
        <f t="shared" si="8"/>
        <v>43598.208333333328</v>
      </c>
      <c r="O126" s="4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4">
        <f t="shared" si="8"/>
        <v>43362.208333333328</v>
      </c>
      <c r="O127" s="4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idden="1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4">
        <f t="shared" si="8"/>
        <v>42596.208333333328</v>
      </c>
      <c r="O128" s="4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idden="1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4">
        <f t="shared" si="8"/>
        <v>40310.208333333336</v>
      </c>
      <c r="O129" s="4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4">
        <f t="shared" si="8"/>
        <v>40417.208333333336</v>
      </c>
      <c r="O130" s="4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4">
        <f t="shared" ref="N131:N194" si="14">(((L131/60)/60)/24)+DATE(1970,1,1)</f>
        <v>42038.25</v>
      </c>
      <c r="O131" s="4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4">
        <f t="shared" si="14"/>
        <v>40842.208333333336</v>
      </c>
      <c r="O132" s="4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4">
        <f t="shared" si="14"/>
        <v>41607.25</v>
      </c>
      <c r="O133" s="4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4">
        <f t="shared" si="14"/>
        <v>43112.25</v>
      </c>
      <c r="O134" s="4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4">
        <f t="shared" si="14"/>
        <v>40767.208333333336</v>
      </c>
      <c r="O135" s="4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idden="1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4">
        <f t="shared" si="14"/>
        <v>40713.208333333336</v>
      </c>
      <c r="O136" s="4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idden="1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4">
        <f t="shared" si="14"/>
        <v>41340.25</v>
      </c>
      <c r="O137" s="4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4">
        <f t="shared" si="14"/>
        <v>41797.208333333336</v>
      </c>
      <c r="O138" s="4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4">
        <f t="shared" si="14"/>
        <v>40457.208333333336</v>
      </c>
      <c r="O139" s="4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idden="1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4">
        <f t="shared" si="14"/>
        <v>41180.208333333336</v>
      </c>
      <c r="O140" s="4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idden="1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4">
        <f t="shared" si="14"/>
        <v>42115.208333333328</v>
      </c>
      <c r="O141" s="4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4">
        <f t="shared" si="14"/>
        <v>43156.25</v>
      </c>
      <c r="O142" s="4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4">
        <f t="shared" si="14"/>
        <v>42167.208333333328</v>
      </c>
      <c r="O143" s="4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4">
        <f t="shared" si="14"/>
        <v>41005.208333333336</v>
      </c>
      <c r="O144" s="4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4">
        <f t="shared" si="14"/>
        <v>40357.208333333336</v>
      </c>
      <c r="O145" s="4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4">
        <f t="shared" si="14"/>
        <v>43633.208333333328</v>
      </c>
      <c r="O146" s="4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4">
        <f t="shared" si="14"/>
        <v>41889.208333333336</v>
      </c>
      <c r="O147" s="4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4">
        <f t="shared" si="14"/>
        <v>40855.25</v>
      </c>
      <c r="O148" s="4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4">
        <f t="shared" si="14"/>
        <v>42534.208333333328</v>
      </c>
      <c r="O149" s="4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4">
        <f t="shared" si="14"/>
        <v>42941.208333333328</v>
      </c>
      <c r="O150" s="4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4">
        <f t="shared" si="14"/>
        <v>41275.25</v>
      </c>
      <c r="O151" s="4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idden="1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4">
        <f t="shared" si="14"/>
        <v>43450.25</v>
      </c>
      <c r="O152" s="4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idden="1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4">
        <f t="shared" si="14"/>
        <v>41799.208333333336</v>
      </c>
      <c r="O153" s="4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4">
        <f t="shared" si="14"/>
        <v>42783.25</v>
      </c>
      <c r="O154" s="4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idden="1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4">
        <f t="shared" si="14"/>
        <v>41201.208333333336</v>
      </c>
      <c r="O155" s="4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idden="1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4">
        <f t="shared" si="14"/>
        <v>42502.208333333328</v>
      </c>
      <c r="O156" s="4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idden="1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4">
        <f t="shared" si="14"/>
        <v>40262.208333333336</v>
      </c>
      <c r="O157" s="4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4">
        <f t="shared" si="14"/>
        <v>43743.208333333328</v>
      </c>
      <c r="O158" s="4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idden="1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4">
        <f t="shared" si="14"/>
        <v>41638.25</v>
      </c>
      <c r="O159" s="4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4">
        <f t="shared" si="14"/>
        <v>42346.25</v>
      </c>
      <c r="O160" s="4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4">
        <f t="shared" si="14"/>
        <v>43551.208333333328</v>
      </c>
      <c r="O161" s="4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4">
        <f t="shared" si="14"/>
        <v>43582.208333333328</v>
      </c>
      <c r="O162" s="4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idden="1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4">
        <f t="shared" si="14"/>
        <v>42270.208333333328</v>
      </c>
      <c r="O163" s="4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4">
        <f t="shared" si="14"/>
        <v>43442.25</v>
      </c>
      <c r="O164" s="4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4">
        <f t="shared" si="14"/>
        <v>43028.208333333328</v>
      </c>
      <c r="O165" s="4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4">
        <f t="shared" si="14"/>
        <v>43016.208333333328</v>
      </c>
      <c r="O166" s="4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4">
        <f t="shared" si="14"/>
        <v>42948.208333333328</v>
      </c>
      <c r="O167" s="4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4">
        <f t="shared" si="14"/>
        <v>40534.25</v>
      </c>
      <c r="O168" s="4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4">
        <f t="shared" si="14"/>
        <v>41435.208333333336</v>
      </c>
      <c r="O169" s="4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idden="1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4">
        <f t="shared" si="14"/>
        <v>43518.25</v>
      </c>
      <c r="O170" s="4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4">
        <f t="shared" si="14"/>
        <v>41077.208333333336</v>
      </c>
      <c r="O171" s="4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idden="1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4">
        <f t="shared" si="14"/>
        <v>42950.208333333328</v>
      </c>
      <c r="O172" s="4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idden="1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4">
        <f t="shared" si="14"/>
        <v>41718.208333333336</v>
      </c>
      <c r="O173" s="4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idden="1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4">
        <f t="shared" si="14"/>
        <v>41839.208333333336</v>
      </c>
      <c r="O174" s="4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4">
        <f t="shared" si="14"/>
        <v>41412.208333333336</v>
      </c>
      <c r="O175" s="4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4">
        <f t="shared" si="14"/>
        <v>42282.208333333328</v>
      </c>
      <c r="O176" s="4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idden="1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4">
        <f t="shared" si="14"/>
        <v>42613.208333333328</v>
      </c>
      <c r="O177" s="4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idden="1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4">
        <f t="shared" si="14"/>
        <v>42616.208333333328</v>
      </c>
      <c r="O178" s="4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4">
        <f t="shared" si="14"/>
        <v>40497.25</v>
      </c>
      <c r="O179" s="4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idden="1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4">
        <f t="shared" si="14"/>
        <v>42999.208333333328</v>
      </c>
      <c r="O180" s="4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4">
        <f t="shared" si="14"/>
        <v>41350.208333333336</v>
      </c>
      <c r="O181" s="4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4">
        <f t="shared" si="14"/>
        <v>40259.208333333336</v>
      </c>
      <c r="O182" s="4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idden="1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4">
        <f t="shared" si="14"/>
        <v>43012.208333333328</v>
      </c>
      <c r="O183" s="4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4">
        <f t="shared" si="14"/>
        <v>43631.208333333328</v>
      </c>
      <c r="O184" s="4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idden="1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4">
        <f t="shared" si="14"/>
        <v>40430.208333333336</v>
      </c>
      <c r="O185" s="4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4">
        <f t="shared" si="14"/>
        <v>43588.208333333328</v>
      </c>
      <c r="O186" s="4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idden="1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4">
        <f t="shared" si="14"/>
        <v>43233.208333333328</v>
      </c>
      <c r="O187" s="4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idden="1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4">
        <f t="shared" si="14"/>
        <v>41782.208333333336</v>
      </c>
      <c r="O188" s="4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4">
        <f t="shared" si="14"/>
        <v>41328.25</v>
      </c>
      <c r="O189" s="4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idden="1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4">
        <f t="shared" si="14"/>
        <v>41975.25</v>
      </c>
      <c r="O190" s="4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4">
        <f t="shared" si="14"/>
        <v>42433.25</v>
      </c>
      <c r="O191" s="4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idden="1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4">
        <f t="shared" si="14"/>
        <v>41429.208333333336</v>
      </c>
      <c r="O192" s="4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idden="1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4">
        <f t="shared" si="14"/>
        <v>43536.208333333328</v>
      </c>
      <c r="O193" s="4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idden="1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4">
        <f t="shared" si="14"/>
        <v>41817.208333333336</v>
      </c>
      <c r="O194" s="4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idden="1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4">
        <f t="shared" ref="N195:N258" si="20">(((L195/60)/60)/24)+DATE(1970,1,1)</f>
        <v>43198.208333333328</v>
      </c>
      <c r="O195" s="4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4">
        <f t="shared" si="20"/>
        <v>42261.208333333328</v>
      </c>
      <c r="O196" s="4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4">
        <f t="shared" si="20"/>
        <v>43310.208333333328</v>
      </c>
      <c r="O197" s="4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idden="1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4">
        <f t="shared" si="20"/>
        <v>42616.208333333328</v>
      </c>
      <c r="O198" s="4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4">
        <f t="shared" si="20"/>
        <v>42909.208333333328</v>
      </c>
      <c r="O199" s="4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idden="1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4">
        <f t="shared" si="20"/>
        <v>40396.208333333336</v>
      </c>
      <c r="O200" s="4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idden="1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4">
        <f t="shared" si="20"/>
        <v>42192.208333333328</v>
      </c>
      <c r="O201" s="4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idden="1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4">
        <f t="shared" si="20"/>
        <v>40262.208333333336</v>
      </c>
      <c r="O202" s="4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4">
        <f t="shared" si="20"/>
        <v>41845.208333333336</v>
      </c>
      <c r="O203" s="4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4">
        <f t="shared" si="20"/>
        <v>40818.208333333336</v>
      </c>
      <c r="O204" s="4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4">
        <f t="shared" si="20"/>
        <v>42752.25</v>
      </c>
      <c r="O205" s="4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idden="1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4">
        <f t="shared" si="20"/>
        <v>40636.208333333336</v>
      </c>
      <c r="O206" s="4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4">
        <f t="shared" si="20"/>
        <v>43390.208333333328</v>
      </c>
      <c r="O207" s="4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4">
        <f t="shared" si="20"/>
        <v>40236.25</v>
      </c>
      <c r="O208" s="4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4">
        <f t="shared" si="20"/>
        <v>43340.208333333328</v>
      </c>
      <c r="O209" s="4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4">
        <f t="shared" si="20"/>
        <v>43048.25</v>
      </c>
      <c r="O210" s="4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4">
        <f t="shared" si="20"/>
        <v>42496.208333333328</v>
      </c>
      <c r="O211" s="4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idden="1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4">
        <f t="shared" si="20"/>
        <v>42797.25</v>
      </c>
      <c r="O212" s="4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idden="1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4">
        <f t="shared" si="20"/>
        <v>41513.208333333336</v>
      </c>
      <c r="O213" s="4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4">
        <f t="shared" si="20"/>
        <v>43814.25</v>
      </c>
      <c r="O214" s="4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4">
        <f t="shared" si="20"/>
        <v>40488.208333333336</v>
      </c>
      <c r="O215" s="4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4">
        <f t="shared" si="20"/>
        <v>40409.208333333336</v>
      </c>
      <c r="O216" s="4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idden="1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4">
        <f t="shared" si="20"/>
        <v>43509.25</v>
      </c>
      <c r="O217" s="4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4">
        <f t="shared" si="20"/>
        <v>40869.25</v>
      </c>
      <c r="O218" s="4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idden="1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4">
        <f t="shared" si="20"/>
        <v>43583.208333333328</v>
      </c>
      <c r="O219" s="4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4">
        <f t="shared" si="20"/>
        <v>40858.25</v>
      </c>
      <c r="O220" s="4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4">
        <f t="shared" si="20"/>
        <v>41137.208333333336</v>
      </c>
      <c r="O221" s="4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idden="1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4">
        <f t="shared" si="20"/>
        <v>40725.208333333336</v>
      </c>
      <c r="O222" s="4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idden="1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4">
        <f t="shared" si="20"/>
        <v>41081.208333333336</v>
      </c>
      <c r="O223" s="4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4">
        <f t="shared" si="20"/>
        <v>41914.208333333336</v>
      </c>
      <c r="O224" s="4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idden="1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4">
        <f t="shared" si="20"/>
        <v>42445.208333333328</v>
      </c>
      <c r="O225" s="4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4">
        <f t="shared" si="20"/>
        <v>41906.208333333336</v>
      </c>
      <c r="O226" s="4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4">
        <f t="shared" si="20"/>
        <v>41762.208333333336</v>
      </c>
      <c r="O227" s="4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4">
        <f t="shared" si="20"/>
        <v>40276.208333333336</v>
      </c>
      <c r="O228" s="4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4">
        <f t="shared" si="20"/>
        <v>42139.208333333328</v>
      </c>
      <c r="O229" s="4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4">
        <f t="shared" si="20"/>
        <v>42613.208333333328</v>
      </c>
      <c r="O230" s="4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4">
        <f t="shared" si="20"/>
        <v>42887.208333333328</v>
      </c>
      <c r="O231" s="4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4">
        <f t="shared" si="20"/>
        <v>43805.25</v>
      </c>
      <c r="O232" s="4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4">
        <f t="shared" si="20"/>
        <v>41415.208333333336</v>
      </c>
      <c r="O233" s="4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4">
        <f t="shared" si="20"/>
        <v>42576.208333333328</v>
      </c>
      <c r="O234" s="4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4">
        <f t="shared" si="20"/>
        <v>40706.208333333336</v>
      </c>
      <c r="O235" s="4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4">
        <f t="shared" si="20"/>
        <v>42969.208333333328</v>
      </c>
      <c r="O236" s="4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idden="1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4">
        <f t="shared" si="20"/>
        <v>42779.25</v>
      </c>
      <c r="O237" s="4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idden="1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4">
        <f t="shared" si="20"/>
        <v>43641.208333333328</v>
      </c>
      <c r="O238" s="4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4">
        <f t="shared" si="20"/>
        <v>41754.208333333336</v>
      </c>
      <c r="O239" s="4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4">
        <f t="shared" si="20"/>
        <v>43083.25</v>
      </c>
      <c r="O240" s="4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idden="1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4">
        <f t="shared" si="20"/>
        <v>42245.208333333328</v>
      </c>
      <c r="O241" s="4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4">
        <f t="shared" si="20"/>
        <v>40396.208333333336</v>
      </c>
      <c r="O242" s="4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4">
        <f t="shared" si="20"/>
        <v>41742.208333333336</v>
      </c>
      <c r="O243" s="4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4">
        <f t="shared" si="20"/>
        <v>42865.208333333328</v>
      </c>
      <c r="O244" s="4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4">
        <f t="shared" si="20"/>
        <v>43163.25</v>
      </c>
      <c r="O245" s="4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4">
        <f t="shared" si="20"/>
        <v>41834.208333333336</v>
      </c>
      <c r="O246" s="4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4">
        <f t="shared" si="20"/>
        <v>41736.208333333336</v>
      </c>
      <c r="O247" s="4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4">
        <f t="shared" si="20"/>
        <v>41491.208333333336</v>
      </c>
      <c r="O248" s="4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4">
        <f t="shared" si="20"/>
        <v>42726.25</v>
      </c>
      <c r="O249" s="4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4">
        <f t="shared" si="20"/>
        <v>42004.25</v>
      </c>
      <c r="O250" s="4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4">
        <f t="shared" si="20"/>
        <v>42006.25</v>
      </c>
      <c r="O251" s="4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idden="1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4">
        <f t="shared" si="20"/>
        <v>40203.25</v>
      </c>
      <c r="O252" s="4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idden="1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4">
        <f t="shared" si="20"/>
        <v>41252.25</v>
      </c>
      <c r="O253" s="4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4">
        <f t="shared" si="20"/>
        <v>41572.208333333336</v>
      </c>
      <c r="O254" s="4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idden="1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4">
        <f t="shared" si="20"/>
        <v>40641.208333333336</v>
      </c>
      <c r="O255" s="4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4">
        <f t="shared" si="20"/>
        <v>42787.25</v>
      </c>
      <c r="O256" s="4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4">
        <f t="shared" si="20"/>
        <v>40590.25</v>
      </c>
      <c r="O257" s="4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idden="1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4">
        <f t="shared" si="20"/>
        <v>42393.25</v>
      </c>
      <c r="O258" s="4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4">
        <f t="shared" ref="N259:N322" si="26">(((L259/60)/60)/24)+DATE(1970,1,1)</f>
        <v>41338.25</v>
      </c>
      <c r="O259" s="4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4">
        <f t="shared" si="26"/>
        <v>42712.25</v>
      </c>
      <c r="O260" s="4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4">
        <f t="shared" si="26"/>
        <v>41251.25</v>
      </c>
      <c r="O261" s="4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4">
        <f t="shared" si="26"/>
        <v>41180.208333333336</v>
      </c>
      <c r="O262" s="4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idden="1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4">
        <f t="shared" si="26"/>
        <v>40415.208333333336</v>
      </c>
      <c r="O263" s="4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4">
        <f t="shared" si="26"/>
        <v>40638.208333333336</v>
      </c>
      <c r="O264" s="4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4">
        <f t="shared" si="26"/>
        <v>40187.25</v>
      </c>
      <c r="O265" s="4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4">
        <f t="shared" si="26"/>
        <v>41317.25</v>
      </c>
      <c r="O266" s="4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4">
        <f t="shared" si="26"/>
        <v>42372.25</v>
      </c>
      <c r="O267" s="4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idden="1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4">
        <f t="shared" si="26"/>
        <v>41950.25</v>
      </c>
      <c r="O268" s="4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4">
        <f t="shared" si="26"/>
        <v>41206.208333333336</v>
      </c>
      <c r="O269" s="4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4">
        <f t="shared" si="26"/>
        <v>41186.208333333336</v>
      </c>
      <c r="O270" s="4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4">
        <f t="shared" si="26"/>
        <v>43496.25</v>
      </c>
      <c r="O271" s="4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4">
        <f t="shared" si="26"/>
        <v>40514.25</v>
      </c>
      <c r="O272" s="4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4">
        <f t="shared" si="26"/>
        <v>42345.25</v>
      </c>
      <c r="O273" s="4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4">
        <f t="shared" si="26"/>
        <v>43656.208333333328</v>
      </c>
      <c r="O274" s="4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4">
        <f t="shared" si="26"/>
        <v>42995.208333333328</v>
      </c>
      <c r="O275" s="4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idden="1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4">
        <f t="shared" si="26"/>
        <v>43045.25</v>
      </c>
      <c r="O276" s="4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4">
        <f t="shared" si="26"/>
        <v>43561.208333333328</v>
      </c>
      <c r="O277" s="4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idden="1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4">
        <f t="shared" si="26"/>
        <v>41018.208333333336</v>
      </c>
      <c r="O278" s="4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4">
        <f t="shared" si="26"/>
        <v>40378.208333333336</v>
      </c>
      <c r="O279" s="4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4">
        <f t="shared" si="26"/>
        <v>41239.25</v>
      </c>
      <c r="O280" s="4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4">
        <f t="shared" si="26"/>
        <v>43346.208333333328</v>
      </c>
      <c r="O281" s="4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4">
        <f t="shared" si="26"/>
        <v>43060.25</v>
      </c>
      <c r="O282" s="4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idden="1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4">
        <f t="shared" si="26"/>
        <v>40979.25</v>
      </c>
      <c r="O283" s="4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4">
        <f t="shared" si="26"/>
        <v>42701.25</v>
      </c>
      <c r="O284" s="4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idden="1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4">
        <f t="shared" si="26"/>
        <v>42520.208333333328</v>
      </c>
      <c r="O285" s="4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idden="1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4">
        <f t="shared" si="26"/>
        <v>41030.208333333336</v>
      </c>
      <c r="O286" s="4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4">
        <f t="shared" si="26"/>
        <v>42623.208333333328</v>
      </c>
      <c r="O287" s="4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4">
        <f t="shared" si="26"/>
        <v>42697.25</v>
      </c>
      <c r="O288" s="4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4">
        <f t="shared" si="26"/>
        <v>42122.208333333328</v>
      </c>
      <c r="O289" s="4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idden="1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4">
        <f t="shared" si="26"/>
        <v>40982.208333333336</v>
      </c>
      <c r="O290" s="4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4">
        <f t="shared" si="26"/>
        <v>42219.208333333328</v>
      </c>
      <c r="O291" s="4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idden="1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4">
        <f t="shared" si="26"/>
        <v>41404.208333333336</v>
      </c>
      <c r="O292" s="4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4">
        <f t="shared" si="26"/>
        <v>40831.208333333336</v>
      </c>
      <c r="O293" s="4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idden="1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4">
        <f t="shared" si="26"/>
        <v>40984.208333333336</v>
      </c>
      <c r="O294" s="4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4">
        <f t="shared" si="26"/>
        <v>40456.208333333336</v>
      </c>
      <c r="O295" s="4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4">
        <f t="shared" si="26"/>
        <v>43399.208333333328</v>
      </c>
      <c r="O296" s="4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idden="1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4">
        <f t="shared" si="26"/>
        <v>41562.208333333336</v>
      </c>
      <c r="O297" s="4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idden="1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4">
        <f t="shared" si="26"/>
        <v>43493.25</v>
      </c>
      <c r="O298" s="4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idden="1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4">
        <f t="shared" si="26"/>
        <v>41653.25</v>
      </c>
      <c r="O299" s="4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4">
        <f t="shared" si="26"/>
        <v>42426.25</v>
      </c>
      <c r="O300" s="4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idden="1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4">
        <f t="shared" si="26"/>
        <v>42432.25</v>
      </c>
      <c r="O301" s="4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idden="1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4">
        <f t="shared" si="26"/>
        <v>42977.208333333328</v>
      </c>
      <c r="O302" s="4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4">
        <f t="shared" si="26"/>
        <v>42061.25</v>
      </c>
      <c r="O303" s="4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idden="1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4">
        <f t="shared" si="26"/>
        <v>43345.208333333328</v>
      </c>
      <c r="O304" s="4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idden="1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4">
        <f t="shared" si="26"/>
        <v>42376.25</v>
      </c>
      <c r="O305" s="4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4">
        <f t="shared" si="26"/>
        <v>42589.208333333328</v>
      </c>
      <c r="O306" s="4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4">
        <f t="shared" si="26"/>
        <v>42448.208333333328</v>
      </c>
      <c r="O307" s="4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idden="1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4">
        <f t="shared" si="26"/>
        <v>42930.208333333328</v>
      </c>
      <c r="O308" s="4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4">
        <f t="shared" si="26"/>
        <v>41066.208333333336</v>
      </c>
      <c r="O309" s="4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idden="1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4">
        <f t="shared" si="26"/>
        <v>40651.208333333336</v>
      </c>
      <c r="O310" s="4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4">
        <f t="shared" si="26"/>
        <v>40807.208333333336</v>
      </c>
      <c r="O311" s="4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idden="1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4">
        <f t="shared" si="26"/>
        <v>40277.208333333336</v>
      </c>
      <c r="O312" s="4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4">
        <f t="shared" si="26"/>
        <v>40590.25</v>
      </c>
      <c r="O313" s="4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4">
        <f t="shared" si="26"/>
        <v>41572.208333333336</v>
      </c>
      <c r="O314" s="4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4">
        <f t="shared" si="26"/>
        <v>40966.25</v>
      </c>
      <c r="O315" s="4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4">
        <f t="shared" si="26"/>
        <v>43536.208333333328</v>
      </c>
      <c r="O316" s="4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idden="1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4">
        <f t="shared" si="26"/>
        <v>41783.208333333336</v>
      </c>
      <c r="O317" s="4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idden="1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4">
        <f t="shared" si="26"/>
        <v>43788.25</v>
      </c>
      <c r="O318" s="4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idden="1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4">
        <f t="shared" si="26"/>
        <v>42869.208333333328</v>
      </c>
      <c r="O319" s="4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idden="1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4">
        <f t="shared" si="26"/>
        <v>41684.25</v>
      </c>
      <c r="O320" s="4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4">
        <f t="shared" si="26"/>
        <v>40402.208333333336</v>
      </c>
      <c r="O321" s="4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idden="1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4">
        <f t="shared" si="26"/>
        <v>40673.208333333336</v>
      </c>
      <c r="O322" s="4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idden="1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4">
        <f t="shared" ref="N323:N386" si="32">(((L323/60)/60)/24)+DATE(1970,1,1)</f>
        <v>40634.208333333336</v>
      </c>
      <c r="O323" s="4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4">
        <f t="shared" si="32"/>
        <v>40507.25</v>
      </c>
      <c r="O324" s="4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idden="1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4">
        <f t="shared" si="32"/>
        <v>41725.208333333336</v>
      </c>
      <c r="O325" s="4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4">
        <f t="shared" si="32"/>
        <v>42176.208333333328</v>
      </c>
      <c r="O326" s="4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idden="1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4">
        <f t="shared" si="32"/>
        <v>43267.208333333328</v>
      </c>
      <c r="O327" s="4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idden="1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4">
        <f t="shared" si="32"/>
        <v>42364.25</v>
      </c>
      <c r="O328" s="4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idden="1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4">
        <f t="shared" si="32"/>
        <v>43705.208333333328</v>
      </c>
      <c r="O329" s="4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4">
        <f t="shared" si="32"/>
        <v>43434.25</v>
      </c>
      <c r="O330" s="4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4">
        <f t="shared" si="32"/>
        <v>42716.25</v>
      </c>
      <c r="O331" s="4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4">
        <f t="shared" si="32"/>
        <v>43077.25</v>
      </c>
      <c r="O332" s="4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4">
        <f t="shared" si="32"/>
        <v>40896.25</v>
      </c>
      <c r="O333" s="4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4">
        <f t="shared" si="32"/>
        <v>41361.208333333336</v>
      </c>
      <c r="O334" s="4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4">
        <f t="shared" si="32"/>
        <v>43424.25</v>
      </c>
      <c r="O335" s="4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4">
        <f t="shared" si="32"/>
        <v>43110.25</v>
      </c>
      <c r="O336" s="4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4">
        <f t="shared" si="32"/>
        <v>43784.25</v>
      </c>
      <c r="O337" s="4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idden="1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4">
        <f t="shared" si="32"/>
        <v>40527.25</v>
      </c>
      <c r="O338" s="4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4">
        <f t="shared" si="32"/>
        <v>43780.25</v>
      </c>
      <c r="O339" s="4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4">
        <f t="shared" si="32"/>
        <v>40821.208333333336</v>
      </c>
      <c r="O340" s="4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4">
        <f t="shared" si="32"/>
        <v>42949.208333333328</v>
      </c>
      <c r="O341" s="4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idden="1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4">
        <f t="shared" si="32"/>
        <v>40889.25</v>
      </c>
      <c r="O342" s="4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idden="1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4">
        <f t="shared" si="32"/>
        <v>42244.208333333328</v>
      </c>
      <c r="O343" s="4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idden="1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4">
        <f t="shared" si="32"/>
        <v>41475.208333333336</v>
      </c>
      <c r="O344" s="4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idden="1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4">
        <f t="shared" si="32"/>
        <v>41597.25</v>
      </c>
      <c r="O345" s="4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idden="1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4">
        <f t="shared" si="32"/>
        <v>43122.25</v>
      </c>
      <c r="O346" s="4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idden="1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4">
        <f t="shared" si="32"/>
        <v>42194.208333333328</v>
      </c>
      <c r="O347" s="4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idden="1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4">
        <f t="shared" si="32"/>
        <v>42971.208333333328</v>
      </c>
      <c r="O348" s="4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4">
        <f t="shared" si="32"/>
        <v>42046.25</v>
      </c>
      <c r="O349" s="4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idden="1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4">
        <f t="shared" si="32"/>
        <v>42782.25</v>
      </c>
      <c r="O350" s="4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idden="1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4">
        <f t="shared" si="32"/>
        <v>42930.208333333328</v>
      </c>
      <c r="O351" s="4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idden="1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4">
        <f t="shared" si="32"/>
        <v>42144.208333333328</v>
      </c>
      <c r="O352" s="4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4">
        <f t="shared" si="32"/>
        <v>42240.208333333328</v>
      </c>
      <c r="O353" s="4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idden="1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4">
        <f t="shared" si="32"/>
        <v>42315.25</v>
      </c>
      <c r="O354" s="4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4">
        <f t="shared" si="32"/>
        <v>43651.208333333328</v>
      </c>
      <c r="O355" s="4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4">
        <f t="shared" si="32"/>
        <v>41520.208333333336</v>
      </c>
      <c r="O356" s="4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4">
        <f t="shared" si="32"/>
        <v>42757.25</v>
      </c>
      <c r="O357" s="4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idden="1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4">
        <f t="shared" si="32"/>
        <v>40922.25</v>
      </c>
      <c r="O358" s="4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4">
        <f t="shared" si="32"/>
        <v>42250.208333333328</v>
      </c>
      <c r="O359" s="4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idden="1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4">
        <f t="shared" si="32"/>
        <v>43322.208333333328</v>
      </c>
      <c r="O360" s="4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4">
        <f t="shared" si="32"/>
        <v>40782.208333333336</v>
      </c>
      <c r="O361" s="4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4">
        <f t="shared" si="32"/>
        <v>40544.25</v>
      </c>
      <c r="O362" s="4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4">
        <f t="shared" si="32"/>
        <v>43015.208333333328</v>
      </c>
      <c r="O363" s="4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4">
        <f t="shared" si="32"/>
        <v>40570.25</v>
      </c>
      <c r="O364" s="4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4">
        <f t="shared" si="32"/>
        <v>40904.25</v>
      </c>
      <c r="O365" s="4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4">
        <f t="shared" si="32"/>
        <v>43164.25</v>
      </c>
      <c r="O366" s="4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4">
        <f t="shared" si="32"/>
        <v>42733.25</v>
      </c>
      <c r="O367" s="4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4">
        <f t="shared" si="32"/>
        <v>40546.25</v>
      </c>
      <c r="O368" s="4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idden="1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4">
        <f t="shared" si="32"/>
        <v>41930.208333333336</v>
      </c>
      <c r="O369" s="4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4">
        <f t="shared" si="32"/>
        <v>40464.208333333336</v>
      </c>
      <c r="O370" s="4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4">
        <f t="shared" si="32"/>
        <v>41308.25</v>
      </c>
      <c r="O371" s="4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4">
        <f t="shared" si="32"/>
        <v>43570.208333333328</v>
      </c>
      <c r="O372" s="4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idden="1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4">
        <f t="shared" si="32"/>
        <v>42043.25</v>
      </c>
      <c r="O373" s="4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4">
        <f t="shared" si="32"/>
        <v>42012.25</v>
      </c>
      <c r="O374" s="4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4">
        <f t="shared" si="32"/>
        <v>42964.208333333328</v>
      </c>
      <c r="O375" s="4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idden="1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4">
        <f t="shared" si="32"/>
        <v>43476.25</v>
      </c>
      <c r="O376" s="4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idden="1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4">
        <f t="shared" si="32"/>
        <v>42293.208333333328</v>
      </c>
      <c r="O377" s="4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4">
        <f t="shared" si="32"/>
        <v>41826.208333333336</v>
      </c>
      <c r="O378" s="4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idden="1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4">
        <f t="shared" si="32"/>
        <v>43760.208333333328</v>
      </c>
      <c r="O379" s="4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idden="1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4">
        <f t="shared" si="32"/>
        <v>43241.208333333328</v>
      </c>
      <c r="O380" s="4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idden="1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4">
        <f t="shared" si="32"/>
        <v>40843.208333333336</v>
      </c>
      <c r="O381" s="4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4">
        <f t="shared" si="32"/>
        <v>41448.208333333336</v>
      </c>
      <c r="O382" s="4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4">
        <f t="shared" si="32"/>
        <v>42163.208333333328</v>
      </c>
      <c r="O383" s="4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idden="1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4">
        <f t="shared" si="32"/>
        <v>43024.208333333328</v>
      </c>
      <c r="O384" s="4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4">
        <f t="shared" si="32"/>
        <v>43509.25</v>
      </c>
      <c r="O385" s="4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4">
        <f t="shared" si="32"/>
        <v>42776.25</v>
      </c>
      <c r="O386" s="4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4">
        <f t="shared" ref="N387:N450" si="38">(((L387/60)/60)/24)+DATE(1970,1,1)</f>
        <v>43553.208333333328</v>
      </c>
      <c r="O387" s="4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idden="1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4">
        <f t="shared" si="38"/>
        <v>40355.208333333336</v>
      </c>
      <c r="O388" s="4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idden="1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4">
        <f t="shared" si="38"/>
        <v>41072.208333333336</v>
      </c>
      <c r="O389" s="4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4">
        <f t="shared" si="38"/>
        <v>40912.25</v>
      </c>
      <c r="O390" s="4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4">
        <f t="shared" si="38"/>
        <v>40479.208333333336</v>
      </c>
      <c r="O391" s="4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4">
        <f t="shared" si="38"/>
        <v>41530.208333333336</v>
      </c>
      <c r="O392" s="4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idden="1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4">
        <f t="shared" si="38"/>
        <v>41653.25</v>
      </c>
      <c r="O393" s="4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idden="1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4">
        <f t="shared" si="38"/>
        <v>40549.25</v>
      </c>
      <c r="O394" s="4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4">
        <f t="shared" si="38"/>
        <v>42933.208333333328</v>
      </c>
      <c r="O395" s="4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4">
        <f t="shared" si="38"/>
        <v>41484.208333333336</v>
      </c>
      <c r="O396" s="4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4">
        <f t="shared" si="38"/>
        <v>40885.25</v>
      </c>
      <c r="O397" s="4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4">
        <f t="shared" si="38"/>
        <v>43378.208333333328</v>
      </c>
      <c r="O398" s="4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4">
        <f t="shared" si="38"/>
        <v>41417.208333333336</v>
      </c>
      <c r="O399" s="4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4">
        <f t="shared" si="38"/>
        <v>43228.208333333328</v>
      </c>
      <c r="O400" s="4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idden="1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4">
        <f t="shared" si="38"/>
        <v>40576.25</v>
      </c>
      <c r="O401" s="4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idden="1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4">
        <f t="shared" si="38"/>
        <v>41502.208333333336</v>
      </c>
      <c r="O402" s="4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4">
        <f t="shared" si="38"/>
        <v>43765.208333333328</v>
      </c>
      <c r="O403" s="4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idden="1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4">
        <f t="shared" si="38"/>
        <v>40914.25</v>
      </c>
      <c r="O404" s="4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idden="1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4">
        <f t="shared" si="38"/>
        <v>40310.208333333336</v>
      </c>
      <c r="O405" s="4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4">
        <f t="shared" si="38"/>
        <v>43053.25</v>
      </c>
      <c r="O406" s="4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idden="1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4">
        <f t="shared" si="38"/>
        <v>43255.208333333328</v>
      </c>
      <c r="O407" s="4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4">
        <f t="shared" si="38"/>
        <v>41304.25</v>
      </c>
      <c r="O408" s="4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4">
        <f t="shared" si="38"/>
        <v>43751.208333333328</v>
      </c>
      <c r="O409" s="4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4">
        <f t="shared" si="38"/>
        <v>42541.208333333328</v>
      </c>
      <c r="O410" s="4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idden="1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4">
        <f t="shared" si="38"/>
        <v>42843.208333333328</v>
      </c>
      <c r="O411" s="4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4">
        <f t="shared" si="38"/>
        <v>42122.208333333328</v>
      </c>
      <c r="O412" s="4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4">
        <f t="shared" si="38"/>
        <v>42884.208333333328</v>
      </c>
      <c r="O413" s="4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4">
        <f t="shared" si="38"/>
        <v>41642.25</v>
      </c>
      <c r="O414" s="4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4">
        <f t="shared" si="38"/>
        <v>43431.25</v>
      </c>
      <c r="O415" s="4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idden="1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4">
        <f t="shared" si="38"/>
        <v>40288.208333333336</v>
      </c>
      <c r="O416" s="4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idden="1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4">
        <f t="shared" si="38"/>
        <v>40921.25</v>
      </c>
      <c r="O417" s="4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idden="1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4">
        <f t="shared" si="38"/>
        <v>40560.25</v>
      </c>
      <c r="O418" s="4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idden="1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4">
        <f t="shared" si="38"/>
        <v>43407.208333333328</v>
      </c>
      <c r="O419" s="4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idden="1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4">
        <f t="shared" si="38"/>
        <v>41035.208333333336</v>
      </c>
      <c r="O420" s="4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4">
        <f t="shared" si="38"/>
        <v>40899.25</v>
      </c>
      <c r="O421" s="4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4">
        <f t="shared" si="38"/>
        <v>42911.208333333328</v>
      </c>
      <c r="O422" s="4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idden="1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4">
        <f t="shared" si="38"/>
        <v>42915.208333333328</v>
      </c>
      <c r="O423" s="4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4">
        <f t="shared" si="38"/>
        <v>40285.208333333336</v>
      </c>
      <c r="O424" s="4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idden="1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4">
        <f t="shared" si="38"/>
        <v>40808.208333333336</v>
      </c>
      <c r="O425" s="4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idden="1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4">
        <f t="shared" si="38"/>
        <v>43208.208333333328</v>
      </c>
      <c r="O426" s="4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4">
        <f t="shared" si="38"/>
        <v>42213.208333333328</v>
      </c>
      <c r="O427" s="4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4">
        <f t="shared" si="38"/>
        <v>41332.25</v>
      </c>
      <c r="O428" s="4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4">
        <f t="shared" si="38"/>
        <v>41895.208333333336</v>
      </c>
      <c r="O429" s="4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idden="1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4">
        <f t="shared" si="38"/>
        <v>40585.25</v>
      </c>
      <c r="O430" s="4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4">
        <f t="shared" si="38"/>
        <v>41680.25</v>
      </c>
      <c r="O431" s="4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idden="1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4">
        <f t="shared" si="38"/>
        <v>43737.208333333328</v>
      </c>
      <c r="O432" s="4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4">
        <f t="shared" si="38"/>
        <v>43273.208333333328</v>
      </c>
      <c r="O433" s="4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idden="1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4">
        <f t="shared" si="38"/>
        <v>41761.208333333336</v>
      </c>
      <c r="O434" s="4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idden="1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4">
        <f t="shared" si="38"/>
        <v>41603.25</v>
      </c>
      <c r="O435" s="4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4">
        <f t="shared" si="38"/>
        <v>42705.25</v>
      </c>
      <c r="O436" s="4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4">
        <f t="shared" si="38"/>
        <v>41988.25</v>
      </c>
      <c r="O437" s="4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4">
        <f t="shared" si="38"/>
        <v>43575.208333333328</v>
      </c>
      <c r="O438" s="4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4">
        <f t="shared" si="38"/>
        <v>42260.208333333328</v>
      </c>
      <c r="O439" s="4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4">
        <f t="shared" si="38"/>
        <v>41337.25</v>
      </c>
      <c r="O440" s="4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4">
        <f t="shared" si="38"/>
        <v>42680.208333333328</v>
      </c>
      <c r="O441" s="4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4">
        <f t="shared" si="38"/>
        <v>42916.208333333328</v>
      </c>
      <c r="O442" s="4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idden="1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4">
        <f t="shared" si="38"/>
        <v>41025.208333333336</v>
      </c>
      <c r="O443" s="4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4">
        <f t="shared" si="38"/>
        <v>42980.208333333328</v>
      </c>
      <c r="O444" s="4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4">
        <f t="shared" si="38"/>
        <v>40451.208333333336</v>
      </c>
      <c r="O445" s="4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4">
        <f t="shared" si="38"/>
        <v>40748.208333333336</v>
      </c>
      <c r="O446" s="4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4">
        <f t="shared" si="38"/>
        <v>40515.25</v>
      </c>
      <c r="O447" s="4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idden="1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4">
        <f t="shared" si="38"/>
        <v>41261.25</v>
      </c>
      <c r="O448" s="4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4">
        <f t="shared" si="38"/>
        <v>43088.25</v>
      </c>
      <c r="O449" s="4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idden="1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4">
        <f t="shared" si="38"/>
        <v>41378.208333333336</v>
      </c>
      <c r="O450" s="4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4">
        <f t="shared" ref="N451:N514" si="44">(((L451/60)/60)/24)+DATE(1970,1,1)</f>
        <v>43530.25</v>
      </c>
      <c r="O451" s="4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hidden="1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4">
        <f t="shared" si="44"/>
        <v>43394.208333333328</v>
      </c>
      <c r="O452" s="4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4">
        <f t="shared" si="44"/>
        <v>42935.208333333328</v>
      </c>
      <c r="O453" s="4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idden="1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4">
        <f t="shared" si="44"/>
        <v>40365.208333333336</v>
      </c>
      <c r="O454" s="4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idden="1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4">
        <f t="shared" si="44"/>
        <v>42705.25</v>
      </c>
      <c r="O455" s="4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idden="1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4">
        <f t="shared" si="44"/>
        <v>41568.208333333336</v>
      </c>
      <c r="O456" s="4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4">
        <f t="shared" si="44"/>
        <v>40809.208333333336</v>
      </c>
      <c r="O457" s="4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4">
        <f t="shared" si="44"/>
        <v>43141.25</v>
      </c>
      <c r="O458" s="4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idden="1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4">
        <f t="shared" si="44"/>
        <v>42657.208333333328</v>
      </c>
      <c r="O459" s="4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4">
        <f t="shared" si="44"/>
        <v>40265.208333333336</v>
      </c>
      <c r="O460" s="4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idden="1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4">
        <f t="shared" si="44"/>
        <v>42001.25</v>
      </c>
      <c r="O461" s="4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4">
        <f t="shared" si="44"/>
        <v>40399.208333333336</v>
      </c>
      <c r="O462" s="4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4">
        <f t="shared" si="44"/>
        <v>41757.208333333336</v>
      </c>
      <c r="O463" s="4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idden="1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4">
        <f t="shared" si="44"/>
        <v>41304.25</v>
      </c>
      <c r="O464" s="4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4">
        <f t="shared" si="44"/>
        <v>41639.25</v>
      </c>
      <c r="O465" s="4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4">
        <f t="shared" si="44"/>
        <v>43142.25</v>
      </c>
      <c r="O466" s="4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4">
        <f t="shared" si="44"/>
        <v>43127.25</v>
      </c>
      <c r="O467" s="4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4">
        <f t="shared" si="44"/>
        <v>41409.208333333336</v>
      </c>
      <c r="O468" s="4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4">
        <f t="shared" si="44"/>
        <v>42331.25</v>
      </c>
      <c r="O469" s="4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idden="1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4">
        <f t="shared" si="44"/>
        <v>43569.208333333328</v>
      </c>
      <c r="O470" s="4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4">
        <f t="shared" si="44"/>
        <v>42142.208333333328</v>
      </c>
      <c r="O471" s="4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4">
        <f t="shared" si="44"/>
        <v>42716.25</v>
      </c>
      <c r="O472" s="4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4">
        <f t="shared" si="44"/>
        <v>41031.208333333336</v>
      </c>
      <c r="O473" s="4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idden="1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4">
        <f t="shared" si="44"/>
        <v>43535.208333333328</v>
      </c>
      <c r="O474" s="4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4">
        <f t="shared" si="44"/>
        <v>43277.208333333328</v>
      </c>
      <c r="O475" s="4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4">
        <f t="shared" si="44"/>
        <v>41989.25</v>
      </c>
      <c r="O476" s="4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4">
        <f t="shared" si="44"/>
        <v>41450.208333333336</v>
      </c>
      <c r="O477" s="4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idden="1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4">
        <f t="shared" si="44"/>
        <v>43322.208333333328</v>
      </c>
      <c r="O478" s="4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idden="1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4">
        <f t="shared" si="44"/>
        <v>40720.208333333336</v>
      </c>
      <c r="O479" s="4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4">
        <f t="shared" si="44"/>
        <v>42072.208333333328</v>
      </c>
      <c r="O480" s="4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4">
        <f t="shared" si="44"/>
        <v>42945.208333333328</v>
      </c>
      <c r="O481" s="4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4">
        <f t="shared" si="44"/>
        <v>40248.25</v>
      </c>
      <c r="O482" s="4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idden="1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4">
        <f t="shared" si="44"/>
        <v>41913.208333333336</v>
      </c>
      <c r="O483" s="4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idden="1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4">
        <f t="shared" si="44"/>
        <v>40963.25</v>
      </c>
      <c r="O484" s="4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idden="1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4">
        <f t="shared" si="44"/>
        <v>43811.25</v>
      </c>
      <c r="O485" s="4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4">
        <f t="shared" si="44"/>
        <v>41855.208333333336</v>
      </c>
      <c r="O486" s="4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idden="1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4">
        <f t="shared" si="44"/>
        <v>43626.208333333328</v>
      </c>
      <c r="O487" s="4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idden="1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4">
        <f t="shared" si="44"/>
        <v>43168.25</v>
      </c>
      <c r="O488" s="4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4">
        <f t="shared" si="44"/>
        <v>42845.208333333328</v>
      </c>
      <c r="O489" s="4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4">
        <f t="shared" si="44"/>
        <v>42403.25</v>
      </c>
      <c r="O490" s="4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4">
        <f t="shared" si="44"/>
        <v>40406.208333333336</v>
      </c>
      <c r="O491" s="4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4">
        <f t="shared" si="44"/>
        <v>43786.25</v>
      </c>
      <c r="O492" s="4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4">
        <f t="shared" si="44"/>
        <v>41456.208333333336</v>
      </c>
      <c r="O493" s="4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4">
        <f t="shared" si="44"/>
        <v>40336.208333333336</v>
      </c>
      <c r="O494" s="4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4">
        <f t="shared" si="44"/>
        <v>43645.208333333328</v>
      </c>
      <c r="O495" s="4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4">
        <f t="shared" si="44"/>
        <v>40990.208333333336</v>
      </c>
      <c r="O496" s="4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4">
        <f t="shared" si="44"/>
        <v>41800.208333333336</v>
      </c>
      <c r="O497" s="4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idden="1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4">
        <f t="shared" si="44"/>
        <v>42876.208333333328</v>
      </c>
      <c r="O498" s="4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idden="1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4">
        <f t="shared" si="44"/>
        <v>42724.25</v>
      </c>
      <c r="O499" s="4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idden="1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4">
        <f t="shared" si="44"/>
        <v>42005.25</v>
      </c>
      <c r="O500" s="4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idden="1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4">
        <f t="shared" si="44"/>
        <v>42444.208333333328</v>
      </c>
      <c r="O501" s="4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idden="1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4">
        <f t="shared" si="44"/>
        <v>41395.208333333336</v>
      </c>
      <c r="O502" s="4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idden="1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4">
        <f t="shared" si="44"/>
        <v>41345.208333333336</v>
      </c>
      <c r="O503" s="4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4">
        <f t="shared" si="44"/>
        <v>41117.208333333336</v>
      </c>
      <c r="O504" s="4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4">
        <f t="shared" si="44"/>
        <v>42186.208333333328</v>
      </c>
      <c r="O505" s="4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idden="1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4">
        <f t="shared" si="44"/>
        <v>42142.208333333328</v>
      </c>
      <c r="O506" s="4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idden="1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4">
        <f t="shared" si="44"/>
        <v>41341.25</v>
      </c>
      <c r="O507" s="4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4">
        <f t="shared" si="44"/>
        <v>43062.25</v>
      </c>
      <c r="O508" s="4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idden="1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4">
        <f t="shared" si="44"/>
        <v>41373.208333333336</v>
      </c>
      <c r="O509" s="4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4">
        <f t="shared" si="44"/>
        <v>43310.208333333328</v>
      </c>
      <c r="O510" s="4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idden="1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4">
        <f t="shared" si="44"/>
        <v>41034.208333333336</v>
      </c>
      <c r="O511" s="4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4">
        <f t="shared" si="44"/>
        <v>43251.208333333328</v>
      </c>
      <c r="O512" s="4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idden="1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4">
        <f t="shared" si="44"/>
        <v>43671.208333333328</v>
      </c>
      <c r="O513" s="4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4">
        <f t="shared" si="44"/>
        <v>41825.208333333336</v>
      </c>
      <c r="O514" s="4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4">
        <f t="shared" ref="N515:N578" si="50">(((L515/60)/60)/24)+DATE(1970,1,1)</f>
        <v>40430.208333333336</v>
      </c>
      <c r="O515" s="4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4">
        <f t="shared" si="50"/>
        <v>41614.25</v>
      </c>
      <c r="O516" s="4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idden="1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4">
        <f t="shared" si="50"/>
        <v>40900.25</v>
      </c>
      <c r="O517" s="4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idden="1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4">
        <f t="shared" si="50"/>
        <v>40396.208333333336</v>
      </c>
      <c r="O518" s="4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4">
        <f t="shared" si="50"/>
        <v>42860.208333333328</v>
      </c>
      <c r="O519" s="4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idden="1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4">
        <f t="shared" si="50"/>
        <v>43154.25</v>
      </c>
      <c r="O520" s="4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4">
        <f t="shared" si="50"/>
        <v>42012.25</v>
      </c>
      <c r="O521" s="4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4">
        <f t="shared" si="50"/>
        <v>43574.208333333328</v>
      </c>
      <c r="O522" s="4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4">
        <f t="shared" si="50"/>
        <v>42605.208333333328</v>
      </c>
      <c r="O523" s="4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idden="1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4">
        <f t="shared" si="50"/>
        <v>41093.208333333336</v>
      </c>
      <c r="O524" s="4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4">
        <f t="shared" si="50"/>
        <v>40241.25</v>
      </c>
      <c r="O525" s="4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idden="1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4">
        <f t="shared" si="50"/>
        <v>40294.208333333336</v>
      </c>
      <c r="O526" s="4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idden="1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4">
        <f t="shared" si="50"/>
        <v>40505.25</v>
      </c>
      <c r="O527" s="4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4">
        <f t="shared" si="50"/>
        <v>42364.25</v>
      </c>
      <c r="O528" s="4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idden="1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4">
        <f t="shared" si="50"/>
        <v>42405.25</v>
      </c>
      <c r="O529" s="4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idden="1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4">
        <f t="shared" si="50"/>
        <v>41601.25</v>
      </c>
      <c r="O530" s="4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idden="1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4">
        <f t="shared" si="50"/>
        <v>41769.208333333336</v>
      </c>
      <c r="O531" s="4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idden="1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4">
        <f t="shared" si="50"/>
        <v>40421.208333333336</v>
      </c>
      <c r="O532" s="4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4">
        <f t="shared" si="50"/>
        <v>41589.25</v>
      </c>
      <c r="O533" s="4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4">
        <f t="shared" si="50"/>
        <v>43125.25</v>
      </c>
      <c r="O534" s="4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4">
        <f t="shared" si="50"/>
        <v>41479.208333333336</v>
      </c>
      <c r="O535" s="4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idden="1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4">
        <f t="shared" si="50"/>
        <v>43329.208333333328</v>
      </c>
      <c r="O536" s="4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4">
        <f t="shared" si="50"/>
        <v>43259.208333333328</v>
      </c>
      <c r="O537" s="4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4">
        <f t="shared" si="50"/>
        <v>40414.208333333336</v>
      </c>
      <c r="O538" s="4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4">
        <f t="shared" si="50"/>
        <v>43342.208333333328</v>
      </c>
      <c r="O539" s="4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idden="1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4">
        <f t="shared" si="50"/>
        <v>41539.208333333336</v>
      </c>
      <c r="O540" s="4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idden="1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4">
        <f t="shared" si="50"/>
        <v>43647.208333333328</v>
      </c>
      <c r="O541" s="4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4">
        <f t="shared" si="50"/>
        <v>43225.208333333328</v>
      </c>
      <c r="O542" s="4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idden="1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4">
        <f t="shared" si="50"/>
        <v>42165.208333333328</v>
      </c>
      <c r="O543" s="4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idden="1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4">
        <f t="shared" si="50"/>
        <v>42391.25</v>
      </c>
      <c r="O544" s="4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idden="1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4">
        <f t="shared" si="50"/>
        <v>41528.208333333336</v>
      </c>
      <c r="O545" s="4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4">
        <f t="shared" si="50"/>
        <v>42377.25</v>
      </c>
      <c r="O546" s="4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idden="1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4">
        <f t="shared" si="50"/>
        <v>43824.25</v>
      </c>
      <c r="O547" s="4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4">
        <f t="shared" si="50"/>
        <v>43360.208333333328</v>
      </c>
      <c r="O548" s="4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4">
        <f t="shared" si="50"/>
        <v>42029.25</v>
      </c>
      <c r="O549" s="4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4">
        <f t="shared" si="50"/>
        <v>42461.208333333328</v>
      </c>
      <c r="O550" s="4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4">
        <f t="shared" si="50"/>
        <v>41422.208333333336</v>
      </c>
      <c r="O551" s="4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4">
        <f t="shared" si="50"/>
        <v>40968.25</v>
      </c>
      <c r="O552" s="4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idden="1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4">
        <f t="shared" si="50"/>
        <v>41993.25</v>
      </c>
      <c r="O553" s="4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idden="1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4">
        <f t="shared" si="50"/>
        <v>42700.25</v>
      </c>
      <c r="O554" s="4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idden="1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4">
        <f t="shared" si="50"/>
        <v>40545.25</v>
      </c>
      <c r="O555" s="4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4">
        <f t="shared" si="50"/>
        <v>42723.25</v>
      </c>
      <c r="O556" s="4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4">
        <f t="shared" si="50"/>
        <v>41731.208333333336</v>
      </c>
      <c r="O557" s="4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4">
        <f t="shared" si="50"/>
        <v>40792.208333333336</v>
      </c>
      <c r="O558" s="4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4">
        <f t="shared" si="50"/>
        <v>42279.208333333328</v>
      </c>
      <c r="O559" s="4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4">
        <f t="shared" si="50"/>
        <v>42424.25</v>
      </c>
      <c r="O560" s="4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4">
        <f t="shared" si="50"/>
        <v>42584.208333333328</v>
      </c>
      <c r="O561" s="4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4">
        <f t="shared" si="50"/>
        <v>40865.25</v>
      </c>
      <c r="O562" s="4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4">
        <f t="shared" si="50"/>
        <v>40833.208333333336</v>
      </c>
      <c r="O563" s="4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idden="1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4">
        <f t="shared" si="50"/>
        <v>43536.208333333328</v>
      </c>
      <c r="O564" s="4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4">
        <f t="shared" si="50"/>
        <v>43417.25</v>
      </c>
      <c r="O565" s="4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idden="1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4">
        <f t="shared" si="50"/>
        <v>42078.208333333328</v>
      </c>
      <c r="O566" s="4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4">
        <f t="shared" si="50"/>
        <v>40862.25</v>
      </c>
      <c r="O567" s="4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idden="1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4">
        <f t="shared" si="50"/>
        <v>42424.25</v>
      </c>
      <c r="O568" s="4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4">
        <f t="shared" si="50"/>
        <v>41830.208333333336</v>
      </c>
      <c r="O569" s="4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4">
        <f t="shared" si="50"/>
        <v>40374.208333333336</v>
      </c>
      <c r="O570" s="4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4">
        <f t="shared" si="50"/>
        <v>40554.25</v>
      </c>
      <c r="O571" s="4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4">
        <f t="shared" si="50"/>
        <v>41993.25</v>
      </c>
      <c r="O572" s="4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idden="1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4">
        <f t="shared" si="50"/>
        <v>42174.208333333328</v>
      </c>
      <c r="O573" s="4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4">
        <f t="shared" si="50"/>
        <v>42275.208333333328</v>
      </c>
      <c r="O574" s="4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4">
        <f t="shared" si="50"/>
        <v>41761.208333333336</v>
      </c>
      <c r="O575" s="4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4">
        <f t="shared" si="50"/>
        <v>43806.25</v>
      </c>
      <c r="O576" s="4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idden="1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4">
        <f t="shared" si="50"/>
        <v>41779.208333333336</v>
      </c>
      <c r="O577" s="4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idden="1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4">
        <f t="shared" si="50"/>
        <v>43040.208333333328</v>
      </c>
      <c r="O578" s="4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4">
        <f t="shared" ref="N579:N642" si="56">(((L579/60)/60)/24)+DATE(1970,1,1)</f>
        <v>40613.25</v>
      </c>
      <c r="O579" s="4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hidden="1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4">
        <f t="shared" si="56"/>
        <v>40878.25</v>
      </c>
      <c r="O580" s="4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4">
        <f t="shared" si="56"/>
        <v>40762.208333333336</v>
      </c>
      <c r="O581" s="4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4">
        <f t="shared" si="56"/>
        <v>41696.25</v>
      </c>
      <c r="O582" s="4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idden="1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4">
        <f t="shared" si="56"/>
        <v>40662.208333333336</v>
      </c>
      <c r="O583" s="4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idden="1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4">
        <f t="shared" si="56"/>
        <v>42165.208333333328</v>
      </c>
      <c r="O584" s="4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4">
        <f t="shared" si="56"/>
        <v>40959.25</v>
      </c>
      <c r="O585" s="4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4">
        <f t="shared" si="56"/>
        <v>41024.208333333336</v>
      </c>
      <c r="O586" s="4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4">
        <f t="shared" si="56"/>
        <v>40255.208333333336</v>
      </c>
      <c r="O587" s="4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4">
        <f t="shared" si="56"/>
        <v>40499.25</v>
      </c>
      <c r="O588" s="4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idden="1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4">
        <f t="shared" si="56"/>
        <v>43484.25</v>
      </c>
      <c r="O589" s="4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idden="1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4">
        <f t="shared" si="56"/>
        <v>40262.208333333336</v>
      </c>
      <c r="O590" s="4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idden="1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4">
        <f t="shared" si="56"/>
        <v>42190.208333333328</v>
      </c>
      <c r="O591" s="4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idden="1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4">
        <f t="shared" si="56"/>
        <v>41994.25</v>
      </c>
      <c r="O592" s="4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4">
        <f t="shared" si="56"/>
        <v>40373.208333333336</v>
      </c>
      <c r="O593" s="4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idden="1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4">
        <f t="shared" si="56"/>
        <v>41789.208333333336</v>
      </c>
      <c r="O594" s="4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4">
        <f t="shared" si="56"/>
        <v>41724.208333333336</v>
      </c>
      <c r="O595" s="4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idden="1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4">
        <f t="shared" si="56"/>
        <v>42548.208333333328</v>
      </c>
      <c r="O596" s="4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4">
        <f t="shared" si="56"/>
        <v>40253.208333333336</v>
      </c>
      <c r="O597" s="4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idden="1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4">
        <f t="shared" si="56"/>
        <v>42434.25</v>
      </c>
      <c r="O598" s="4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4">
        <f t="shared" si="56"/>
        <v>43786.25</v>
      </c>
      <c r="O599" s="4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4">
        <f t="shared" si="56"/>
        <v>40344.208333333336</v>
      </c>
      <c r="O600" s="4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idden="1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4">
        <f t="shared" si="56"/>
        <v>42047.25</v>
      </c>
      <c r="O601" s="4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idden="1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4">
        <f t="shared" si="56"/>
        <v>41485.208333333336</v>
      </c>
      <c r="O602" s="4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4">
        <f t="shared" si="56"/>
        <v>41789.208333333336</v>
      </c>
      <c r="O603" s="4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4">
        <f t="shared" si="56"/>
        <v>42160.208333333328</v>
      </c>
      <c r="O604" s="4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4">
        <f t="shared" si="56"/>
        <v>43573.208333333328</v>
      </c>
      <c r="O605" s="4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4">
        <f t="shared" si="56"/>
        <v>40565.25</v>
      </c>
      <c r="O606" s="4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4">
        <f t="shared" si="56"/>
        <v>42280.208333333328</v>
      </c>
      <c r="O607" s="4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4">
        <f t="shared" si="56"/>
        <v>42436.25</v>
      </c>
      <c r="O608" s="4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4">
        <f t="shared" si="56"/>
        <v>41721.208333333336</v>
      </c>
      <c r="O609" s="4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4">
        <f t="shared" si="56"/>
        <v>43530.25</v>
      </c>
      <c r="O610" s="4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4">
        <f t="shared" si="56"/>
        <v>43481.25</v>
      </c>
      <c r="O611" s="4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4">
        <f t="shared" si="56"/>
        <v>41259.25</v>
      </c>
      <c r="O612" s="4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4">
        <f t="shared" si="56"/>
        <v>41480.208333333336</v>
      </c>
      <c r="O613" s="4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4">
        <f t="shared" si="56"/>
        <v>40474.208333333336</v>
      </c>
      <c r="O614" s="4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4">
        <f t="shared" si="56"/>
        <v>42973.208333333328</v>
      </c>
      <c r="O615" s="4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4">
        <f t="shared" si="56"/>
        <v>42746.25</v>
      </c>
      <c r="O616" s="4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4">
        <f t="shared" si="56"/>
        <v>42489.208333333328</v>
      </c>
      <c r="O617" s="4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4">
        <f t="shared" si="56"/>
        <v>41537.208333333336</v>
      </c>
      <c r="O618" s="4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4">
        <f t="shared" si="56"/>
        <v>41794.208333333336</v>
      </c>
      <c r="O619" s="4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idden="1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4">
        <f t="shared" si="56"/>
        <v>41396.208333333336</v>
      </c>
      <c r="O620" s="4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idden="1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4">
        <f t="shared" si="56"/>
        <v>40669.208333333336</v>
      </c>
      <c r="O621" s="4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4">
        <f t="shared" si="56"/>
        <v>42559.208333333328</v>
      </c>
      <c r="O622" s="4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4">
        <f t="shared" si="56"/>
        <v>42626.208333333328</v>
      </c>
      <c r="O623" s="4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idden="1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4">
        <f t="shared" si="56"/>
        <v>43205.208333333328</v>
      </c>
      <c r="O624" s="4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4">
        <f t="shared" si="56"/>
        <v>42201.208333333328</v>
      </c>
      <c r="O625" s="4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4">
        <f t="shared" si="56"/>
        <v>42029.25</v>
      </c>
      <c r="O626" s="4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idden="1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4">
        <f t="shared" si="56"/>
        <v>43857.25</v>
      </c>
      <c r="O627" s="4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4">
        <f t="shared" si="56"/>
        <v>40449.208333333336</v>
      </c>
      <c r="O628" s="4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4">
        <f t="shared" si="56"/>
        <v>40345.208333333336</v>
      </c>
      <c r="O629" s="4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4">
        <f t="shared" si="56"/>
        <v>40455.208333333336</v>
      </c>
      <c r="O630" s="4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idden="1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4">
        <f t="shared" si="56"/>
        <v>42557.208333333328</v>
      </c>
      <c r="O631" s="4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4">
        <f t="shared" si="56"/>
        <v>43586.208333333328</v>
      </c>
      <c r="O632" s="4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4">
        <f t="shared" si="56"/>
        <v>43550.208333333328</v>
      </c>
      <c r="O633" s="4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4">
        <f t="shared" si="56"/>
        <v>41945.208333333336</v>
      </c>
      <c r="O634" s="4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idden="1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4">
        <f t="shared" si="56"/>
        <v>42315.25</v>
      </c>
      <c r="O635" s="4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4">
        <f t="shared" si="56"/>
        <v>42819.208333333328</v>
      </c>
      <c r="O636" s="4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4">
        <f t="shared" si="56"/>
        <v>41314.25</v>
      </c>
      <c r="O637" s="4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idden="1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4">
        <f t="shared" si="56"/>
        <v>40926.25</v>
      </c>
      <c r="O638" s="4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idden="1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4">
        <f t="shared" si="56"/>
        <v>42688.25</v>
      </c>
      <c r="O639" s="4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idden="1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4">
        <f t="shared" si="56"/>
        <v>40386.208333333336</v>
      </c>
      <c r="O640" s="4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4">
        <f t="shared" si="56"/>
        <v>43309.208333333328</v>
      </c>
      <c r="O641" s="4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idden="1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4">
        <f t="shared" si="56"/>
        <v>42387.25</v>
      </c>
      <c r="O642" s="4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4">
        <f t="shared" ref="N643:N706" si="62">(((L643/60)/60)/24)+DATE(1970,1,1)</f>
        <v>42786.25</v>
      </c>
      <c r="O643" s="4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4">
        <f t="shared" si="62"/>
        <v>43451.25</v>
      </c>
      <c r="O644" s="4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4">
        <f t="shared" si="62"/>
        <v>42795.25</v>
      </c>
      <c r="O645" s="4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idden="1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4">
        <f t="shared" si="62"/>
        <v>43452.25</v>
      </c>
      <c r="O646" s="4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idden="1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4">
        <f t="shared" si="62"/>
        <v>43369.208333333328</v>
      </c>
      <c r="O647" s="4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idden="1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4">
        <f t="shared" si="62"/>
        <v>41346.208333333336</v>
      </c>
      <c r="O648" s="4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idden="1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4">
        <f t="shared" si="62"/>
        <v>43199.208333333328</v>
      </c>
      <c r="O649" s="4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4">
        <f t="shared" si="62"/>
        <v>42922.208333333328</v>
      </c>
      <c r="O650" s="4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idden="1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4">
        <f t="shared" si="62"/>
        <v>40471.208333333336</v>
      </c>
      <c r="O651" s="4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idden="1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4">
        <f t="shared" si="62"/>
        <v>41828.208333333336</v>
      </c>
      <c r="O652" s="4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idden="1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4">
        <f t="shared" si="62"/>
        <v>41692.25</v>
      </c>
      <c r="O653" s="4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4">
        <f t="shared" si="62"/>
        <v>42587.208333333328</v>
      </c>
      <c r="O654" s="4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4">
        <f t="shared" si="62"/>
        <v>42468.208333333328</v>
      </c>
      <c r="O655" s="4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4">
        <f t="shared" si="62"/>
        <v>42240.208333333328</v>
      </c>
      <c r="O656" s="4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4">
        <f t="shared" si="62"/>
        <v>42796.25</v>
      </c>
      <c r="O657" s="4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idden="1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4">
        <f t="shared" si="62"/>
        <v>43097.25</v>
      </c>
      <c r="O658" s="4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idden="1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4">
        <f t="shared" si="62"/>
        <v>43096.25</v>
      </c>
      <c r="O659" s="4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4">
        <f t="shared" si="62"/>
        <v>42246.208333333328</v>
      </c>
      <c r="O660" s="4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idden="1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4">
        <f t="shared" si="62"/>
        <v>40570.25</v>
      </c>
      <c r="O661" s="4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idden="1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4">
        <f t="shared" si="62"/>
        <v>42237.208333333328</v>
      </c>
      <c r="O662" s="4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idden="1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4">
        <f t="shared" si="62"/>
        <v>40996.208333333336</v>
      </c>
      <c r="O663" s="4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idden="1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4">
        <f t="shared" si="62"/>
        <v>43443.25</v>
      </c>
      <c r="O664" s="4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idden="1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4">
        <f t="shared" si="62"/>
        <v>40458.208333333336</v>
      </c>
      <c r="O665" s="4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idden="1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4">
        <f t="shared" si="62"/>
        <v>40959.25</v>
      </c>
      <c r="O666" s="4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4">
        <f t="shared" si="62"/>
        <v>40733.208333333336</v>
      </c>
      <c r="O667" s="4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4">
        <f t="shared" si="62"/>
        <v>41516.208333333336</v>
      </c>
      <c r="O668" s="4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4">
        <f t="shared" si="62"/>
        <v>41892.208333333336</v>
      </c>
      <c r="O669" s="4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idden="1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4">
        <f t="shared" si="62"/>
        <v>41122.208333333336</v>
      </c>
      <c r="O670" s="4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4">
        <f t="shared" si="62"/>
        <v>42912.208333333328</v>
      </c>
      <c r="O671" s="4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4">
        <f t="shared" si="62"/>
        <v>42425.25</v>
      </c>
      <c r="O672" s="4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4">
        <f t="shared" si="62"/>
        <v>40390.208333333336</v>
      </c>
      <c r="O673" s="4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idden="1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4">
        <f t="shared" si="62"/>
        <v>43180.208333333328</v>
      </c>
      <c r="O674" s="4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idden="1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4">
        <f t="shared" si="62"/>
        <v>42475.208333333328</v>
      </c>
      <c r="O675" s="4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4">
        <f t="shared" si="62"/>
        <v>40774.208333333336</v>
      </c>
      <c r="O676" s="4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4">
        <f t="shared" si="62"/>
        <v>43719.208333333328</v>
      </c>
      <c r="O677" s="4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4">
        <f t="shared" si="62"/>
        <v>41178.208333333336</v>
      </c>
      <c r="O678" s="4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idden="1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4">
        <f t="shared" si="62"/>
        <v>42561.208333333328</v>
      </c>
      <c r="O679" s="4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4">
        <f t="shared" si="62"/>
        <v>43484.25</v>
      </c>
      <c r="O680" s="4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4">
        <f t="shared" si="62"/>
        <v>43756.208333333328</v>
      </c>
      <c r="O681" s="4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idden="1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4">
        <f t="shared" si="62"/>
        <v>43813.25</v>
      </c>
      <c r="O682" s="4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idden="1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4">
        <f t="shared" si="62"/>
        <v>40898.25</v>
      </c>
      <c r="O683" s="4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4">
        <f t="shared" si="62"/>
        <v>41619.25</v>
      </c>
      <c r="O684" s="4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4">
        <f t="shared" si="62"/>
        <v>43359.208333333328</v>
      </c>
      <c r="O685" s="4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4">
        <f t="shared" si="62"/>
        <v>40358.208333333336</v>
      </c>
      <c r="O686" s="4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idden="1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4">
        <f t="shared" si="62"/>
        <v>42239.208333333328</v>
      </c>
      <c r="O687" s="4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4">
        <f t="shared" si="62"/>
        <v>43186.208333333328</v>
      </c>
      <c r="O688" s="4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4">
        <f t="shared" si="62"/>
        <v>42806.25</v>
      </c>
      <c r="O689" s="4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4">
        <f t="shared" si="62"/>
        <v>43475.25</v>
      </c>
      <c r="O690" s="4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4">
        <f t="shared" si="62"/>
        <v>41576.208333333336</v>
      </c>
      <c r="O691" s="4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4">
        <f t="shared" si="62"/>
        <v>40874.25</v>
      </c>
      <c r="O692" s="4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4">
        <f t="shared" si="62"/>
        <v>41185.208333333336</v>
      </c>
      <c r="O693" s="4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idden="1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4">
        <f t="shared" si="62"/>
        <v>43655.208333333328</v>
      </c>
      <c r="O694" s="4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idden="1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4">
        <f t="shared" si="62"/>
        <v>43025.208333333328</v>
      </c>
      <c r="O695" s="4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idden="1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4">
        <f t="shared" si="62"/>
        <v>43066.25</v>
      </c>
      <c r="O696" s="4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4">
        <f t="shared" si="62"/>
        <v>42322.25</v>
      </c>
      <c r="O697" s="4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idden="1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4">
        <f t="shared" si="62"/>
        <v>42114.208333333328</v>
      </c>
      <c r="O698" s="4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4">
        <f t="shared" si="62"/>
        <v>43190.208333333328</v>
      </c>
      <c r="O699" s="4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4">
        <f t="shared" si="62"/>
        <v>40871.25</v>
      </c>
      <c r="O700" s="4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idden="1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4">
        <f t="shared" si="62"/>
        <v>43641.208333333328</v>
      </c>
      <c r="O701" s="4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idden="1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4">
        <f t="shared" si="62"/>
        <v>40203.25</v>
      </c>
      <c r="O702" s="4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4">
        <f t="shared" si="62"/>
        <v>40629.208333333336</v>
      </c>
      <c r="O703" s="4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idden="1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4">
        <f t="shared" si="62"/>
        <v>41477.208333333336</v>
      </c>
      <c r="O704" s="4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4">
        <f t="shared" si="62"/>
        <v>41020.208333333336</v>
      </c>
      <c r="O705" s="4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4">
        <f t="shared" si="62"/>
        <v>42555.208333333328</v>
      </c>
      <c r="O706" s="4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idden="1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4">
        <f t="shared" ref="N707:N770" si="68">(((L707/60)/60)/24)+DATE(1970,1,1)</f>
        <v>41619.25</v>
      </c>
      <c r="O707" s="4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4">
        <f t="shared" si="68"/>
        <v>43471.25</v>
      </c>
      <c r="O708" s="4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4">
        <f t="shared" si="68"/>
        <v>43442.25</v>
      </c>
      <c r="O709" s="4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4">
        <f t="shared" si="68"/>
        <v>42877.208333333328</v>
      </c>
      <c r="O710" s="4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4">
        <f t="shared" si="68"/>
        <v>41018.208333333336</v>
      </c>
      <c r="O711" s="4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4">
        <f t="shared" si="68"/>
        <v>43295.208333333328</v>
      </c>
      <c r="O712" s="4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idden="1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4">
        <f t="shared" si="68"/>
        <v>42393.25</v>
      </c>
      <c r="O713" s="4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4">
        <f t="shared" si="68"/>
        <v>42559.208333333328</v>
      </c>
      <c r="O714" s="4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4">
        <f t="shared" si="68"/>
        <v>42604.208333333328</v>
      </c>
      <c r="O715" s="4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4">
        <f t="shared" si="68"/>
        <v>41870.208333333336</v>
      </c>
      <c r="O716" s="4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idden="1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4">
        <f t="shared" si="68"/>
        <v>40397.208333333336</v>
      </c>
      <c r="O717" s="4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4">
        <f t="shared" si="68"/>
        <v>41465.208333333336</v>
      </c>
      <c r="O718" s="4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4">
        <f t="shared" si="68"/>
        <v>40777.208333333336</v>
      </c>
      <c r="O719" s="4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4">
        <f t="shared" si="68"/>
        <v>41442.208333333336</v>
      </c>
      <c r="O720" s="4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4">
        <f t="shared" si="68"/>
        <v>41058.208333333336</v>
      </c>
      <c r="O721" s="4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4">
        <f t="shared" si="68"/>
        <v>43152.25</v>
      </c>
      <c r="O722" s="4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4">
        <f t="shared" si="68"/>
        <v>43194.208333333328</v>
      </c>
      <c r="O723" s="4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4">
        <f t="shared" si="68"/>
        <v>43045.25</v>
      </c>
      <c r="O724" s="4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4">
        <f t="shared" si="68"/>
        <v>42431.25</v>
      </c>
      <c r="O725" s="4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4">
        <f t="shared" si="68"/>
        <v>41934.208333333336</v>
      </c>
      <c r="O726" s="4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idden="1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4">
        <f t="shared" si="68"/>
        <v>41958.25</v>
      </c>
      <c r="O727" s="4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4">
        <f t="shared" si="68"/>
        <v>40476.208333333336</v>
      </c>
      <c r="O728" s="4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4">
        <f t="shared" si="68"/>
        <v>43485.25</v>
      </c>
      <c r="O729" s="4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idden="1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4">
        <f t="shared" si="68"/>
        <v>42515.208333333328</v>
      </c>
      <c r="O730" s="4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4">
        <f t="shared" si="68"/>
        <v>41309.25</v>
      </c>
      <c r="O731" s="4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4">
        <f t="shared" si="68"/>
        <v>42147.208333333328</v>
      </c>
      <c r="O732" s="4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4">
        <f t="shared" si="68"/>
        <v>42939.208333333328</v>
      </c>
      <c r="O733" s="4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idden="1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4">
        <f t="shared" si="68"/>
        <v>42816.208333333328</v>
      </c>
      <c r="O734" s="4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4">
        <f t="shared" si="68"/>
        <v>41844.208333333336</v>
      </c>
      <c r="O735" s="4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4">
        <f t="shared" si="68"/>
        <v>42763.25</v>
      </c>
      <c r="O736" s="4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4">
        <f t="shared" si="68"/>
        <v>42459.208333333328</v>
      </c>
      <c r="O737" s="4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4">
        <f t="shared" si="68"/>
        <v>42055.25</v>
      </c>
      <c r="O738" s="4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4">
        <f t="shared" si="68"/>
        <v>42685.25</v>
      </c>
      <c r="O739" s="4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idden="1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4">
        <f t="shared" si="68"/>
        <v>41959.25</v>
      </c>
      <c r="O740" s="4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idden="1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4">
        <f t="shared" si="68"/>
        <v>41089.208333333336</v>
      </c>
      <c r="O741" s="4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idden="1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4">
        <f t="shared" si="68"/>
        <v>42769.25</v>
      </c>
      <c r="O742" s="4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4">
        <f t="shared" si="68"/>
        <v>40321.208333333336</v>
      </c>
      <c r="O743" s="4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4">
        <f t="shared" si="68"/>
        <v>40197.25</v>
      </c>
      <c r="O744" s="4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idden="1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4">
        <f t="shared" si="68"/>
        <v>42298.208333333328</v>
      </c>
      <c r="O745" s="4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4">
        <f t="shared" si="68"/>
        <v>43322.208333333328</v>
      </c>
      <c r="O746" s="4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idden="1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4">
        <f t="shared" si="68"/>
        <v>40328.208333333336</v>
      </c>
      <c r="O747" s="4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4">
        <f t="shared" si="68"/>
        <v>40825.208333333336</v>
      </c>
      <c r="O748" s="4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4">
        <f t="shared" si="68"/>
        <v>40423.208333333336</v>
      </c>
      <c r="O749" s="4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4">
        <f t="shared" si="68"/>
        <v>40238.25</v>
      </c>
      <c r="O750" s="4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4">
        <f t="shared" si="68"/>
        <v>41920.208333333336</v>
      </c>
      <c r="O751" s="4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idden="1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4">
        <f t="shared" si="68"/>
        <v>40360.208333333336</v>
      </c>
      <c r="O752" s="4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4">
        <f t="shared" si="68"/>
        <v>42446.208333333328</v>
      </c>
      <c r="O753" s="4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4">
        <f t="shared" si="68"/>
        <v>40395.208333333336</v>
      </c>
      <c r="O754" s="4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4">
        <f t="shared" si="68"/>
        <v>40321.208333333336</v>
      </c>
      <c r="O755" s="4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4">
        <f t="shared" si="68"/>
        <v>41210.208333333336</v>
      </c>
      <c r="O756" s="4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4">
        <f t="shared" si="68"/>
        <v>43096.25</v>
      </c>
      <c r="O757" s="4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4">
        <f t="shared" si="68"/>
        <v>42024.25</v>
      </c>
      <c r="O758" s="4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4">
        <f t="shared" si="68"/>
        <v>40675.208333333336</v>
      </c>
      <c r="O759" s="4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4">
        <f t="shared" si="68"/>
        <v>41936.208333333336</v>
      </c>
      <c r="O760" s="4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idden="1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4">
        <f t="shared" si="68"/>
        <v>43136.25</v>
      </c>
      <c r="O761" s="4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idden="1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4">
        <f t="shared" si="68"/>
        <v>43678.208333333328</v>
      </c>
      <c r="O762" s="4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4">
        <f t="shared" si="68"/>
        <v>42938.208333333328</v>
      </c>
      <c r="O763" s="4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4">
        <f t="shared" si="68"/>
        <v>41241.25</v>
      </c>
      <c r="O764" s="4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4">
        <f t="shared" si="68"/>
        <v>41037.208333333336</v>
      </c>
      <c r="O765" s="4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4">
        <f t="shared" si="68"/>
        <v>40676.208333333336</v>
      </c>
      <c r="O766" s="4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4">
        <f t="shared" si="68"/>
        <v>42840.208333333328</v>
      </c>
      <c r="O767" s="4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idden="1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4">
        <f t="shared" si="68"/>
        <v>43362.208333333328</v>
      </c>
      <c r="O768" s="4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idden="1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4">
        <f t="shared" si="68"/>
        <v>42283.208333333328</v>
      </c>
      <c r="O769" s="4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4">
        <f t="shared" si="68"/>
        <v>41619.25</v>
      </c>
      <c r="O770" s="4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idden="1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4">
        <f t="shared" ref="N771:N834" si="74">(((L771/60)/60)/24)+DATE(1970,1,1)</f>
        <v>41501.208333333336</v>
      </c>
      <c r="O771" s="4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4">
        <f t="shared" si="74"/>
        <v>41743.208333333336</v>
      </c>
      <c r="O772" s="4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4">
        <f t="shared" si="74"/>
        <v>43491.25</v>
      </c>
      <c r="O773" s="4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4">
        <f t="shared" si="74"/>
        <v>43505.25</v>
      </c>
      <c r="O774" s="4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4">
        <f t="shared" si="74"/>
        <v>42838.208333333328</v>
      </c>
      <c r="O775" s="4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4">
        <f t="shared" si="74"/>
        <v>42513.208333333328</v>
      </c>
      <c r="O776" s="4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idden="1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4">
        <f t="shared" si="74"/>
        <v>41949.25</v>
      </c>
      <c r="O777" s="4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idden="1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4">
        <f t="shared" si="74"/>
        <v>43650.208333333328</v>
      </c>
      <c r="O778" s="4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idden="1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4">
        <f t="shared" si="74"/>
        <v>40809.208333333336</v>
      </c>
      <c r="O779" s="4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4">
        <f t="shared" si="74"/>
        <v>40768.208333333336</v>
      </c>
      <c r="O780" s="4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idden="1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4">
        <f t="shared" si="74"/>
        <v>42230.208333333328</v>
      </c>
      <c r="O781" s="4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4">
        <f t="shared" si="74"/>
        <v>42573.208333333328</v>
      </c>
      <c r="O782" s="4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4">
        <f t="shared" si="74"/>
        <v>40482.208333333336</v>
      </c>
      <c r="O783" s="4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4">
        <f t="shared" si="74"/>
        <v>40603.25</v>
      </c>
      <c r="O784" s="4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4">
        <f t="shared" si="74"/>
        <v>41625.25</v>
      </c>
      <c r="O785" s="4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4">
        <f t="shared" si="74"/>
        <v>42435.25</v>
      </c>
      <c r="O786" s="4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4">
        <f t="shared" si="74"/>
        <v>43582.208333333328</v>
      </c>
      <c r="O787" s="4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4">
        <f t="shared" si="74"/>
        <v>43186.208333333328</v>
      </c>
      <c r="O788" s="4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idden="1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4">
        <f t="shared" si="74"/>
        <v>40684.208333333336</v>
      </c>
      <c r="O789" s="4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4">
        <f t="shared" si="74"/>
        <v>41202.208333333336</v>
      </c>
      <c r="O790" s="4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idden="1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4">
        <f t="shared" si="74"/>
        <v>41786.208333333336</v>
      </c>
      <c r="O791" s="4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4">
        <f t="shared" si="74"/>
        <v>40223.25</v>
      </c>
      <c r="O792" s="4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idden="1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4">
        <f t="shared" si="74"/>
        <v>42715.25</v>
      </c>
      <c r="O793" s="4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idden="1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4">
        <f t="shared" si="74"/>
        <v>41451.208333333336</v>
      </c>
      <c r="O794" s="4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4">
        <f t="shared" si="74"/>
        <v>41450.208333333336</v>
      </c>
      <c r="O795" s="4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4">
        <f t="shared" si="74"/>
        <v>43091.25</v>
      </c>
      <c r="O796" s="4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idden="1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4">
        <f t="shared" si="74"/>
        <v>42675.208333333328</v>
      </c>
      <c r="O797" s="4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idden="1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4">
        <f t="shared" si="74"/>
        <v>41859.208333333336</v>
      </c>
      <c r="O798" s="4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4">
        <f t="shared" si="74"/>
        <v>43464.25</v>
      </c>
      <c r="O799" s="4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4">
        <f t="shared" si="74"/>
        <v>41060.208333333336</v>
      </c>
      <c r="O800" s="4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idden="1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4">
        <f t="shared" si="74"/>
        <v>42399.25</v>
      </c>
      <c r="O801" s="4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idden="1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4">
        <f t="shared" si="74"/>
        <v>42167.208333333328</v>
      </c>
      <c r="O802" s="4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4">
        <f t="shared" si="74"/>
        <v>43830.25</v>
      </c>
      <c r="O803" s="4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4">
        <f t="shared" si="74"/>
        <v>43650.208333333328</v>
      </c>
      <c r="O804" s="4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4">
        <f t="shared" si="74"/>
        <v>43492.25</v>
      </c>
      <c r="O805" s="4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4">
        <f t="shared" si="74"/>
        <v>43102.25</v>
      </c>
      <c r="O806" s="4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idden="1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4">
        <f t="shared" si="74"/>
        <v>41958.25</v>
      </c>
      <c r="O807" s="4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4">
        <f t="shared" si="74"/>
        <v>40973.25</v>
      </c>
      <c r="O808" s="4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4">
        <f t="shared" si="74"/>
        <v>43753.208333333328</v>
      </c>
      <c r="O809" s="4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idden="1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4">
        <f t="shared" si="74"/>
        <v>42507.208333333328</v>
      </c>
      <c r="O810" s="4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idden="1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4">
        <f t="shared" si="74"/>
        <v>41135.208333333336</v>
      </c>
      <c r="O811" s="4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4">
        <f t="shared" si="74"/>
        <v>43067.25</v>
      </c>
      <c r="O812" s="4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idden="1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4">
        <f t="shared" si="74"/>
        <v>42378.25</v>
      </c>
      <c r="O813" s="4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4">
        <f t="shared" si="74"/>
        <v>43206.208333333328</v>
      </c>
      <c r="O814" s="4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4">
        <f t="shared" si="74"/>
        <v>41148.208333333336</v>
      </c>
      <c r="O815" s="4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idden="1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4">
        <f t="shared" si="74"/>
        <v>42517.208333333328</v>
      </c>
      <c r="O816" s="4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4">
        <f t="shared" si="74"/>
        <v>43068.25</v>
      </c>
      <c r="O817" s="4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4">
        <f t="shared" si="74"/>
        <v>41680.25</v>
      </c>
      <c r="O818" s="4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4">
        <f t="shared" si="74"/>
        <v>43589.208333333328</v>
      </c>
      <c r="O819" s="4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4">
        <f t="shared" si="74"/>
        <v>43486.25</v>
      </c>
      <c r="O820" s="4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idden="1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4">
        <f t="shared" si="74"/>
        <v>41237.25</v>
      </c>
      <c r="O821" s="4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4">
        <f t="shared" si="74"/>
        <v>43310.208333333328</v>
      </c>
      <c r="O822" s="4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4">
        <f t="shared" si="74"/>
        <v>42794.25</v>
      </c>
      <c r="O823" s="4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4">
        <f t="shared" si="74"/>
        <v>41698.25</v>
      </c>
      <c r="O824" s="4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4">
        <f t="shared" si="74"/>
        <v>41892.208333333336</v>
      </c>
      <c r="O825" s="4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4">
        <f t="shared" si="74"/>
        <v>40348.208333333336</v>
      </c>
      <c r="O826" s="4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4">
        <f t="shared" si="74"/>
        <v>42941.208333333328</v>
      </c>
      <c r="O827" s="4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4">
        <f t="shared" si="74"/>
        <v>40525.25</v>
      </c>
      <c r="O828" s="4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4">
        <f t="shared" si="74"/>
        <v>40666.208333333336</v>
      </c>
      <c r="O829" s="4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idden="1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4">
        <f t="shared" si="74"/>
        <v>43340.208333333328</v>
      </c>
      <c r="O830" s="4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idden="1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4">
        <f t="shared" si="74"/>
        <v>42164.208333333328</v>
      </c>
      <c r="O831" s="4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idden="1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4">
        <f t="shared" si="74"/>
        <v>43103.25</v>
      </c>
      <c r="O832" s="4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4">
        <f t="shared" si="74"/>
        <v>40994.208333333336</v>
      </c>
      <c r="O833" s="4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4">
        <f t="shared" si="74"/>
        <v>42299.208333333328</v>
      </c>
      <c r="O834" s="4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4">
        <f t="shared" ref="N835:N898" si="80">(((L835/60)/60)/24)+DATE(1970,1,1)</f>
        <v>40588.25</v>
      </c>
      <c r="O835" s="4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4">
        <f t="shared" si="80"/>
        <v>41448.208333333336</v>
      </c>
      <c r="O836" s="4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idden="1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4">
        <f t="shared" si="80"/>
        <v>42063.25</v>
      </c>
      <c r="O837" s="4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idden="1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4">
        <f t="shared" si="80"/>
        <v>40214.25</v>
      </c>
      <c r="O838" s="4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4">
        <f t="shared" si="80"/>
        <v>40629.208333333336</v>
      </c>
      <c r="O839" s="4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4">
        <f t="shared" si="80"/>
        <v>43370.208333333328</v>
      </c>
      <c r="O840" s="4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4">
        <f t="shared" si="80"/>
        <v>41715.208333333336</v>
      </c>
      <c r="O841" s="4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4">
        <f t="shared" si="80"/>
        <v>41836.208333333336</v>
      </c>
      <c r="O842" s="4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4">
        <f t="shared" si="80"/>
        <v>42419.25</v>
      </c>
      <c r="O843" s="4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4">
        <f t="shared" si="80"/>
        <v>43266.208333333328</v>
      </c>
      <c r="O844" s="4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idden="1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4">
        <f t="shared" si="80"/>
        <v>43338.208333333328</v>
      </c>
      <c r="O845" s="4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4">
        <f t="shared" si="80"/>
        <v>40930.25</v>
      </c>
      <c r="O846" s="4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4">
        <f t="shared" si="80"/>
        <v>43235.208333333328</v>
      </c>
      <c r="O847" s="4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4">
        <f t="shared" si="80"/>
        <v>43302.208333333328</v>
      </c>
      <c r="O848" s="4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4">
        <f t="shared" si="80"/>
        <v>43107.25</v>
      </c>
      <c r="O849" s="4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4">
        <f t="shared" si="80"/>
        <v>40341.208333333336</v>
      </c>
      <c r="O850" s="4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4">
        <f t="shared" si="80"/>
        <v>40948.25</v>
      </c>
      <c r="O851" s="4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idden="1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4">
        <f t="shared" si="80"/>
        <v>40866.25</v>
      </c>
      <c r="O852" s="4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4">
        <f t="shared" si="80"/>
        <v>41031.208333333336</v>
      </c>
      <c r="O853" s="4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idden="1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4">
        <f t="shared" si="80"/>
        <v>40740.208333333336</v>
      </c>
      <c r="O854" s="4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4">
        <f t="shared" si="80"/>
        <v>40714.208333333336</v>
      </c>
      <c r="O855" s="4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4">
        <f t="shared" si="80"/>
        <v>43787.25</v>
      </c>
      <c r="O856" s="4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4">
        <f t="shared" si="80"/>
        <v>40712.208333333336</v>
      </c>
      <c r="O857" s="4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4">
        <f t="shared" si="80"/>
        <v>41023.208333333336</v>
      </c>
      <c r="O858" s="4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4">
        <f t="shared" si="80"/>
        <v>40944.25</v>
      </c>
      <c r="O859" s="4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idden="1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4">
        <f t="shared" si="80"/>
        <v>43211.208333333328</v>
      </c>
      <c r="O860" s="4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idden="1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4">
        <f t="shared" si="80"/>
        <v>41334.25</v>
      </c>
      <c r="O861" s="4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4">
        <f t="shared" si="80"/>
        <v>43515.25</v>
      </c>
      <c r="O862" s="4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4">
        <f t="shared" si="80"/>
        <v>40258.208333333336</v>
      </c>
      <c r="O863" s="4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4">
        <f t="shared" si="80"/>
        <v>40756.208333333336</v>
      </c>
      <c r="O864" s="4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4">
        <f t="shared" si="80"/>
        <v>42172.208333333328</v>
      </c>
      <c r="O865" s="4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4">
        <f t="shared" si="80"/>
        <v>42601.208333333328</v>
      </c>
      <c r="O866" s="4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4">
        <f t="shared" si="80"/>
        <v>41897.208333333336</v>
      </c>
      <c r="O867" s="4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4">
        <f t="shared" si="80"/>
        <v>40671.208333333336</v>
      </c>
      <c r="O868" s="4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4">
        <f t="shared" si="80"/>
        <v>43382.208333333328</v>
      </c>
      <c r="O869" s="4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4">
        <f t="shared" si="80"/>
        <v>41559.208333333336</v>
      </c>
      <c r="O870" s="4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idden="1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4">
        <f t="shared" si="80"/>
        <v>40350.208333333336</v>
      </c>
      <c r="O871" s="4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idden="1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4">
        <f t="shared" si="80"/>
        <v>42240.208333333328</v>
      </c>
      <c r="O872" s="4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4">
        <f t="shared" si="80"/>
        <v>43040.208333333328</v>
      </c>
      <c r="O873" s="4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4">
        <f t="shared" si="80"/>
        <v>43346.208333333328</v>
      </c>
      <c r="O874" s="4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4">
        <f t="shared" si="80"/>
        <v>41647.25</v>
      </c>
      <c r="O875" s="4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4">
        <f t="shared" si="80"/>
        <v>40291.208333333336</v>
      </c>
      <c r="O876" s="4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idden="1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4">
        <f t="shared" si="80"/>
        <v>40556.25</v>
      </c>
      <c r="O877" s="4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idden="1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4">
        <f t="shared" si="80"/>
        <v>43624.208333333328</v>
      </c>
      <c r="O878" s="4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idden="1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4">
        <f t="shared" si="80"/>
        <v>42577.208333333328</v>
      </c>
      <c r="O879" s="4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idden="1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4">
        <f t="shared" si="80"/>
        <v>43845.25</v>
      </c>
      <c r="O880" s="4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4">
        <f t="shared" si="80"/>
        <v>42788.25</v>
      </c>
      <c r="O881" s="4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4">
        <f t="shared" si="80"/>
        <v>43667.208333333328</v>
      </c>
      <c r="O882" s="4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idden="1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4">
        <f t="shared" si="80"/>
        <v>42194.208333333328</v>
      </c>
      <c r="O883" s="4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4">
        <f t="shared" si="80"/>
        <v>42025.25</v>
      </c>
      <c r="O884" s="4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4">
        <f t="shared" si="80"/>
        <v>40323.208333333336</v>
      </c>
      <c r="O885" s="4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idden="1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4">
        <f t="shared" si="80"/>
        <v>41763.208333333336</v>
      </c>
      <c r="O886" s="4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4">
        <f t="shared" si="80"/>
        <v>40335.208333333336</v>
      </c>
      <c r="O887" s="4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idden="1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4">
        <f t="shared" si="80"/>
        <v>40416.208333333336</v>
      </c>
      <c r="O888" s="4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idden="1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4">
        <f t="shared" si="80"/>
        <v>42202.208333333328</v>
      </c>
      <c r="O889" s="4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4">
        <f t="shared" si="80"/>
        <v>42836.208333333328</v>
      </c>
      <c r="O890" s="4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4">
        <f t="shared" si="80"/>
        <v>41710.208333333336</v>
      </c>
      <c r="O891" s="4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4">
        <f t="shared" si="80"/>
        <v>43640.208333333328</v>
      </c>
      <c r="O892" s="4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4">
        <f t="shared" si="80"/>
        <v>40880.25</v>
      </c>
      <c r="O893" s="4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4">
        <f t="shared" si="80"/>
        <v>40319.208333333336</v>
      </c>
      <c r="O894" s="4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4">
        <f t="shared" si="80"/>
        <v>42170.208333333328</v>
      </c>
      <c r="O895" s="4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4">
        <f t="shared" si="80"/>
        <v>41466.208333333336</v>
      </c>
      <c r="O896" s="4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idden="1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4">
        <f t="shared" si="80"/>
        <v>43134.25</v>
      </c>
      <c r="O897" s="4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4">
        <f t="shared" si="80"/>
        <v>40738.208333333336</v>
      </c>
      <c r="O898" s="4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idden="1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4">
        <f t="shared" ref="N899:N962" si="86">(((L899/60)/60)/24)+DATE(1970,1,1)</f>
        <v>43583.208333333328</v>
      </c>
      <c r="O899" s="4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hidden="1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4">
        <f t="shared" si="86"/>
        <v>43815.25</v>
      </c>
      <c r="O900" s="4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4">
        <f t="shared" si="86"/>
        <v>41554.208333333336</v>
      </c>
      <c r="O901" s="4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idden="1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4">
        <f t="shared" si="86"/>
        <v>41901.208333333336</v>
      </c>
      <c r="O902" s="4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4">
        <f t="shared" si="86"/>
        <v>43298.208333333328</v>
      </c>
      <c r="O903" s="4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4">
        <f t="shared" si="86"/>
        <v>42399.25</v>
      </c>
      <c r="O904" s="4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4">
        <f t="shared" si="86"/>
        <v>41034.208333333336</v>
      </c>
      <c r="O905" s="4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idden="1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4">
        <f t="shared" si="86"/>
        <v>41186.208333333336</v>
      </c>
      <c r="O906" s="4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4">
        <f t="shared" si="86"/>
        <v>41536.208333333336</v>
      </c>
      <c r="O907" s="4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4">
        <f t="shared" si="86"/>
        <v>42868.208333333328</v>
      </c>
      <c r="O908" s="4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idden="1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4">
        <f t="shared" si="86"/>
        <v>40660.208333333336</v>
      </c>
      <c r="O909" s="4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4">
        <f t="shared" si="86"/>
        <v>41031.208333333336</v>
      </c>
      <c r="O910" s="4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4">
        <f t="shared" si="86"/>
        <v>43255.208333333328</v>
      </c>
      <c r="O911" s="4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4">
        <f t="shared" si="86"/>
        <v>42026.25</v>
      </c>
      <c r="O912" s="4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4">
        <f t="shared" si="86"/>
        <v>43717.208333333328</v>
      </c>
      <c r="O913" s="4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4">
        <f t="shared" si="86"/>
        <v>41157.208333333336</v>
      </c>
      <c r="O914" s="4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idden="1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4">
        <f t="shared" si="86"/>
        <v>43597.208333333328</v>
      </c>
      <c r="O915" s="4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idden="1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4">
        <f t="shared" si="86"/>
        <v>41490.208333333336</v>
      </c>
      <c r="O916" s="4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4">
        <f t="shared" si="86"/>
        <v>42976.208333333328</v>
      </c>
      <c r="O917" s="4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idden="1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4">
        <f t="shared" si="86"/>
        <v>41991.25</v>
      </c>
      <c r="O918" s="4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4">
        <f t="shared" si="86"/>
        <v>40722.208333333336</v>
      </c>
      <c r="O919" s="4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4">
        <f t="shared" si="86"/>
        <v>41117.208333333336</v>
      </c>
      <c r="O920" s="4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idden="1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4">
        <f t="shared" si="86"/>
        <v>43022.208333333328</v>
      </c>
      <c r="O921" s="4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4">
        <f t="shared" si="86"/>
        <v>43503.25</v>
      </c>
      <c r="O922" s="4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idden="1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4">
        <f t="shared" si="86"/>
        <v>40951.25</v>
      </c>
      <c r="O923" s="4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4">
        <f t="shared" si="86"/>
        <v>43443.25</v>
      </c>
      <c r="O924" s="4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4">
        <f t="shared" si="86"/>
        <v>40373.208333333336</v>
      </c>
      <c r="O925" s="4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4">
        <f t="shared" si="86"/>
        <v>43769.208333333328</v>
      </c>
      <c r="O926" s="4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4">
        <f t="shared" si="86"/>
        <v>43000.208333333328</v>
      </c>
      <c r="O927" s="4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idden="1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4">
        <f t="shared" si="86"/>
        <v>42502.208333333328</v>
      </c>
      <c r="O928" s="4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idden="1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4">
        <f t="shared" si="86"/>
        <v>41102.208333333336</v>
      </c>
      <c r="O929" s="4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4">
        <f t="shared" si="86"/>
        <v>41637.25</v>
      </c>
      <c r="O930" s="4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4">
        <f t="shared" si="86"/>
        <v>42858.208333333328</v>
      </c>
      <c r="O931" s="4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4">
        <f t="shared" si="86"/>
        <v>42060.25</v>
      </c>
      <c r="O932" s="4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idden="1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4">
        <f t="shared" si="86"/>
        <v>41818.208333333336</v>
      </c>
      <c r="O933" s="4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4">
        <f t="shared" si="86"/>
        <v>41709.208333333336</v>
      </c>
      <c r="O934" s="4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4">
        <f t="shared" si="86"/>
        <v>41372.208333333336</v>
      </c>
      <c r="O935" s="4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4">
        <f t="shared" si="86"/>
        <v>42422.25</v>
      </c>
      <c r="O936" s="4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4">
        <f t="shared" si="86"/>
        <v>42209.208333333328</v>
      </c>
      <c r="O937" s="4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idden="1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4">
        <f t="shared" si="86"/>
        <v>43668.208333333328</v>
      </c>
      <c r="O938" s="4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4">
        <f t="shared" si="86"/>
        <v>42334.25</v>
      </c>
      <c r="O939" s="4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4">
        <f t="shared" si="86"/>
        <v>43263.208333333328</v>
      </c>
      <c r="O940" s="4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idden="1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4">
        <f t="shared" si="86"/>
        <v>40670.208333333336</v>
      </c>
      <c r="O941" s="4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4">
        <f t="shared" si="86"/>
        <v>41244.25</v>
      </c>
      <c r="O942" s="4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idden="1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4">
        <f t="shared" si="86"/>
        <v>40552.25</v>
      </c>
      <c r="O943" s="4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idden="1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4">
        <f t="shared" si="86"/>
        <v>40568.25</v>
      </c>
      <c r="O944" s="4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4">
        <f t="shared" si="86"/>
        <v>41906.208333333336</v>
      </c>
      <c r="O945" s="4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idden="1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4">
        <f t="shared" si="86"/>
        <v>42776.25</v>
      </c>
      <c r="O946" s="4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idden="1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4">
        <f t="shared" si="86"/>
        <v>41004.208333333336</v>
      </c>
      <c r="O947" s="4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idden="1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4">
        <f t="shared" si="86"/>
        <v>40710.208333333336</v>
      </c>
      <c r="O948" s="4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idden="1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4">
        <f t="shared" si="86"/>
        <v>41908.208333333336</v>
      </c>
      <c r="O949" s="4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4">
        <f t="shared" si="86"/>
        <v>41985.25</v>
      </c>
      <c r="O950" s="4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4">
        <f t="shared" si="86"/>
        <v>42112.208333333328</v>
      </c>
      <c r="O951" s="4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idden="1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4">
        <f t="shared" si="86"/>
        <v>43571.208333333328</v>
      </c>
      <c r="O952" s="4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4">
        <f t="shared" si="86"/>
        <v>42730.25</v>
      </c>
      <c r="O953" s="4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4">
        <f t="shared" si="86"/>
        <v>42591.208333333328</v>
      </c>
      <c r="O954" s="4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idden="1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4">
        <f t="shared" si="86"/>
        <v>42358.25</v>
      </c>
      <c r="O955" s="4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4">
        <f t="shared" si="86"/>
        <v>41174.208333333336</v>
      </c>
      <c r="O956" s="4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4">
        <f t="shared" si="86"/>
        <v>41238.25</v>
      </c>
      <c r="O957" s="4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idden="1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4">
        <f t="shared" si="86"/>
        <v>42360.25</v>
      </c>
      <c r="O958" s="4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4">
        <f t="shared" si="86"/>
        <v>40955.25</v>
      </c>
      <c r="O959" s="4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4">
        <f t="shared" si="86"/>
        <v>40350.208333333336</v>
      </c>
      <c r="O960" s="4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idden="1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4">
        <f t="shared" si="86"/>
        <v>40357.208333333336</v>
      </c>
      <c r="O961" s="4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idden="1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4">
        <f t="shared" si="86"/>
        <v>42408.25</v>
      </c>
      <c r="O962" s="4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4">
        <f t="shared" ref="N963:N1001" si="92">(((L963/60)/60)/24)+DATE(1970,1,1)</f>
        <v>40591.25</v>
      </c>
      <c r="O963" s="4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4">
        <f t="shared" si="92"/>
        <v>41592.25</v>
      </c>
      <c r="O964" s="4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idden="1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4">
        <f t="shared" si="92"/>
        <v>40607.25</v>
      </c>
      <c r="O965" s="4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4">
        <f t="shared" si="92"/>
        <v>42135.208333333328</v>
      </c>
      <c r="O966" s="4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4">
        <f t="shared" si="92"/>
        <v>40203.25</v>
      </c>
      <c r="O967" s="4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4">
        <f t="shared" si="92"/>
        <v>42901.208333333328</v>
      </c>
      <c r="O968" s="4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4">
        <f t="shared" si="92"/>
        <v>41005.208333333336</v>
      </c>
      <c r="O969" s="4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4">
        <f t="shared" si="92"/>
        <v>40544.25</v>
      </c>
      <c r="O970" s="4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4">
        <f t="shared" si="92"/>
        <v>43821.25</v>
      </c>
      <c r="O971" s="4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idden="1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4">
        <f t="shared" si="92"/>
        <v>40672.208333333336</v>
      </c>
      <c r="O972" s="4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idden="1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4">
        <f t="shared" si="92"/>
        <v>41555.208333333336</v>
      </c>
      <c r="O973" s="4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4">
        <f t="shared" si="92"/>
        <v>41792.208333333336</v>
      </c>
      <c r="O974" s="4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idden="1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4">
        <f t="shared" si="92"/>
        <v>40522.25</v>
      </c>
      <c r="O975" s="4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4">
        <f t="shared" si="92"/>
        <v>41412.208333333336</v>
      </c>
      <c r="O976" s="4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4">
        <f t="shared" si="92"/>
        <v>42337.25</v>
      </c>
      <c r="O977" s="4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4">
        <f t="shared" si="92"/>
        <v>40571.25</v>
      </c>
      <c r="O978" s="4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idden="1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4">
        <f t="shared" si="92"/>
        <v>43138.25</v>
      </c>
      <c r="O979" s="4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4">
        <f t="shared" si="92"/>
        <v>42686.25</v>
      </c>
      <c r="O980" s="4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4">
        <f t="shared" si="92"/>
        <v>42078.208333333328</v>
      </c>
      <c r="O981" s="4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idden="1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4">
        <f t="shared" si="92"/>
        <v>42307.208333333328</v>
      </c>
      <c r="O982" s="4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4">
        <f t="shared" si="92"/>
        <v>43094.25</v>
      </c>
      <c r="O983" s="4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idden="1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4">
        <f t="shared" si="92"/>
        <v>40743.208333333336</v>
      </c>
      <c r="O984" s="4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4">
        <f t="shared" si="92"/>
        <v>43681.208333333328</v>
      </c>
      <c r="O985" s="4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4">
        <f t="shared" si="92"/>
        <v>43716.208333333328</v>
      </c>
      <c r="O986" s="4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idden="1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4">
        <f t="shared" si="92"/>
        <v>41614.25</v>
      </c>
      <c r="O987" s="4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idden="1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4">
        <f t="shared" si="92"/>
        <v>40638.208333333336</v>
      </c>
      <c r="O988" s="4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4">
        <f t="shared" si="92"/>
        <v>42852.208333333328</v>
      </c>
      <c r="O989" s="4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idden="1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4">
        <f t="shared" si="92"/>
        <v>42686.25</v>
      </c>
      <c r="O990" s="4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4">
        <f t="shared" si="92"/>
        <v>43571.208333333328</v>
      </c>
      <c r="O991" s="4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idden="1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4">
        <f t="shared" si="92"/>
        <v>42432.25</v>
      </c>
      <c r="O992" s="4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4">
        <f t="shared" si="92"/>
        <v>41907.208333333336</v>
      </c>
      <c r="O993" s="4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4">
        <f t="shared" si="92"/>
        <v>43227.208333333328</v>
      </c>
      <c r="O994" s="4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4">
        <f t="shared" si="92"/>
        <v>42362.25</v>
      </c>
      <c r="O995" s="4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idden="1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4">
        <f t="shared" si="92"/>
        <v>41929.208333333336</v>
      </c>
      <c r="O996" s="4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4">
        <f t="shared" si="92"/>
        <v>43408.208333333328</v>
      </c>
      <c r="O997" s="4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idden="1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4">
        <f t="shared" si="92"/>
        <v>41276.25</v>
      </c>
      <c r="O998" s="4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4">
        <f t="shared" si="92"/>
        <v>41659.25</v>
      </c>
      <c r="O999" s="4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idden="1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4">
        <f t="shared" si="92"/>
        <v>40220.25</v>
      </c>
      <c r="O1000" s="4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4">
        <f t="shared" si="92"/>
        <v>42550.208333333328</v>
      </c>
      <c r="O1001" s="4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G1:G1001" xr:uid="{00000000-0001-0000-0000-000000000000}">
    <filterColumn colId="0">
      <filters>
        <filter val="successful"/>
      </filters>
    </filterColumn>
  </autoFilter>
  <conditionalFormatting sqref="F1:F1048576">
    <cfRule type="colorScale" priority="5">
      <colorScale>
        <cfvo type="num" val="0"/>
        <cfvo type="num" val="100"/>
        <cfvo type="num" val="200"/>
        <color rgb="FFC00000"/>
        <color rgb="FF92D050"/>
        <color theme="8" tint="-0.499984740745262"/>
      </colorScale>
    </cfRule>
  </conditionalFormatting>
  <conditionalFormatting sqref="G1:G1001">
    <cfRule type="cellIs" dxfId="11" priority="1" operator="equal">
      <formula>"canceled"</formula>
    </cfRule>
    <cfRule type="cellIs" dxfId="10" priority="2" operator="equal">
      <formula>"successful"</formula>
    </cfRule>
    <cfRule type="cellIs" dxfId="9" priority="3" operator="equal">
      <formula>"failed"</formula>
    </cfRule>
    <cfRule type="cellIs" dxfId="8" priority="4" operator="equal">
      <formula>"live"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0A9E9-0F0E-49B7-82A5-CE4F6AEE8220}">
  <dimension ref="A7:F20"/>
  <sheetViews>
    <sheetView workbookViewId="0">
      <selection activeCell="A22" sqref="A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  <col min="15" max="15" width="9" customWidth="1"/>
  </cols>
  <sheetData>
    <row r="7" spans="1:6" x14ac:dyDescent="0.25">
      <c r="A7" s="5" t="s">
        <v>6</v>
      </c>
      <c r="B7" t="s">
        <v>2034</v>
      </c>
    </row>
    <row r="9" spans="1:6" x14ac:dyDescent="0.25">
      <c r="A9" s="5" t="s">
        <v>2037</v>
      </c>
      <c r="B9" s="5" t="s">
        <v>2038</v>
      </c>
    </row>
    <row r="10" spans="1:6" x14ac:dyDescent="0.25">
      <c r="A10" s="5" t="s">
        <v>2035</v>
      </c>
      <c r="B10" t="s">
        <v>74</v>
      </c>
      <c r="C10" t="s">
        <v>14</v>
      </c>
      <c r="D10" t="s">
        <v>47</v>
      </c>
      <c r="E10" t="s">
        <v>20</v>
      </c>
      <c r="F10" t="s">
        <v>2036</v>
      </c>
    </row>
    <row r="11" spans="1:6" x14ac:dyDescent="0.25">
      <c r="A11" s="6" t="s">
        <v>2063</v>
      </c>
      <c r="B11" s="7">
        <v>11</v>
      </c>
      <c r="C11" s="7">
        <v>60</v>
      </c>
      <c r="D11" s="7">
        <v>5</v>
      </c>
      <c r="E11" s="7">
        <v>102</v>
      </c>
      <c r="F11" s="7">
        <v>178</v>
      </c>
    </row>
    <row r="12" spans="1:6" x14ac:dyDescent="0.25">
      <c r="A12" s="6" t="s">
        <v>2064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5">
      <c r="A13" s="6" t="s">
        <v>2065</v>
      </c>
      <c r="B13" s="7">
        <v>1</v>
      </c>
      <c r="C13" s="7">
        <v>23</v>
      </c>
      <c r="D13" s="7">
        <v>3</v>
      </c>
      <c r="E13" s="7">
        <v>21</v>
      </c>
      <c r="F13" s="7">
        <v>48</v>
      </c>
    </row>
    <row r="14" spans="1:6" x14ac:dyDescent="0.25">
      <c r="A14" s="6" t="s">
        <v>2066</v>
      </c>
      <c r="B14" s="7"/>
      <c r="C14" s="7"/>
      <c r="D14" s="7"/>
      <c r="E14" s="7">
        <v>4</v>
      </c>
      <c r="F14" s="7">
        <v>4</v>
      </c>
    </row>
    <row r="15" spans="1:6" x14ac:dyDescent="0.25">
      <c r="A15" s="6" t="s">
        <v>2067</v>
      </c>
      <c r="B15" s="7">
        <v>10</v>
      </c>
      <c r="C15" s="7">
        <v>66</v>
      </c>
      <c r="D15" s="7"/>
      <c r="E15" s="7">
        <v>99</v>
      </c>
      <c r="F15" s="7">
        <v>175</v>
      </c>
    </row>
    <row r="16" spans="1:6" x14ac:dyDescent="0.25">
      <c r="A16" s="6" t="s">
        <v>2068</v>
      </c>
      <c r="B16" s="7">
        <v>4</v>
      </c>
      <c r="C16" s="7">
        <v>11</v>
      </c>
      <c r="D16" s="7">
        <v>1</v>
      </c>
      <c r="E16" s="7">
        <v>26</v>
      </c>
      <c r="F16" s="7">
        <v>42</v>
      </c>
    </row>
    <row r="17" spans="1:6" x14ac:dyDescent="0.25">
      <c r="A17" s="6" t="s">
        <v>2069</v>
      </c>
      <c r="B17" s="7">
        <v>2</v>
      </c>
      <c r="C17" s="7">
        <v>24</v>
      </c>
      <c r="D17" s="7">
        <v>1</v>
      </c>
      <c r="E17" s="7">
        <v>40</v>
      </c>
      <c r="F17" s="7">
        <v>67</v>
      </c>
    </row>
    <row r="18" spans="1:6" x14ac:dyDescent="0.25">
      <c r="A18" s="6" t="s">
        <v>2070</v>
      </c>
      <c r="B18" s="7">
        <v>2</v>
      </c>
      <c r="C18" s="7">
        <v>28</v>
      </c>
      <c r="D18" s="7">
        <v>2</v>
      </c>
      <c r="E18" s="7">
        <v>64</v>
      </c>
      <c r="F18" s="7">
        <v>96</v>
      </c>
    </row>
    <row r="19" spans="1:6" x14ac:dyDescent="0.25">
      <c r="A19" s="6" t="s">
        <v>2071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5">
      <c r="A20" s="6" t="s">
        <v>2036</v>
      </c>
      <c r="B20" s="7">
        <v>57</v>
      </c>
      <c r="C20" s="7">
        <v>364</v>
      </c>
      <c r="D20" s="7">
        <v>14</v>
      </c>
      <c r="E20" s="7">
        <v>565</v>
      </c>
      <c r="F20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895C5-A7E8-4D3E-9561-C80F5BB64337}">
  <dimension ref="A1:F30"/>
  <sheetViews>
    <sheetView showGridLines="0" workbookViewId="0">
      <selection activeCell="A31" sqref="A3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2034</v>
      </c>
    </row>
    <row r="2" spans="1:6" x14ac:dyDescent="0.25">
      <c r="A2" s="5" t="s">
        <v>2030</v>
      </c>
      <c r="B2" t="s">
        <v>2034</v>
      </c>
    </row>
    <row r="4" spans="1:6" x14ac:dyDescent="0.25">
      <c r="A4" s="5" t="s">
        <v>2037</v>
      </c>
      <c r="B4" s="5" t="s">
        <v>2038</v>
      </c>
    </row>
    <row r="5" spans="1:6" x14ac:dyDescent="0.25">
      <c r="A5" s="5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5">
      <c r="A6" s="6" t="s">
        <v>2039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2040</v>
      </c>
      <c r="E7">
        <v>4</v>
      </c>
      <c r="F7">
        <v>4</v>
      </c>
    </row>
    <row r="8" spans="1:6" x14ac:dyDescent="0.25">
      <c r="A8" s="6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2043</v>
      </c>
      <c r="C10">
        <v>8</v>
      </c>
      <c r="E10">
        <v>10</v>
      </c>
      <c r="F10">
        <v>18</v>
      </c>
    </row>
    <row r="11" spans="1:6" x14ac:dyDescent="0.25">
      <c r="A11" s="6" t="s">
        <v>2044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2045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2046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2047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2048</v>
      </c>
      <c r="C15">
        <v>3</v>
      </c>
      <c r="E15">
        <v>4</v>
      </c>
      <c r="F15">
        <v>7</v>
      </c>
    </row>
    <row r="16" spans="1:6" x14ac:dyDescent="0.25">
      <c r="A16" s="6" t="s">
        <v>2049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2050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2051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2052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2053</v>
      </c>
      <c r="C20">
        <v>4</v>
      </c>
      <c r="E20">
        <v>4</v>
      </c>
      <c r="F20">
        <v>8</v>
      </c>
    </row>
    <row r="21" spans="1:6" x14ac:dyDescent="0.25">
      <c r="A21" s="6" t="s">
        <v>2054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2055</v>
      </c>
      <c r="C22">
        <v>9</v>
      </c>
      <c r="E22">
        <v>5</v>
      </c>
      <c r="F22">
        <v>14</v>
      </c>
    </row>
    <row r="23" spans="1:6" x14ac:dyDescent="0.25">
      <c r="A23" s="6" t="s">
        <v>2056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2057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2058</v>
      </c>
      <c r="C25">
        <v>7</v>
      </c>
      <c r="E25">
        <v>14</v>
      </c>
      <c r="F25">
        <v>21</v>
      </c>
    </row>
    <row r="26" spans="1:6" x14ac:dyDescent="0.25">
      <c r="A26" s="6" t="s">
        <v>2059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2060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2061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2062</v>
      </c>
      <c r="E29">
        <v>3</v>
      </c>
      <c r="F29">
        <v>3</v>
      </c>
    </row>
    <row r="30" spans="1:6" x14ac:dyDescent="0.25">
      <c r="A30" s="6" t="s">
        <v>2036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EFD3-F072-458D-8594-92D5598D1E00}">
  <dimension ref="A1:F18"/>
  <sheetViews>
    <sheetView workbookViewId="0">
      <selection activeCell="H26" sqref="H26"/>
    </sheetView>
  </sheetViews>
  <sheetFormatPr defaultRowHeight="15.75" x14ac:dyDescent="0.25"/>
  <cols>
    <col min="1" max="1" width="27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2030</v>
      </c>
      <c r="B1" t="s">
        <v>2034</v>
      </c>
    </row>
    <row r="2" spans="1:6" x14ac:dyDescent="0.25">
      <c r="A2" s="5" t="s">
        <v>2081</v>
      </c>
      <c r="B2" t="s">
        <v>2034</v>
      </c>
    </row>
    <row r="4" spans="1:6" x14ac:dyDescent="0.25">
      <c r="A4" s="5" t="s">
        <v>2037</v>
      </c>
      <c r="B4" s="5" t="s">
        <v>2038</v>
      </c>
    </row>
    <row r="5" spans="1:6" x14ac:dyDescent="0.25">
      <c r="A5" s="5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5">
      <c r="A6" s="6" t="s">
        <v>2082</v>
      </c>
      <c r="B6" s="7">
        <v>6</v>
      </c>
      <c r="C6" s="7">
        <v>36</v>
      </c>
      <c r="D6" s="7">
        <v>1</v>
      </c>
      <c r="E6" s="7">
        <v>49</v>
      </c>
      <c r="F6" s="7">
        <v>92</v>
      </c>
    </row>
    <row r="7" spans="1:6" x14ac:dyDescent="0.25">
      <c r="A7" s="6" t="s">
        <v>2083</v>
      </c>
      <c r="B7" s="7">
        <v>7</v>
      </c>
      <c r="C7" s="7">
        <v>28</v>
      </c>
      <c r="D7" s="7"/>
      <c r="E7" s="7">
        <v>44</v>
      </c>
      <c r="F7" s="7">
        <v>79</v>
      </c>
    </row>
    <row r="8" spans="1:6" x14ac:dyDescent="0.25">
      <c r="A8" s="6" t="s">
        <v>2084</v>
      </c>
      <c r="B8" s="7">
        <v>4</v>
      </c>
      <c r="C8" s="7">
        <v>33</v>
      </c>
      <c r="D8" s="7"/>
      <c r="E8" s="7">
        <v>49</v>
      </c>
      <c r="F8" s="7">
        <v>86</v>
      </c>
    </row>
    <row r="9" spans="1:6" x14ac:dyDescent="0.25">
      <c r="A9" s="6" t="s">
        <v>2085</v>
      </c>
      <c r="B9" s="7">
        <v>1</v>
      </c>
      <c r="C9" s="7">
        <v>30</v>
      </c>
      <c r="D9" s="7">
        <v>1</v>
      </c>
      <c r="E9" s="7">
        <v>46</v>
      </c>
      <c r="F9" s="7">
        <v>78</v>
      </c>
    </row>
    <row r="10" spans="1:6" x14ac:dyDescent="0.25">
      <c r="A10" s="6" t="s">
        <v>2086</v>
      </c>
      <c r="B10" s="7">
        <v>3</v>
      </c>
      <c r="C10" s="7">
        <v>35</v>
      </c>
      <c r="D10" s="7">
        <v>2</v>
      </c>
      <c r="E10" s="7">
        <v>46</v>
      </c>
      <c r="F10" s="7">
        <v>86</v>
      </c>
    </row>
    <row r="11" spans="1:6" x14ac:dyDescent="0.25">
      <c r="A11" s="6" t="s">
        <v>2087</v>
      </c>
      <c r="B11" s="7">
        <v>3</v>
      </c>
      <c r="C11" s="7">
        <v>28</v>
      </c>
      <c r="D11" s="7">
        <v>1</v>
      </c>
      <c r="E11" s="7">
        <v>55</v>
      </c>
      <c r="F11" s="7">
        <v>87</v>
      </c>
    </row>
    <row r="12" spans="1:6" x14ac:dyDescent="0.25">
      <c r="A12" s="6" t="s">
        <v>2088</v>
      </c>
      <c r="B12" s="7">
        <v>4</v>
      </c>
      <c r="C12" s="7">
        <v>31</v>
      </c>
      <c r="D12" s="7">
        <v>1</v>
      </c>
      <c r="E12" s="7">
        <v>58</v>
      </c>
      <c r="F12" s="7">
        <v>94</v>
      </c>
    </row>
    <row r="13" spans="1:6" x14ac:dyDescent="0.25">
      <c r="A13" s="6" t="s">
        <v>2089</v>
      </c>
      <c r="B13" s="7">
        <v>8</v>
      </c>
      <c r="C13" s="7">
        <v>35</v>
      </c>
      <c r="D13" s="7">
        <v>1</v>
      </c>
      <c r="E13" s="7">
        <v>41</v>
      </c>
      <c r="F13" s="7">
        <v>85</v>
      </c>
    </row>
    <row r="14" spans="1:6" x14ac:dyDescent="0.25">
      <c r="A14" s="6" t="s">
        <v>2090</v>
      </c>
      <c r="B14" s="7">
        <v>5</v>
      </c>
      <c r="C14" s="7">
        <v>23</v>
      </c>
      <c r="D14" s="7"/>
      <c r="E14" s="7">
        <v>45</v>
      </c>
      <c r="F14" s="7">
        <v>73</v>
      </c>
    </row>
    <row r="15" spans="1:6" x14ac:dyDescent="0.25">
      <c r="A15" s="6" t="s">
        <v>2091</v>
      </c>
      <c r="B15" s="7">
        <v>6</v>
      </c>
      <c r="C15" s="7">
        <v>26</v>
      </c>
      <c r="D15" s="7">
        <v>1</v>
      </c>
      <c r="E15" s="7">
        <v>45</v>
      </c>
      <c r="F15" s="7">
        <v>78</v>
      </c>
    </row>
    <row r="16" spans="1:6" x14ac:dyDescent="0.25">
      <c r="A16" s="6" t="s">
        <v>2092</v>
      </c>
      <c r="B16" s="7">
        <v>3</v>
      </c>
      <c r="C16" s="7">
        <v>27</v>
      </c>
      <c r="D16" s="7">
        <v>3</v>
      </c>
      <c r="E16" s="7">
        <v>45</v>
      </c>
      <c r="F16" s="7">
        <v>78</v>
      </c>
    </row>
    <row r="17" spans="1:6" x14ac:dyDescent="0.25">
      <c r="A17" s="6" t="s">
        <v>2093</v>
      </c>
      <c r="B17" s="7">
        <v>7</v>
      </c>
      <c r="C17" s="7">
        <v>32</v>
      </c>
      <c r="D17" s="7">
        <v>3</v>
      </c>
      <c r="E17" s="7">
        <v>42</v>
      </c>
      <c r="F17" s="7">
        <v>84</v>
      </c>
    </row>
    <row r="18" spans="1:6" x14ac:dyDescent="0.25">
      <c r="A18" s="6" t="s">
        <v>2036</v>
      </c>
      <c r="B18" s="7">
        <v>57</v>
      </c>
      <c r="C18" s="7">
        <v>364</v>
      </c>
      <c r="D18" s="7">
        <v>14</v>
      </c>
      <c r="E18" s="7">
        <v>565</v>
      </c>
      <c r="F18" s="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A090-59A9-4902-90C6-64CF2E77D760}">
  <dimension ref="A1:H13"/>
  <sheetViews>
    <sheetView zoomScale="160" zoomScaleNormal="160" workbookViewId="0">
      <selection activeCell="F18" sqref="F18"/>
    </sheetView>
  </sheetViews>
  <sheetFormatPr defaultRowHeight="15.75" x14ac:dyDescent="0.25"/>
  <cols>
    <col min="1" max="1" width="26.62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2073</v>
      </c>
      <c r="B1" t="s">
        <v>2074</v>
      </c>
      <c r="C1" t="s">
        <v>2075</v>
      </c>
      <c r="D1" t="s">
        <v>2076</v>
      </c>
      <c r="E1" t="s">
        <v>2077</v>
      </c>
      <c r="F1" t="s">
        <v>2078</v>
      </c>
      <c r="G1" t="s">
        <v>2079</v>
      </c>
      <c r="H1" t="s">
        <v>2080</v>
      </c>
    </row>
    <row r="2" spans="1:8" x14ac:dyDescent="0.25">
      <c r="A2" t="s">
        <v>2094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25">
      <c r="A3" t="s">
        <v>2095</v>
      </c>
      <c r="B3">
        <f>COUNTIFS(Crowdfunding!$G:$G,"successful",Crowdfunding!$D:$D,"&lt;4999")</f>
        <v>221</v>
      </c>
      <c r="C3">
        <f>COUNTIFS(Crowdfunding!$G:$G,"failed",Crowdfunding!$D:$D,"&lt;4999")</f>
        <v>58</v>
      </c>
      <c r="D3">
        <f>COUNTIFS(Crowdfunding!$G:$G,"canceled",Crowdfunding!$D:$D,"&lt;4999")</f>
        <v>3</v>
      </c>
      <c r="E3">
        <f t="shared" ref="E3:E13" si="0">SUM(B3:D3)</f>
        <v>282</v>
      </c>
      <c r="F3" s="8">
        <f t="shared" ref="F3:F13" si="1">B3/E3</f>
        <v>0.78368794326241131</v>
      </c>
      <c r="G3" s="8">
        <f t="shared" ref="G3:G13" si="2">C3/E3</f>
        <v>0.20567375886524822</v>
      </c>
      <c r="H3" s="8">
        <f t="shared" ref="H3:H13" si="3">D3/E3</f>
        <v>1.0638297872340425E-2</v>
      </c>
    </row>
    <row r="4" spans="1:8" x14ac:dyDescent="0.25">
      <c r="A4" t="s">
        <v>2096</v>
      </c>
      <c r="B4">
        <f>COUNTIFS(Crowdfunding!$G:$G,"successful",Crowdfunding!$D:$D,"&lt;9999")</f>
        <v>385</v>
      </c>
      <c r="C4">
        <f>COUNTIFS(Crowdfunding!$G:$G,"failed",Crowdfunding!$D:$D,"&lt;9999")</f>
        <v>184</v>
      </c>
      <c r="D4">
        <f>COUNTIFS(Crowdfunding!$G:$G,"canceled",Crowdfunding!$D:$D,"&lt;9999")</f>
        <v>28</v>
      </c>
      <c r="E4">
        <f t="shared" si="0"/>
        <v>597</v>
      </c>
      <c r="F4" s="8">
        <f t="shared" si="1"/>
        <v>0.64489112227805701</v>
      </c>
      <c r="G4" s="8">
        <f t="shared" si="2"/>
        <v>0.3082077051926298</v>
      </c>
      <c r="H4" s="8">
        <f t="shared" si="3"/>
        <v>4.690117252931323E-2</v>
      </c>
    </row>
    <row r="5" spans="1:8" x14ac:dyDescent="0.25">
      <c r="A5" t="s">
        <v>2097</v>
      </c>
      <c r="B5">
        <f>COUNTIFS(Crowdfunding!$G:$G,"successful",Crowdfunding!$D:$D,"&lt;14999")</f>
        <v>389</v>
      </c>
      <c r="C5">
        <f>COUNTIFS(Crowdfunding!$G:$G,"failed",Crowdfunding!$D:$D,"&lt;14999")</f>
        <v>189</v>
      </c>
      <c r="D5">
        <f>COUNTIFS(Crowdfunding!$G:$G,"canceled",Crowdfunding!$D:$D,"&lt;14999")</f>
        <v>28</v>
      </c>
      <c r="E5">
        <f t="shared" si="0"/>
        <v>606</v>
      </c>
      <c r="F5" s="8">
        <f t="shared" si="1"/>
        <v>0.64191419141914197</v>
      </c>
      <c r="G5" s="8">
        <f t="shared" si="2"/>
        <v>0.31188118811881188</v>
      </c>
      <c r="H5" s="8">
        <f t="shared" si="3"/>
        <v>4.6204620462046202E-2</v>
      </c>
    </row>
    <row r="6" spans="1:8" x14ac:dyDescent="0.25">
      <c r="A6" t="s">
        <v>2098</v>
      </c>
      <c r="B6">
        <f>COUNTIFS(Crowdfunding!$G:$G,"successful",Crowdfunding!$D:$D,"&lt;19999")</f>
        <v>399</v>
      </c>
      <c r="C6">
        <f>COUNTIFS(Crowdfunding!$G:$G,"failed",Crowdfunding!$D:$D,"&lt;19999")</f>
        <v>189</v>
      </c>
      <c r="D6">
        <f>COUNTIFS(Crowdfunding!$G:$G,"canceled",Crowdfunding!$D:$D,"&lt;19999")</f>
        <v>28</v>
      </c>
      <c r="E6">
        <f t="shared" si="0"/>
        <v>616</v>
      </c>
      <c r="F6" s="8">
        <f t="shared" si="1"/>
        <v>0.64772727272727271</v>
      </c>
      <c r="G6" s="8">
        <f t="shared" si="2"/>
        <v>0.30681818181818182</v>
      </c>
      <c r="H6" s="8">
        <f t="shared" si="3"/>
        <v>4.5454545454545456E-2</v>
      </c>
    </row>
    <row r="7" spans="1:8" x14ac:dyDescent="0.25">
      <c r="A7" t="s">
        <v>2099</v>
      </c>
      <c r="B7">
        <f>COUNTIFS(Crowdfunding!$G:$G,"successful",Crowdfunding!$D:$D,"&lt;24999")</f>
        <v>406</v>
      </c>
      <c r="C7">
        <f>COUNTIFS(Crowdfunding!$G:$G,"failed",Crowdfunding!$D:$D,"&lt;24999")</f>
        <v>189</v>
      </c>
      <c r="D7">
        <f>COUNTIFS(Crowdfunding!$G:$G,"canceled",Crowdfunding!$D:$D,"&lt;24999")</f>
        <v>28</v>
      </c>
      <c r="E7">
        <f t="shared" si="0"/>
        <v>623</v>
      </c>
      <c r="F7" s="8">
        <f t="shared" si="1"/>
        <v>0.651685393258427</v>
      </c>
      <c r="G7" s="8">
        <f t="shared" si="2"/>
        <v>0.30337078651685395</v>
      </c>
      <c r="H7" s="8">
        <f t="shared" si="3"/>
        <v>4.49438202247191E-2</v>
      </c>
    </row>
    <row r="8" spans="1:8" x14ac:dyDescent="0.25">
      <c r="A8" t="s">
        <v>2100</v>
      </c>
      <c r="B8">
        <f>COUNTIFS(Crowdfunding!$G:$G,"successful",Crowdfunding!$D:$D,"&lt;299999")</f>
        <v>565</v>
      </c>
      <c r="C8">
        <f>COUNTIFS(Crowdfunding!$G:$G,"failed",Crowdfunding!$D:$D,"&lt;299999")</f>
        <v>364</v>
      </c>
      <c r="D8">
        <f>COUNTIFS(Crowdfunding!$G:$G,"canceled",Crowdfunding!$D:$D,"&lt;299999")</f>
        <v>57</v>
      </c>
      <c r="E8">
        <f t="shared" si="0"/>
        <v>986</v>
      </c>
      <c r="F8" s="8">
        <f t="shared" si="1"/>
        <v>0.57302231237322521</v>
      </c>
      <c r="G8" s="8">
        <f t="shared" si="2"/>
        <v>0.36916835699797163</v>
      </c>
      <c r="H8" s="8">
        <f t="shared" si="3"/>
        <v>5.7809330628803245E-2</v>
      </c>
    </row>
    <row r="9" spans="1:8" x14ac:dyDescent="0.25">
      <c r="A9" t="s">
        <v>2101</v>
      </c>
      <c r="B9">
        <f>COUNTIFS(Crowdfunding!$G:$G,"successful",Crowdfunding!$D:$D,"&lt;34999")</f>
        <v>424</v>
      </c>
      <c r="C9">
        <f>COUNTIFS(Crowdfunding!$G:$G,"failed",Crowdfunding!$D:$D,"&lt;34999")</f>
        <v>192</v>
      </c>
      <c r="D9">
        <f>COUNTIFS(Crowdfunding!$G:$G,"canceled",Crowdfunding!$D:$D,"&lt;34999")</f>
        <v>28</v>
      </c>
      <c r="E9">
        <f t="shared" si="0"/>
        <v>644</v>
      </c>
      <c r="F9" s="8">
        <f t="shared" si="1"/>
        <v>0.65838509316770188</v>
      </c>
      <c r="G9" s="8">
        <f t="shared" si="2"/>
        <v>0.29813664596273293</v>
      </c>
      <c r="H9" s="8">
        <f t="shared" si="3"/>
        <v>4.3478260869565216E-2</v>
      </c>
    </row>
    <row r="10" spans="1:8" x14ac:dyDescent="0.25">
      <c r="A10" t="s">
        <v>2102</v>
      </c>
      <c r="B10">
        <f>COUNTIFS(Crowdfunding!$G:$G,"successful",Crowdfunding!$D:$D,"&lt;39999")</f>
        <v>432</v>
      </c>
      <c r="C10">
        <f>COUNTIFS(Crowdfunding!$G:$G,"failed",Crowdfunding!$D:$D,"&lt;39999")</f>
        <v>195</v>
      </c>
      <c r="D10">
        <f>COUNTIFS(Crowdfunding!$G:$G,"canceled",Crowdfunding!$D:$D,"&lt;39999")</f>
        <v>29</v>
      </c>
      <c r="E10">
        <f t="shared" si="0"/>
        <v>656</v>
      </c>
      <c r="F10" s="8">
        <f t="shared" si="1"/>
        <v>0.65853658536585369</v>
      </c>
      <c r="G10" s="8">
        <f t="shared" si="2"/>
        <v>0.2972560975609756</v>
      </c>
      <c r="H10" s="8">
        <f t="shared" si="3"/>
        <v>4.4207317073170729E-2</v>
      </c>
    </row>
    <row r="11" spans="1:8" x14ac:dyDescent="0.25">
      <c r="A11" t="s">
        <v>2103</v>
      </c>
      <c r="B11">
        <f>COUNTIFS(Crowdfunding!$G:$G,"successful",Crowdfunding!$D:$D,"&lt;44999")</f>
        <v>443</v>
      </c>
      <c r="C11">
        <f>COUNTIFS(Crowdfunding!$G:$G,"failed",Crowdfunding!$D:$D,"&lt;44999")</f>
        <v>198</v>
      </c>
      <c r="D11">
        <f>COUNTIFS(Crowdfunding!$G:$G,"canceled",Crowdfunding!$D:$D,"&lt;44999")</f>
        <v>29</v>
      </c>
      <c r="E11">
        <f t="shared" si="0"/>
        <v>670</v>
      </c>
      <c r="F11" s="8">
        <f t="shared" si="1"/>
        <v>0.66119402985074627</v>
      </c>
      <c r="G11" s="8">
        <f t="shared" si="2"/>
        <v>0.29552238805970149</v>
      </c>
      <c r="H11" s="8">
        <f t="shared" si="3"/>
        <v>4.3283582089552242E-2</v>
      </c>
    </row>
    <row r="12" spans="1:8" x14ac:dyDescent="0.25">
      <c r="A12" t="s">
        <v>2104</v>
      </c>
      <c r="B12">
        <f>COUNTIFS(Crowdfunding!$G:$G,"successful",Crowdfunding!$D:$D,"&lt;49999")</f>
        <v>451</v>
      </c>
      <c r="C12">
        <f>COUNTIFS(Crowdfunding!$G:$G,"failed",Crowdfunding!$D:$D,"&lt;49999")</f>
        <v>201</v>
      </c>
      <c r="D12">
        <f>COUNTIFS(Crowdfunding!$G:$G,"canceled",Crowdfunding!$D:$D,"&lt;49999")</f>
        <v>29</v>
      </c>
      <c r="E12">
        <f t="shared" si="0"/>
        <v>681</v>
      </c>
      <c r="F12" s="8">
        <f t="shared" si="1"/>
        <v>0.66226138032305437</v>
      </c>
      <c r="G12" s="8">
        <f t="shared" si="2"/>
        <v>0.29515418502202645</v>
      </c>
      <c r="H12" s="8">
        <f t="shared" si="3"/>
        <v>4.2584434654919234E-2</v>
      </c>
    </row>
    <row r="13" spans="1:8" x14ac:dyDescent="0.25">
      <c r="A13" t="s">
        <v>2105</v>
      </c>
      <c r="B13">
        <f>COUNTIFS(Crowdfunding!$G:$G,"successful",Crowdfunding!$D:$D,"&gt;50000")</f>
        <v>114</v>
      </c>
      <c r="C13">
        <f>COUNTIFS(Crowdfunding!$G:$G,"failed",Crowdfunding!$D:$D,"&gt;50000")</f>
        <v>163</v>
      </c>
      <c r="D13">
        <f>COUNTIFS(Crowdfunding!$G:$G,"canceled",Crowdfunding!$D:$D,"&gt;50000")</f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387D2-782B-43AC-8B42-11E74E389B32}">
  <dimension ref="A1:K566"/>
  <sheetViews>
    <sheetView tabSelected="1" workbookViewId="0">
      <selection activeCell="O15" sqref="O15"/>
    </sheetView>
  </sheetViews>
  <sheetFormatPr defaultRowHeight="15.75" x14ac:dyDescent="0.25"/>
  <cols>
    <col min="1" max="1" width="8.5" bestFit="1" customWidth="1"/>
    <col min="2" max="2" width="13.5" bestFit="1" customWidth="1"/>
    <col min="4" max="4" width="16.375" bestFit="1" customWidth="1"/>
    <col min="5" max="5" width="11.875" bestFit="1" customWidth="1"/>
    <col min="7" max="7" width="9.375" bestFit="1" customWidth="1"/>
    <col min="8" max="8" width="13.5" bestFit="1" customWidth="1"/>
    <col min="10" max="11" width="20.125" bestFit="1" customWidth="1"/>
  </cols>
  <sheetData>
    <row r="1" spans="1:11" x14ac:dyDescent="0.25">
      <c r="A1" s="1" t="s">
        <v>4</v>
      </c>
      <c r="B1" s="1" t="s">
        <v>5</v>
      </c>
      <c r="G1" s="1" t="s">
        <v>4</v>
      </c>
      <c r="H1" s="1" t="s">
        <v>5</v>
      </c>
    </row>
    <row r="2" spans="1:11" x14ac:dyDescent="0.25">
      <c r="A2" t="s">
        <v>14</v>
      </c>
      <c r="B2">
        <v>0</v>
      </c>
      <c r="G2" t="s">
        <v>20</v>
      </c>
      <c r="H2">
        <v>16</v>
      </c>
    </row>
    <row r="3" spans="1:11" x14ac:dyDescent="0.25">
      <c r="A3" t="s">
        <v>14</v>
      </c>
      <c r="B3">
        <v>0</v>
      </c>
      <c r="G3" t="s">
        <v>20</v>
      </c>
      <c r="H3">
        <v>26</v>
      </c>
    </row>
    <row r="4" spans="1:11" x14ac:dyDescent="0.25">
      <c r="A4" t="s">
        <v>14</v>
      </c>
      <c r="B4">
        <v>1</v>
      </c>
      <c r="G4" t="s">
        <v>20</v>
      </c>
      <c r="H4">
        <v>27</v>
      </c>
    </row>
    <row r="5" spans="1:11" x14ac:dyDescent="0.25">
      <c r="A5" t="s">
        <v>14</v>
      </c>
      <c r="B5">
        <v>1</v>
      </c>
      <c r="G5" t="s">
        <v>20</v>
      </c>
      <c r="H5">
        <v>32</v>
      </c>
    </row>
    <row r="6" spans="1:11" x14ac:dyDescent="0.25">
      <c r="A6" t="s">
        <v>14</v>
      </c>
      <c r="B6">
        <v>1</v>
      </c>
      <c r="G6" t="s">
        <v>20</v>
      </c>
      <c r="H6">
        <v>32</v>
      </c>
    </row>
    <row r="7" spans="1:11" x14ac:dyDescent="0.25">
      <c r="A7" t="s">
        <v>14</v>
      </c>
      <c r="B7">
        <v>1</v>
      </c>
      <c r="G7" t="s">
        <v>20</v>
      </c>
      <c r="H7">
        <v>34</v>
      </c>
    </row>
    <row r="8" spans="1:11" x14ac:dyDescent="0.25">
      <c r="A8" t="s">
        <v>14</v>
      </c>
      <c r="B8">
        <v>1</v>
      </c>
      <c r="D8" t="s">
        <v>2113</v>
      </c>
      <c r="G8" t="s">
        <v>20</v>
      </c>
      <c r="H8">
        <v>40</v>
      </c>
      <c r="J8" t="s">
        <v>2112</v>
      </c>
    </row>
    <row r="9" spans="1:11" x14ac:dyDescent="0.25">
      <c r="A9" t="s">
        <v>14</v>
      </c>
      <c r="B9">
        <v>1</v>
      </c>
      <c r="D9" t="s">
        <v>2106</v>
      </c>
      <c r="E9">
        <f>AVERAGE(B2:B365)</f>
        <v>585.61538461538464</v>
      </c>
      <c r="G9" t="s">
        <v>20</v>
      </c>
      <c r="H9">
        <v>41</v>
      </c>
      <c r="J9" t="s">
        <v>2106</v>
      </c>
      <c r="K9">
        <f>AVERAGE(H2:H566)</f>
        <v>851.14690265486729</v>
      </c>
    </row>
    <row r="10" spans="1:11" x14ac:dyDescent="0.25">
      <c r="A10" t="s">
        <v>14</v>
      </c>
      <c r="B10">
        <v>1</v>
      </c>
      <c r="D10" t="s">
        <v>2107</v>
      </c>
      <c r="E10">
        <f>MEDIAN(B2:B365)</f>
        <v>114.5</v>
      </c>
      <c r="G10" t="s">
        <v>20</v>
      </c>
      <c r="H10">
        <v>41</v>
      </c>
      <c r="J10" t="s">
        <v>2107</v>
      </c>
      <c r="K10">
        <f>MEDIAN(H2:H566)</f>
        <v>201</v>
      </c>
    </row>
    <row r="11" spans="1:11" x14ac:dyDescent="0.25">
      <c r="A11" t="s">
        <v>14</v>
      </c>
      <c r="B11">
        <v>1</v>
      </c>
      <c r="D11" t="s">
        <v>2108</v>
      </c>
      <c r="E11">
        <f>MIN(B2:B365)</f>
        <v>0</v>
      </c>
      <c r="G11" t="s">
        <v>20</v>
      </c>
      <c r="H11">
        <v>42</v>
      </c>
      <c r="J11" t="s">
        <v>2108</v>
      </c>
      <c r="K11">
        <f>MIN(H2:H566)</f>
        <v>16</v>
      </c>
    </row>
    <row r="12" spans="1:11" x14ac:dyDescent="0.25">
      <c r="A12" t="s">
        <v>14</v>
      </c>
      <c r="B12">
        <v>1</v>
      </c>
      <c r="D12" t="s">
        <v>2109</v>
      </c>
      <c r="E12">
        <f>MAX(B2:B365)</f>
        <v>6080</v>
      </c>
      <c r="G12" t="s">
        <v>20</v>
      </c>
      <c r="H12">
        <v>43</v>
      </c>
      <c r="J12" t="s">
        <v>2109</v>
      </c>
      <c r="K12">
        <f>MAX(H2:H566)</f>
        <v>7295</v>
      </c>
    </row>
    <row r="13" spans="1:11" x14ac:dyDescent="0.25">
      <c r="A13" t="s">
        <v>14</v>
      </c>
      <c r="B13">
        <v>1</v>
      </c>
      <c r="D13" t="s">
        <v>2110</v>
      </c>
      <c r="E13">
        <f>_xlfn.VAR.P(B2:B365)</f>
        <v>921574.68174133555</v>
      </c>
      <c r="G13" t="s">
        <v>20</v>
      </c>
      <c r="H13">
        <v>43</v>
      </c>
      <c r="J13" t="s">
        <v>2110</v>
      </c>
      <c r="K13">
        <f>_xlfn.VAR.P(H2:H566)</f>
        <v>1603373.7324019109</v>
      </c>
    </row>
    <row r="14" spans="1:11" x14ac:dyDescent="0.25">
      <c r="A14" t="s">
        <v>14</v>
      </c>
      <c r="B14">
        <v>1</v>
      </c>
      <c r="D14" t="s">
        <v>2111</v>
      </c>
      <c r="E14">
        <f>_xlfn.STDEV.P(B2:B365)</f>
        <v>959.98681331637863</v>
      </c>
      <c r="G14" t="s">
        <v>20</v>
      </c>
      <c r="H14">
        <v>48</v>
      </c>
      <c r="J14" t="s">
        <v>2111</v>
      </c>
      <c r="K14">
        <f>_xlfn.STDEV.P(H2:H566)</f>
        <v>1266.2439466397898</v>
      </c>
    </row>
    <row r="15" spans="1:11" x14ac:dyDescent="0.25">
      <c r="A15" t="s">
        <v>14</v>
      </c>
      <c r="B15">
        <v>1</v>
      </c>
      <c r="G15" t="s">
        <v>20</v>
      </c>
      <c r="H15">
        <v>48</v>
      </c>
    </row>
    <row r="16" spans="1:11" x14ac:dyDescent="0.25">
      <c r="A16" t="s">
        <v>14</v>
      </c>
      <c r="B16">
        <v>1</v>
      </c>
      <c r="G16" t="s">
        <v>20</v>
      </c>
      <c r="H16">
        <v>48</v>
      </c>
    </row>
    <row r="17" spans="1:8" x14ac:dyDescent="0.25">
      <c r="A17" t="s">
        <v>14</v>
      </c>
      <c r="B17">
        <v>1</v>
      </c>
      <c r="G17" t="s">
        <v>20</v>
      </c>
      <c r="H17">
        <v>50</v>
      </c>
    </row>
    <row r="18" spans="1:8" x14ac:dyDescent="0.25">
      <c r="A18" t="s">
        <v>14</v>
      </c>
      <c r="B18">
        <v>1</v>
      </c>
      <c r="G18" t="s">
        <v>20</v>
      </c>
      <c r="H18">
        <v>50</v>
      </c>
    </row>
    <row r="19" spans="1:8" x14ac:dyDescent="0.25">
      <c r="A19" t="s">
        <v>14</v>
      </c>
      <c r="B19">
        <v>1</v>
      </c>
      <c r="G19" t="s">
        <v>20</v>
      </c>
      <c r="H19">
        <v>50</v>
      </c>
    </row>
    <row r="20" spans="1:8" x14ac:dyDescent="0.25">
      <c r="A20" t="s">
        <v>14</v>
      </c>
      <c r="B20">
        <v>1</v>
      </c>
      <c r="G20" t="s">
        <v>20</v>
      </c>
      <c r="H20">
        <v>52</v>
      </c>
    </row>
    <row r="21" spans="1:8" x14ac:dyDescent="0.25">
      <c r="A21" t="s">
        <v>14</v>
      </c>
      <c r="B21">
        <v>5</v>
      </c>
      <c r="G21" t="s">
        <v>20</v>
      </c>
      <c r="H21">
        <v>53</v>
      </c>
    </row>
    <row r="22" spans="1:8" x14ac:dyDescent="0.25">
      <c r="A22" t="s">
        <v>14</v>
      </c>
      <c r="B22">
        <v>5</v>
      </c>
      <c r="G22" t="s">
        <v>20</v>
      </c>
      <c r="H22">
        <v>53</v>
      </c>
    </row>
    <row r="23" spans="1:8" x14ac:dyDescent="0.25">
      <c r="A23" t="s">
        <v>14</v>
      </c>
      <c r="B23">
        <v>6</v>
      </c>
      <c r="G23" t="s">
        <v>20</v>
      </c>
      <c r="H23">
        <v>54</v>
      </c>
    </row>
    <row r="24" spans="1:8" x14ac:dyDescent="0.25">
      <c r="A24" t="s">
        <v>14</v>
      </c>
      <c r="B24">
        <v>7</v>
      </c>
      <c r="G24" t="s">
        <v>20</v>
      </c>
      <c r="H24">
        <v>55</v>
      </c>
    </row>
    <row r="25" spans="1:8" x14ac:dyDescent="0.25">
      <c r="A25" t="s">
        <v>14</v>
      </c>
      <c r="B25">
        <v>7</v>
      </c>
      <c r="G25" t="s">
        <v>20</v>
      </c>
      <c r="H25">
        <v>56</v>
      </c>
    </row>
    <row r="26" spans="1:8" x14ac:dyDescent="0.25">
      <c r="A26" t="s">
        <v>14</v>
      </c>
      <c r="B26">
        <v>9</v>
      </c>
      <c r="G26" t="s">
        <v>20</v>
      </c>
      <c r="H26">
        <v>59</v>
      </c>
    </row>
    <row r="27" spans="1:8" x14ac:dyDescent="0.25">
      <c r="A27" t="s">
        <v>14</v>
      </c>
      <c r="B27">
        <v>9</v>
      </c>
      <c r="G27" t="s">
        <v>20</v>
      </c>
      <c r="H27">
        <v>62</v>
      </c>
    </row>
    <row r="28" spans="1:8" x14ac:dyDescent="0.25">
      <c r="A28" t="s">
        <v>14</v>
      </c>
      <c r="B28">
        <v>10</v>
      </c>
      <c r="G28" t="s">
        <v>20</v>
      </c>
      <c r="H28">
        <v>64</v>
      </c>
    </row>
    <row r="29" spans="1:8" x14ac:dyDescent="0.25">
      <c r="A29" t="s">
        <v>14</v>
      </c>
      <c r="B29">
        <v>10</v>
      </c>
      <c r="G29" t="s">
        <v>20</v>
      </c>
      <c r="H29">
        <v>65</v>
      </c>
    </row>
    <row r="30" spans="1:8" x14ac:dyDescent="0.25">
      <c r="A30" t="s">
        <v>14</v>
      </c>
      <c r="B30">
        <v>10</v>
      </c>
      <c r="G30" t="s">
        <v>20</v>
      </c>
      <c r="H30">
        <v>65</v>
      </c>
    </row>
    <row r="31" spans="1:8" x14ac:dyDescent="0.25">
      <c r="A31" t="s">
        <v>14</v>
      </c>
      <c r="B31">
        <v>10</v>
      </c>
      <c r="G31" t="s">
        <v>20</v>
      </c>
      <c r="H31">
        <v>67</v>
      </c>
    </row>
    <row r="32" spans="1:8" x14ac:dyDescent="0.25">
      <c r="A32" t="s">
        <v>14</v>
      </c>
      <c r="B32">
        <v>12</v>
      </c>
      <c r="G32" t="s">
        <v>20</v>
      </c>
      <c r="H32">
        <v>68</v>
      </c>
    </row>
    <row r="33" spans="1:8" x14ac:dyDescent="0.25">
      <c r="A33" t="s">
        <v>14</v>
      </c>
      <c r="B33">
        <v>12</v>
      </c>
      <c r="G33" t="s">
        <v>20</v>
      </c>
      <c r="H33">
        <v>69</v>
      </c>
    </row>
    <row r="34" spans="1:8" x14ac:dyDescent="0.25">
      <c r="A34" t="s">
        <v>14</v>
      </c>
      <c r="B34">
        <v>13</v>
      </c>
      <c r="G34" t="s">
        <v>20</v>
      </c>
      <c r="H34">
        <v>69</v>
      </c>
    </row>
    <row r="35" spans="1:8" x14ac:dyDescent="0.25">
      <c r="A35" t="s">
        <v>14</v>
      </c>
      <c r="B35">
        <v>13</v>
      </c>
      <c r="G35" t="s">
        <v>20</v>
      </c>
      <c r="H35">
        <v>70</v>
      </c>
    </row>
    <row r="36" spans="1:8" x14ac:dyDescent="0.25">
      <c r="A36" t="s">
        <v>14</v>
      </c>
      <c r="B36">
        <v>14</v>
      </c>
      <c r="G36" t="s">
        <v>20</v>
      </c>
      <c r="H36">
        <v>71</v>
      </c>
    </row>
    <row r="37" spans="1:8" x14ac:dyDescent="0.25">
      <c r="A37" t="s">
        <v>14</v>
      </c>
      <c r="B37">
        <v>14</v>
      </c>
      <c r="G37" t="s">
        <v>20</v>
      </c>
      <c r="H37">
        <v>72</v>
      </c>
    </row>
    <row r="38" spans="1:8" x14ac:dyDescent="0.25">
      <c r="A38" t="s">
        <v>14</v>
      </c>
      <c r="B38">
        <v>15</v>
      </c>
      <c r="G38" t="s">
        <v>20</v>
      </c>
      <c r="H38">
        <v>76</v>
      </c>
    </row>
    <row r="39" spans="1:8" x14ac:dyDescent="0.25">
      <c r="A39" t="s">
        <v>14</v>
      </c>
      <c r="B39">
        <v>15</v>
      </c>
      <c r="G39" t="s">
        <v>20</v>
      </c>
      <c r="H39">
        <v>76</v>
      </c>
    </row>
    <row r="40" spans="1:8" x14ac:dyDescent="0.25">
      <c r="A40" t="s">
        <v>14</v>
      </c>
      <c r="B40">
        <v>15</v>
      </c>
      <c r="G40" t="s">
        <v>20</v>
      </c>
      <c r="H40">
        <v>78</v>
      </c>
    </row>
    <row r="41" spans="1:8" x14ac:dyDescent="0.25">
      <c r="A41" t="s">
        <v>14</v>
      </c>
      <c r="B41">
        <v>15</v>
      </c>
      <c r="G41" t="s">
        <v>20</v>
      </c>
      <c r="H41">
        <v>78</v>
      </c>
    </row>
    <row r="42" spans="1:8" x14ac:dyDescent="0.25">
      <c r="A42" t="s">
        <v>14</v>
      </c>
      <c r="B42">
        <v>15</v>
      </c>
      <c r="G42" t="s">
        <v>20</v>
      </c>
      <c r="H42">
        <v>80</v>
      </c>
    </row>
    <row r="43" spans="1:8" x14ac:dyDescent="0.25">
      <c r="A43" t="s">
        <v>14</v>
      </c>
      <c r="B43">
        <v>15</v>
      </c>
      <c r="G43" t="s">
        <v>20</v>
      </c>
      <c r="H43">
        <v>80</v>
      </c>
    </row>
    <row r="44" spans="1:8" x14ac:dyDescent="0.25">
      <c r="A44" t="s">
        <v>14</v>
      </c>
      <c r="B44">
        <v>16</v>
      </c>
      <c r="G44" t="s">
        <v>20</v>
      </c>
      <c r="H44">
        <v>80</v>
      </c>
    </row>
    <row r="45" spans="1:8" x14ac:dyDescent="0.25">
      <c r="A45" t="s">
        <v>14</v>
      </c>
      <c r="B45">
        <v>16</v>
      </c>
      <c r="G45" t="s">
        <v>20</v>
      </c>
      <c r="H45">
        <v>80</v>
      </c>
    </row>
    <row r="46" spans="1:8" x14ac:dyDescent="0.25">
      <c r="A46" t="s">
        <v>14</v>
      </c>
      <c r="B46">
        <v>16</v>
      </c>
      <c r="G46" t="s">
        <v>20</v>
      </c>
      <c r="H46">
        <v>80</v>
      </c>
    </row>
    <row r="47" spans="1:8" x14ac:dyDescent="0.25">
      <c r="A47" t="s">
        <v>14</v>
      </c>
      <c r="B47">
        <v>16</v>
      </c>
      <c r="G47" t="s">
        <v>20</v>
      </c>
      <c r="H47">
        <v>80</v>
      </c>
    </row>
    <row r="48" spans="1:8" x14ac:dyDescent="0.25">
      <c r="A48" t="s">
        <v>14</v>
      </c>
      <c r="B48">
        <v>17</v>
      </c>
      <c r="G48" t="s">
        <v>20</v>
      </c>
      <c r="H48">
        <v>81</v>
      </c>
    </row>
    <row r="49" spans="1:8" x14ac:dyDescent="0.25">
      <c r="A49" t="s">
        <v>14</v>
      </c>
      <c r="B49">
        <v>17</v>
      </c>
      <c r="G49" t="s">
        <v>20</v>
      </c>
      <c r="H49">
        <v>82</v>
      </c>
    </row>
    <row r="50" spans="1:8" x14ac:dyDescent="0.25">
      <c r="A50" t="s">
        <v>14</v>
      </c>
      <c r="B50">
        <v>17</v>
      </c>
      <c r="G50" t="s">
        <v>20</v>
      </c>
      <c r="H50">
        <v>82</v>
      </c>
    </row>
    <row r="51" spans="1:8" x14ac:dyDescent="0.25">
      <c r="A51" t="s">
        <v>14</v>
      </c>
      <c r="B51">
        <v>18</v>
      </c>
      <c r="G51" t="s">
        <v>20</v>
      </c>
      <c r="H51">
        <v>83</v>
      </c>
    </row>
    <row r="52" spans="1:8" x14ac:dyDescent="0.25">
      <c r="A52" t="s">
        <v>14</v>
      </c>
      <c r="B52">
        <v>18</v>
      </c>
      <c r="G52" t="s">
        <v>20</v>
      </c>
      <c r="H52">
        <v>83</v>
      </c>
    </row>
    <row r="53" spans="1:8" x14ac:dyDescent="0.25">
      <c r="A53" t="s">
        <v>14</v>
      </c>
      <c r="B53">
        <v>19</v>
      </c>
      <c r="G53" t="s">
        <v>20</v>
      </c>
      <c r="H53">
        <v>84</v>
      </c>
    </row>
    <row r="54" spans="1:8" x14ac:dyDescent="0.25">
      <c r="A54" t="s">
        <v>14</v>
      </c>
      <c r="B54">
        <v>19</v>
      </c>
      <c r="G54" t="s">
        <v>20</v>
      </c>
      <c r="H54">
        <v>84</v>
      </c>
    </row>
    <row r="55" spans="1:8" x14ac:dyDescent="0.25">
      <c r="A55" t="s">
        <v>14</v>
      </c>
      <c r="B55">
        <v>19</v>
      </c>
      <c r="G55" t="s">
        <v>20</v>
      </c>
      <c r="H55">
        <v>85</v>
      </c>
    </row>
    <row r="56" spans="1:8" x14ac:dyDescent="0.25">
      <c r="A56" t="s">
        <v>14</v>
      </c>
      <c r="B56">
        <v>21</v>
      </c>
      <c r="G56" t="s">
        <v>20</v>
      </c>
      <c r="H56">
        <v>85</v>
      </c>
    </row>
    <row r="57" spans="1:8" x14ac:dyDescent="0.25">
      <c r="A57" t="s">
        <v>14</v>
      </c>
      <c r="B57">
        <v>21</v>
      </c>
      <c r="G57" t="s">
        <v>20</v>
      </c>
      <c r="H57">
        <v>85</v>
      </c>
    </row>
    <row r="58" spans="1:8" x14ac:dyDescent="0.25">
      <c r="A58" t="s">
        <v>14</v>
      </c>
      <c r="B58">
        <v>21</v>
      </c>
      <c r="G58" t="s">
        <v>20</v>
      </c>
      <c r="H58">
        <v>85</v>
      </c>
    </row>
    <row r="59" spans="1:8" x14ac:dyDescent="0.25">
      <c r="A59" t="s">
        <v>14</v>
      </c>
      <c r="B59">
        <v>22</v>
      </c>
      <c r="G59" t="s">
        <v>20</v>
      </c>
      <c r="H59">
        <v>85</v>
      </c>
    </row>
    <row r="60" spans="1:8" x14ac:dyDescent="0.25">
      <c r="A60" t="s">
        <v>14</v>
      </c>
      <c r="B60">
        <v>23</v>
      </c>
      <c r="G60" t="s">
        <v>20</v>
      </c>
      <c r="H60">
        <v>85</v>
      </c>
    </row>
    <row r="61" spans="1:8" x14ac:dyDescent="0.25">
      <c r="A61" t="s">
        <v>14</v>
      </c>
      <c r="B61">
        <v>24</v>
      </c>
      <c r="G61" t="s">
        <v>20</v>
      </c>
      <c r="H61">
        <v>86</v>
      </c>
    </row>
    <row r="62" spans="1:8" x14ac:dyDescent="0.25">
      <c r="A62" t="s">
        <v>14</v>
      </c>
      <c r="B62">
        <v>24</v>
      </c>
      <c r="G62" t="s">
        <v>20</v>
      </c>
      <c r="H62">
        <v>86</v>
      </c>
    </row>
    <row r="63" spans="1:8" x14ac:dyDescent="0.25">
      <c r="A63" t="s">
        <v>14</v>
      </c>
      <c r="B63">
        <v>24</v>
      </c>
      <c r="G63" t="s">
        <v>20</v>
      </c>
      <c r="H63">
        <v>86</v>
      </c>
    </row>
    <row r="64" spans="1:8" x14ac:dyDescent="0.25">
      <c r="A64" t="s">
        <v>14</v>
      </c>
      <c r="B64">
        <v>25</v>
      </c>
      <c r="G64" t="s">
        <v>20</v>
      </c>
      <c r="H64">
        <v>87</v>
      </c>
    </row>
    <row r="65" spans="1:8" x14ac:dyDescent="0.25">
      <c r="A65" t="s">
        <v>14</v>
      </c>
      <c r="B65">
        <v>25</v>
      </c>
      <c r="G65" t="s">
        <v>20</v>
      </c>
      <c r="H65">
        <v>87</v>
      </c>
    </row>
    <row r="66" spans="1:8" x14ac:dyDescent="0.25">
      <c r="A66" t="s">
        <v>14</v>
      </c>
      <c r="B66">
        <v>26</v>
      </c>
      <c r="G66" t="s">
        <v>20</v>
      </c>
      <c r="H66">
        <v>87</v>
      </c>
    </row>
    <row r="67" spans="1:8" x14ac:dyDescent="0.25">
      <c r="A67" t="s">
        <v>14</v>
      </c>
      <c r="B67">
        <v>26</v>
      </c>
      <c r="G67" t="s">
        <v>20</v>
      </c>
      <c r="H67">
        <v>88</v>
      </c>
    </row>
    <row r="68" spans="1:8" x14ac:dyDescent="0.25">
      <c r="A68" t="s">
        <v>14</v>
      </c>
      <c r="B68">
        <v>26</v>
      </c>
      <c r="G68" t="s">
        <v>20</v>
      </c>
      <c r="H68">
        <v>88</v>
      </c>
    </row>
    <row r="69" spans="1:8" x14ac:dyDescent="0.25">
      <c r="A69" t="s">
        <v>14</v>
      </c>
      <c r="B69">
        <v>27</v>
      </c>
      <c r="G69" t="s">
        <v>20</v>
      </c>
      <c r="H69">
        <v>88</v>
      </c>
    </row>
    <row r="70" spans="1:8" x14ac:dyDescent="0.25">
      <c r="A70" t="s">
        <v>14</v>
      </c>
      <c r="B70">
        <v>27</v>
      </c>
      <c r="G70" t="s">
        <v>20</v>
      </c>
      <c r="H70">
        <v>88</v>
      </c>
    </row>
    <row r="71" spans="1:8" x14ac:dyDescent="0.25">
      <c r="A71" t="s">
        <v>14</v>
      </c>
      <c r="B71">
        <v>29</v>
      </c>
      <c r="G71" t="s">
        <v>20</v>
      </c>
      <c r="H71">
        <v>89</v>
      </c>
    </row>
    <row r="72" spans="1:8" x14ac:dyDescent="0.25">
      <c r="A72" t="s">
        <v>14</v>
      </c>
      <c r="B72">
        <v>30</v>
      </c>
      <c r="G72" t="s">
        <v>20</v>
      </c>
      <c r="H72">
        <v>89</v>
      </c>
    </row>
    <row r="73" spans="1:8" x14ac:dyDescent="0.25">
      <c r="A73" t="s">
        <v>14</v>
      </c>
      <c r="B73">
        <v>30</v>
      </c>
      <c r="G73" t="s">
        <v>20</v>
      </c>
      <c r="H73">
        <v>91</v>
      </c>
    </row>
    <row r="74" spans="1:8" x14ac:dyDescent="0.25">
      <c r="A74" t="s">
        <v>14</v>
      </c>
      <c r="B74">
        <v>31</v>
      </c>
      <c r="G74" t="s">
        <v>20</v>
      </c>
      <c r="H74">
        <v>92</v>
      </c>
    </row>
    <row r="75" spans="1:8" x14ac:dyDescent="0.25">
      <c r="A75" t="s">
        <v>14</v>
      </c>
      <c r="B75">
        <v>31</v>
      </c>
      <c r="G75" t="s">
        <v>20</v>
      </c>
      <c r="H75">
        <v>92</v>
      </c>
    </row>
    <row r="76" spans="1:8" x14ac:dyDescent="0.25">
      <c r="A76" t="s">
        <v>14</v>
      </c>
      <c r="B76">
        <v>31</v>
      </c>
      <c r="G76" t="s">
        <v>20</v>
      </c>
      <c r="H76">
        <v>92</v>
      </c>
    </row>
    <row r="77" spans="1:8" x14ac:dyDescent="0.25">
      <c r="A77" t="s">
        <v>14</v>
      </c>
      <c r="B77">
        <v>31</v>
      </c>
      <c r="G77" t="s">
        <v>20</v>
      </c>
      <c r="H77">
        <v>92</v>
      </c>
    </row>
    <row r="78" spans="1:8" x14ac:dyDescent="0.25">
      <c r="A78" t="s">
        <v>14</v>
      </c>
      <c r="B78">
        <v>31</v>
      </c>
      <c r="G78" t="s">
        <v>20</v>
      </c>
      <c r="H78">
        <v>92</v>
      </c>
    </row>
    <row r="79" spans="1:8" x14ac:dyDescent="0.25">
      <c r="A79" t="s">
        <v>14</v>
      </c>
      <c r="B79">
        <v>32</v>
      </c>
      <c r="G79" t="s">
        <v>20</v>
      </c>
      <c r="H79">
        <v>93</v>
      </c>
    </row>
    <row r="80" spans="1:8" x14ac:dyDescent="0.25">
      <c r="A80" t="s">
        <v>14</v>
      </c>
      <c r="B80">
        <v>32</v>
      </c>
      <c r="G80" t="s">
        <v>20</v>
      </c>
      <c r="H80">
        <v>94</v>
      </c>
    </row>
    <row r="81" spans="1:8" x14ac:dyDescent="0.25">
      <c r="A81" t="s">
        <v>14</v>
      </c>
      <c r="B81">
        <v>33</v>
      </c>
      <c r="G81" t="s">
        <v>20</v>
      </c>
      <c r="H81">
        <v>94</v>
      </c>
    </row>
    <row r="82" spans="1:8" x14ac:dyDescent="0.25">
      <c r="A82" t="s">
        <v>14</v>
      </c>
      <c r="B82">
        <v>33</v>
      </c>
      <c r="G82" t="s">
        <v>20</v>
      </c>
      <c r="H82">
        <v>94</v>
      </c>
    </row>
    <row r="83" spans="1:8" x14ac:dyDescent="0.25">
      <c r="A83" t="s">
        <v>14</v>
      </c>
      <c r="B83">
        <v>33</v>
      </c>
      <c r="G83" t="s">
        <v>20</v>
      </c>
      <c r="H83">
        <v>95</v>
      </c>
    </row>
    <row r="84" spans="1:8" x14ac:dyDescent="0.25">
      <c r="A84" t="s">
        <v>14</v>
      </c>
      <c r="B84">
        <v>34</v>
      </c>
      <c r="G84" t="s">
        <v>20</v>
      </c>
      <c r="H84">
        <v>96</v>
      </c>
    </row>
    <row r="85" spans="1:8" x14ac:dyDescent="0.25">
      <c r="A85" t="s">
        <v>14</v>
      </c>
      <c r="B85">
        <v>35</v>
      </c>
      <c r="G85" t="s">
        <v>20</v>
      </c>
      <c r="H85">
        <v>96</v>
      </c>
    </row>
    <row r="86" spans="1:8" x14ac:dyDescent="0.25">
      <c r="A86" t="s">
        <v>14</v>
      </c>
      <c r="B86">
        <v>35</v>
      </c>
      <c r="G86" t="s">
        <v>20</v>
      </c>
      <c r="H86">
        <v>96</v>
      </c>
    </row>
    <row r="87" spans="1:8" x14ac:dyDescent="0.25">
      <c r="A87" t="s">
        <v>14</v>
      </c>
      <c r="B87">
        <v>35</v>
      </c>
      <c r="G87" t="s">
        <v>20</v>
      </c>
      <c r="H87">
        <v>97</v>
      </c>
    </row>
    <row r="88" spans="1:8" x14ac:dyDescent="0.25">
      <c r="A88" t="s">
        <v>14</v>
      </c>
      <c r="B88">
        <v>36</v>
      </c>
      <c r="G88" t="s">
        <v>20</v>
      </c>
      <c r="H88">
        <v>98</v>
      </c>
    </row>
    <row r="89" spans="1:8" x14ac:dyDescent="0.25">
      <c r="A89" t="s">
        <v>14</v>
      </c>
      <c r="B89">
        <v>37</v>
      </c>
      <c r="G89" t="s">
        <v>20</v>
      </c>
      <c r="H89">
        <v>98</v>
      </c>
    </row>
    <row r="90" spans="1:8" x14ac:dyDescent="0.25">
      <c r="A90" t="s">
        <v>14</v>
      </c>
      <c r="B90">
        <v>37</v>
      </c>
      <c r="G90" t="s">
        <v>20</v>
      </c>
      <c r="H90">
        <v>100</v>
      </c>
    </row>
    <row r="91" spans="1:8" x14ac:dyDescent="0.25">
      <c r="A91" t="s">
        <v>14</v>
      </c>
      <c r="B91">
        <v>37</v>
      </c>
      <c r="G91" t="s">
        <v>20</v>
      </c>
      <c r="H91">
        <v>100</v>
      </c>
    </row>
    <row r="92" spans="1:8" x14ac:dyDescent="0.25">
      <c r="A92" t="s">
        <v>14</v>
      </c>
      <c r="B92">
        <v>38</v>
      </c>
      <c r="G92" t="s">
        <v>20</v>
      </c>
      <c r="H92">
        <v>101</v>
      </c>
    </row>
    <row r="93" spans="1:8" x14ac:dyDescent="0.25">
      <c r="A93" t="s">
        <v>14</v>
      </c>
      <c r="B93">
        <v>38</v>
      </c>
      <c r="G93" t="s">
        <v>20</v>
      </c>
      <c r="H93">
        <v>101</v>
      </c>
    </row>
    <row r="94" spans="1:8" x14ac:dyDescent="0.25">
      <c r="A94" t="s">
        <v>14</v>
      </c>
      <c r="B94">
        <v>38</v>
      </c>
      <c r="G94" t="s">
        <v>20</v>
      </c>
      <c r="H94">
        <v>102</v>
      </c>
    </row>
    <row r="95" spans="1:8" x14ac:dyDescent="0.25">
      <c r="A95" t="s">
        <v>14</v>
      </c>
      <c r="B95">
        <v>39</v>
      </c>
      <c r="G95" t="s">
        <v>20</v>
      </c>
      <c r="H95">
        <v>102</v>
      </c>
    </row>
    <row r="96" spans="1:8" x14ac:dyDescent="0.25">
      <c r="A96" t="s">
        <v>14</v>
      </c>
      <c r="B96">
        <v>40</v>
      </c>
      <c r="G96" t="s">
        <v>20</v>
      </c>
      <c r="H96">
        <v>103</v>
      </c>
    </row>
    <row r="97" spans="1:8" x14ac:dyDescent="0.25">
      <c r="A97" t="s">
        <v>14</v>
      </c>
      <c r="B97">
        <v>40</v>
      </c>
      <c r="G97" t="s">
        <v>20</v>
      </c>
      <c r="H97">
        <v>103</v>
      </c>
    </row>
    <row r="98" spans="1:8" x14ac:dyDescent="0.25">
      <c r="A98" t="s">
        <v>14</v>
      </c>
      <c r="B98">
        <v>40</v>
      </c>
      <c r="G98" t="s">
        <v>20</v>
      </c>
      <c r="H98">
        <v>105</v>
      </c>
    </row>
    <row r="99" spans="1:8" x14ac:dyDescent="0.25">
      <c r="A99" t="s">
        <v>14</v>
      </c>
      <c r="B99">
        <v>41</v>
      </c>
      <c r="G99" t="s">
        <v>20</v>
      </c>
      <c r="H99">
        <v>106</v>
      </c>
    </row>
    <row r="100" spans="1:8" x14ac:dyDescent="0.25">
      <c r="A100" t="s">
        <v>14</v>
      </c>
      <c r="B100">
        <v>41</v>
      </c>
      <c r="G100" t="s">
        <v>20</v>
      </c>
      <c r="H100">
        <v>106</v>
      </c>
    </row>
    <row r="101" spans="1:8" x14ac:dyDescent="0.25">
      <c r="A101" t="s">
        <v>14</v>
      </c>
      <c r="B101">
        <v>42</v>
      </c>
      <c r="G101" t="s">
        <v>20</v>
      </c>
      <c r="H101">
        <v>107</v>
      </c>
    </row>
    <row r="102" spans="1:8" x14ac:dyDescent="0.25">
      <c r="A102" t="s">
        <v>14</v>
      </c>
      <c r="B102">
        <v>44</v>
      </c>
      <c r="G102" t="s">
        <v>20</v>
      </c>
      <c r="H102">
        <v>107</v>
      </c>
    </row>
    <row r="103" spans="1:8" x14ac:dyDescent="0.25">
      <c r="A103" t="s">
        <v>14</v>
      </c>
      <c r="B103">
        <v>44</v>
      </c>
      <c r="G103" t="s">
        <v>20</v>
      </c>
      <c r="H103">
        <v>107</v>
      </c>
    </row>
    <row r="104" spans="1:8" x14ac:dyDescent="0.25">
      <c r="A104" t="s">
        <v>14</v>
      </c>
      <c r="B104">
        <v>45</v>
      </c>
      <c r="G104" t="s">
        <v>20</v>
      </c>
      <c r="H104">
        <v>107</v>
      </c>
    </row>
    <row r="105" spans="1:8" x14ac:dyDescent="0.25">
      <c r="A105" t="s">
        <v>14</v>
      </c>
      <c r="B105">
        <v>46</v>
      </c>
      <c r="G105" t="s">
        <v>20</v>
      </c>
      <c r="H105">
        <v>107</v>
      </c>
    </row>
    <row r="106" spans="1:8" x14ac:dyDescent="0.25">
      <c r="A106" t="s">
        <v>14</v>
      </c>
      <c r="B106">
        <v>47</v>
      </c>
      <c r="G106" t="s">
        <v>20</v>
      </c>
      <c r="H106">
        <v>110</v>
      </c>
    </row>
    <row r="107" spans="1:8" x14ac:dyDescent="0.25">
      <c r="A107" t="s">
        <v>14</v>
      </c>
      <c r="B107">
        <v>48</v>
      </c>
      <c r="G107" t="s">
        <v>20</v>
      </c>
      <c r="H107">
        <v>110</v>
      </c>
    </row>
    <row r="108" spans="1:8" x14ac:dyDescent="0.25">
      <c r="A108" t="s">
        <v>14</v>
      </c>
      <c r="B108">
        <v>49</v>
      </c>
      <c r="G108" t="s">
        <v>20</v>
      </c>
      <c r="H108">
        <v>110</v>
      </c>
    </row>
    <row r="109" spans="1:8" x14ac:dyDescent="0.25">
      <c r="A109" t="s">
        <v>14</v>
      </c>
      <c r="B109">
        <v>49</v>
      </c>
      <c r="G109" t="s">
        <v>20</v>
      </c>
      <c r="H109">
        <v>110</v>
      </c>
    </row>
    <row r="110" spans="1:8" x14ac:dyDescent="0.25">
      <c r="A110" t="s">
        <v>14</v>
      </c>
      <c r="B110">
        <v>52</v>
      </c>
      <c r="G110" t="s">
        <v>20</v>
      </c>
      <c r="H110">
        <v>111</v>
      </c>
    </row>
    <row r="111" spans="1:8" x14ac:dyDescent="0.25">
      <c r="A111" t="s">
        <v>14</v>
      </c>
      <c r="B111">
        <v>53</v>
      </c>
      <c r="G111" t="s">
        <v>20</v>
      </c>
      <c r="H111">
        <v>112</v>
      </c>
    </row>
    <row r="112" spans="1:8" x14ac:dyDescent="0.25">
      <c r="A112" t="s">
        <v>14</v>
      </c>
      <c r="B112">
        <v>54</v>
      </c>
      <c r="G112" t="s">
        <v>20</v>
      </c>
      <c r="H112">
        <v>112</v>
      </c>
    </row>
    <row r="113" spans="1:8" x14ac:dyDescent="0.25">
      <c r="A113" t="s">
        <v>14</v>
      </c>
      <c r="B113">
        <v>55</v>
      </c>
      <c r="G113" t="s">
        <v>20</v>
      </c>
      <c r="H113">
        <v>112</v>
      </c>
    </row>
    <row r="114" spans="1:8" x14ac:dyDescent="0.25">
      <c r="A114" t="s">
        <v>14</v>
      </c>
      <c r="B114">
        <v>55</v>
      </c>
      <c r="G114" t="s">
        <v>20</v>
      </c>
      <c r="H114">
        <v>113</v>
      </c>
    </row>
    <row r="115" spans="1:8" x14ac:dyDescent="0.25">
      <c r="A115" t="s">
        <v>14</v>
      </c>
      <c r="B115">
        <v>56</v>
      </c>
      <c r="G115" t="s">
        <v>20</v>
      </c>
      <c r="H115">
        <v>113</v>
      </c>
    </row>
    <row r="116" spans="1:8" x14ac:dyDescent="0.25">
      <c r="A116" t="s">
        <v>14</v>
      </c>
      <c r="B116">
        <v>56</v>
      </c>
      <c r="G116" t="s">
        <v>20</v>
      </c>
      <c r="H116">
        <v>114</v>
      </c>
    </row>
    <row r="117" spans="1:8" x14ac:dyDescent="0.25">
      <c r="A117" t="s">
        <v>14</v>
      </c>
      <c r="B117">
        <v>57</v>
      </c>
      <c r="G117" t="s">
        <v>20</v>
      </c>
      <c r="H117">
        <v>114</v>
      </c>
    </row>
    <row r="118" spans="1:8" x14ac:dyDescent="0.25">
      <c r="A118" t="s">
        <v>14</v>
      </c>
      <c r="B118">
        <v>57</v>
      </c>
      <c r="G118" t="s">
        <v>20</v>
      </c>
      <c r="H118">
        <v>114</v>
      </c>
    </row>
    <row r="119" spans="1:8" x14ac:dyDescent="0.25">
      <c r="A119" t="s">
        <v>14</v>
      </c>
      <c r="B119">
        <v>58</v>
      </c>
      <c r="G119" t="s">
        <v>20</v>
      </c>
      <c r="H119">
        <v>115</v>
      </c>
    </row>
    <row r="120" spans="1:8" x14ac:dyDescent="0.25">
      <c r="A120" t="s">
        <v>14</v>
      </c>
      <c r="B120">
        <v>60</v>
      </c>
      <c r="G120" t="s">
        <v>20</v>
      </c>
      <c r="H120">
        <v>116</v>
      </c>
    </row>
    <row r="121" spans="1:8" x14ac:dyDescent="0.25">
      <c r="A121" t="s">
        <v>14</v>
      </c>
      <c r="B121">
        <v>62</v>
      </c>
      <c r="G121" t="s">
        <v>20</v>
      </c>
      <c r="H121">
        <v>116</v>
      </c>
    </row>
    <row r="122" spans="1:8" x14ac:dyDescent="0.25">
      <c r="A122" t="s">
        <v>14</v>
      </c>
      <c r="B122">
        <v>62</v>
      </c>
      <c r="G122" t="s">
        <v>20</v>
      </c>
      <c r="H122">
        <v>117</v>
      </c>
    </row>
    <row r="123" spans="1:8" x14ac:dyDescent="0.25">
      <c r="A123" t="s">
        <v>14</v>
      </c>
      <c r="B123">
        <v>63</v>
      </c>
      <c r="G123" t="s">
        <v>20</v>
      </c>
      <c r="H123">
        <v>117</v>
      </c>
    </row>
    <row r="124" spans="1:8" x14ac:dyDescent="0.25">
      <c r="A124" t="s">
        <v>14</v>
      </c>
      <c r="B124">
        <v>63</v>
      </c>
      <c r="G124" t="s">
        <v>20</v>
      </c>
      <c r="H124">
        <v>119</v>
      </c>
    </row>
    <row r="125" spans="1:8" x14ac:dyDescent="0.25">
      <c r="A125" t="s">
        <v>14</v>
      </c>
      <c r="B125">
        <v>64</v>
      </c>
      <c r="G125" t="s">
        <v>20</v>
      </c>
      <c r="H125">
        <v>121</v>
      </c>
    </row>
    <row r="126" spans="1:8" x14ac:dyDescent="0.25">
      <c r="A126" t="s">
        <v>14</v>
      </c>
      <c r="B126">
        <v>64</v>
      </c>
      <c r="G126" t="s">
        <v>20</v>
      </c>
      <c r="H126">
        <v>121</v>
      </c>
    </row>
    <row r="127" spans="1:8" x14ac:dyDescent="0.25">
      <c r="A127" t="s">
        <v>14</v>
      </c>
      <c r="B127">
        <v>64</v>
      </c>
      <c r="G127" t="s">
        <v>20</v>
      </c>
      <c r="H127">
        <v>121</v>
      </c>
    </row>
    <row r="128" spans="1:8" x14ac:dyDescent="0.25">
      <c r="A128" t="s">
        <v>14</v>
      </c>
      <c r="B128">
        <v>64</v>
      </c>
      <c r="G128" t="s">
        <v>20</v>
      </c>
      <c r="H128">
        <v>122</v>
      </c>
    </row>
    <row r="129" spans="1:8" x14ac:dyDescent="0.25">
      <c r="A129" t="s">
        <v>14</v>
      </c>
      <c r="B129">
        <v>65</v>
      </c>
      <c r="G129" t="s">
        <v>20</v>
      </c>
      <c r="H129">
        <v>122</v>
      </c>
    </row>
    <row r="130" spans="1:8" x14ac:dyDescent="0.25">
      <c r="A130" t="s">
        <v>14</v>
      </c>
      <c r="B130">
        <v>65</v>
      </c>
      <c r="G130" t="s">
        <v>20</v>
      </c>
      <c r="H130">
        <v>122</v>
      </c>
    </row>
    <row r="131" spans="1:8" x14ac:dyDescent="0.25">
      <c r="A131" t="s">
        <v>14</v>
      </c>
      <c r="B131">
        <v>67</v>
      </c>
      <c r="G131" t="s">
        <v>20</v>
      </c>
      <c r="H131">
        <v>122</v>
      </c>
    </row>
    <row r="132" spans="1:8" x14ac:dyDescent="0.25">
      <c r="A132" t="s">
        <v>14</v>
      </c>
      <c r="B132">
        <v>67</v>
      </c>
      <c r="G132" t="s">
        <v>20</v>
      </c>
      <c r="H132">
        <v>123</v>
      </c>
    </row>
    <row r="133" spans="1:8" x14ac:dyDescent="0.25">
      <c r="A133" t="s">
        <v>14</v>
      </c>
      <c r="B133">
        <v>67</v>
      </c>
      <c r="G133" t="s">
        <v>20</v>
      </c>
      <c r="H133">
        <v>123</v>
      </c>
    </row>
    <row r="134" spans="1:8" x14ac:dyDescent="0.25">
      <c r="A134" t="s">
        <v>14</v>
      </c>
      <c r="B134">
        <v>67</v>
      </c>
      <c r="G134" t="s">
        <v>20</v>
      </c>
      <c r="H134">
        <v>123</v>
      </c>
    </row>
    <row r="135" spans="1:8" x14ac:dyDescent="0.25">
      <c r="A135" t="s">
        <v>14</v>
      </c>
      <c r="B135">
        <v>67</v>
      </c>
      <c r="G135" t="s">
        <v>20</v>
      </c>
      <c r="H135">
        <v>125</v>
      </c>
    </row>
    <row r="136" spans="1:8" x14ac:dyDescent="0.25">
      <c r="A136" t="s">
        <v>14</v>
      </c>
      <c r="B136">
        <v>67</v>
      </c>
      <c r="G136" t="s">
        <v>20</v>
      </c>
      <c r="H136">
        <v>126</v>
      </c>
    </row>
    <row r="137" spans="1:8" x14ac:dyDescent="0.25">
      <c r="A137" t="s">
        <v>14</v>
      </c>
      <c r="B137">
        <v>67</v>
      </c>
      <c r="G137" t="s">
        <v>20</v>
      </c>
      <c r="H137">
        <v>126</v>
      </c>
    </row>
    <row r="138" spans="1:8" x14ac:dyDescent="0.25">
      <c r="A138" t="s">
        <v>14</v>
      </c>
      <c r="B138">
        <v>70</v>
      </c>
      <c r="G138" t="s">
        <v>20</v>
      </c>
      <c r="H138">
        <v>126</v>
      </c>
    </row>
    <row r="139" spans="1:8" x14ac:dyDescent="0.25">
      <c r="A139" t="s">
        <v>14</v>
      </c>
      <c r="B139">
        <v>71</v>
      </c>
      <c r="G139" t="s">
        <v>20</v>
      </c>
      <c r="H139">
        <v>126</v>
      </c>
    </row>
    <row r="140" spans="1:8" x14ac:dyDescent="0.25">
      <c r="A140" t="s">
        <v>14</v>
      </c>
      <c r="B140">
        <v>73</v>
      </c>
      <c r="G140" t="s">
        <v>20</v>
      </c>
      <c r="H140">
        <v>126</v>
      </c>
    </row>
    <row r="141" spans="1:8" x14ac:dyDescent="0.25">
      <c r="A141" t="s">
        <v>14</v>
      </c>
      <c r="B141">
        <v>73</v>
      </c>
      <c r="G141" t="s">
        <v>20</v>
      </c>
      <c r="H141">
        <v>127</v>
      </c>
    </row>
    <row r="142" spans="1:8" x14ac:dyDescent="0.25">
      <c r="A142" t="s">
        <v>14</v>
      </c>
      <c r="B142">
        <v>75</v>
      </c>
      <c r="G142" t="s">
        <v>20</v>
      </c>
      <c r="H142">
        <v>127</v>
      </c>
    </row>
    <row r="143" spans="1:8" x14ac:dyDescent="0.25">
      <c r="A143" t="s">
        <v>14</v>
      </c>
      <c r="B143">
        <v>75</v>
      </c>
      <c r="G143" t="s">
        <v>20</v>
      </c>
      <c r="H143">
        <v>128</v>
      </c>
    </row>
    <row r="144" spans="1:8" x14ac:dyDescent="0.25">
      <c r="A144" t="s">
        <v>14</v>
      </c>
      <c r="B144">
        <v>75</v>
      </c>
      <c r="G144" t="s">
        <v>20</v>
      </c>
      <c r="H144">
        <v>128</v>
      </c>
    </row>
    <row r="145" spans="1:8" x14ac:dyDescent="0.25">
      <c r="A145" t="s">
        <v>14</v>
      </c>
      <c r="B145">
        <v>75</v>
      </c>
      <c r="G145" t="s">
        <v>20</v>
      </c>
      <c r="H145">
        <v>129</v>
      </c>
    </row>
    <row r="146" spans="1:8" x14ac:dyDescent="0.25">
      <c r="A146" t="s">
        <v>14</v>
      </c>
      <c r="B146">
        <v>76</v>
      </c>
      <c r="G146" t="s">
        <v>20</v>
      </c>
      <c r="H146">
        <v>129</v>
      </c>
    </row>
    <row r="147" spans="1:8" x14ac:dyDescent="0.25">
      <c r="A147" t="s">
        <v>14</v>
      </c>
      <c r="B147">
        <v>77</v>
      </c>
      <c r="G147" t="s">
        <v>20</v>
      </c>
      <c r="H147">
        <v>130</v>
      </c>
    </row>
    <row r="148" spans="1:8" x14ac:dyDescent="0.25">
      <c r="A148" t="s">
        <v>14</v>
      </c>
      <c r="B148">
        <v>77</v>
      </c>
      <c r="G148" t="s">
        <v>20</v>
      </c>
      <c r="H148">
        <v>130</v>
      </c>
    </row>
    <row r="149" spans="1:8" x14ac:dyDescent="0.25">
      <c r="A149" t="s">
        <v>14</v>
      </c>
      <c r="B149">
        <v>77</v>
      </c>
      <c r="G149" t="s">
        <v>20</v>
      </c>
      <c r="H149">
        <v>131</v>
      </c>
    </row>
    <row r="150" spans="1:8" x14ac:dyDescent="0.25">
      <c r="A150" t="s">
        <v>14</v>
      </c>
      <c r="B150">
        <v>78</v>
      </c>
      <c r="G150" t="s">
        <v>20</v>
      </c>
      <c r="H150">
        <v>131</v>
      </c>
    </row>
    <row r="151" spans="1:8" x14ac:dyDescent="0.25">
      <c r="A151" t="s">
        <v>14</v>
      </c>
      <c r="B151">
        <v>78</v>
      </c>
      <c r="G151" t="s">
        <v>20</v>
      </c>
      <c r="H151">
        <v>131</v>
      </c>
    </row>
    <row r="152" spans="1:8" x14ac:dyDescent="0.25">
      <c r="A152" t="s">
        <v>14</v>
      </c>
      <c r="B152">
        <v>79</v>
      </c>
      <c r="G152" t="s">
        <v>20</v>
      </c>
      <c r="H152">
        <v>131</v>
      </c>
    </row>
    <row r="153" spans="1:8" x14ac:dyDescent="0.25">
      <c r="A153" t="s">
        <v>14</v>
      </c>
      <c r="B153">
        <v>80</v>
      </c>
      <c r="G153" t="s">
        <v>20</v>
      </c>
      <c r="H153">
        <v>131</v>
      </c>
    </row>
    <row r="154" spans="1:8" x14ac:dyDescent="0.25">
      <c r="A154" t="s">
        <v>14</v>
      </c>
      <c r="B154">
        <v>80</v>
      </c>
      <c r="G154" t="s">
        <v>20</v>
      </c>
      <c r="H154">
        <v>132</v>
      </c>
    </row>
    <row r="155" spans="1:8" x14ac:dyDescent="0.25">
      <c r="A155" t="s">
        <v>14</v>
      </c>
      <c r="B155">
        <v>82</v>
      </c>
      <c r="G155" t="s">
        <v>20</v>
      </c>
      <c r="H155">
        <v>132</v>
      </c>
    </row>
    <row r="156" spans="1:8" x14ac:dyDescent="0.25">
      <c r="A156" t="s">
        <v>14</v>
      </c>
      <c r="B156">
        <v>83</v>
      </c>
      <c r="G156" t="s">
        <v>20</v>
      </c>
      <c r="H156">
        <v>132</v>
      </c>
    </row>
    <row r="157" spans="1:8" x14ac:dyDescent="0.25">
      <c r="A157" t="s">
        <v>14</v>
      </c>
      <c r="B157">
        <v>83</v>
      </c>
      <c r="G157" t="s">
        <v>20</v>
      </c>
      <c r="H157">
        <v>133</v>
      </c>
    </row>
    <row r="158" spans="1:8" x14ac:dyDescent="0.25">
      <c r="A158" t="s">
        <v>14</v>
      </c>
      <c r="B158">
        <v>84</v>
      </c>
      <c r="G158" t="s">
        <v>20</v>
      </c>
      <c r="H158">
        <v>133</v>
      </c>
    </row>
    <row r="159" spans="1:8" x14ac:dyDescent="0.25">
      <c r="A159" t="s">
        <v>14</v>
      </c>
      <c r="B159">
        <v>86</v>
      </c>
      <c r="G159" t="s">
        <v>20</v>
      </c>
      <c r="H159">
        <v>133</v>
      </c>
    </row>
    <row r="160" spans="1:8" x14ac:dyDescent="0.25">
      <c r="A160" t="s">
        <v>14</v>
      </c>
      <c r="B160">
        <v>86</v>
      </c>
      <c r="G160" t="s">
        <v>20</v>
      </c>
      <c r="H160">
        <v>134</v>
      </c>
    </row>
    <row r="161" spans="1:8" x14ac:dyDescent="0.25">
      <c r="A161" t="s">
        <v>14</v>
      </c>
      <c r="B161">
        <v>86</v>
      </c>
      <c r="G161" t="s">
        <v>20</v>
      </c>
      <c r="H161">
        <v>134</v>
      </c>
    </row>
    <row r="162" spans="1:8" x14ac:dyDescent="0.25">
      <c r="A162" t="s">
        <v>14</v>
      </c>
      <c r="B162">
        <v>87</v>
      </c>
      <c r="G162" t="s">
        <v>20</v>
      </c>
      <c r="H162">
        <v>134</v>
      </c>
    </row>
    <row r="163" spans="1:8" x14ac:dyDescent="0.25">
      <c r="A163" t="s">
        <v>14</v>
      </c>
      <c r="B163">
        <v>88</v>
      </c>
      <c r="G163" t="s">
        <v>20</v>
      </c>
      <c r="H163">
        <v>135</v>
      </c>
    </row>
    <row r="164" spans="1:8" x14ac:dyDescent="0.25">
      <c r="A164" t="s">
        <v>14</v>
      </c>
      <c r="B164">
        <v>91</v>
      </c>
      <c r="G164" t="s">
        <v>20</v>
      </c>
      <c r="H164">
        <v>135</v>
      </c>
    </row>
    <row r="165" spans="1:8" x14ac:dyDescent="0.25">
      <c r="A165" t="s">
        <v>14</v>
      </c>
      <c r="B165">
        <v>92</v>
      </c>
      <c r="G165" t="s">
        <v>20</v>
      </c>
      <c r="H165">
        <v>135</v>
      </c>
    </row>
    <row r="166" spans="1:8" x14ac:dyDescent="0.25">
      <c r="A166" t="s">
        <v>14</v>
      </c>
      <c r="B166">
        <v>92</v>
      </c>
      <c r="G166" t="s">
        <v>20</v>
      </c>
      <c r="H166">
        <v>136</v>
      </c>
    </row>
    <row r="167" spans="1:8" x14ac:dyDescent="0.25">
      <c r="A167" t="s">
        <v>14</v>
      </c>
      <c r="B167">
        <v>92</v>
      </c>
      <c r="G167" t="s">
        <v>20</v>
      </c>
      <c r="H167">
        <v>137</v>
      </c>
    </row>
    <row r="168" spans="1:8" x14ac:dyDescent="0.25">
      <c r="A168" t="s">
        <v>14</v>
      </c>
      <c r="B168">
        <v>94</v>
      </c>
      <c r="G168" t="s">
        <v>20</v>
      </c>
      <c r="H168">
        <v>137</v>
      </c>
    </row>
    <row r="169" spans="1:8" x14ac:dyDescent="0.25">
      <c r="A169" t="s">
        <v>14</v>
      </c>
      <c r="B169">
        <v>94</v>
      </c>
      <c r="G169" t="s">
        <v>20</v>
      </c>
      <c r="H169">
        <v>138</v>
      </c>
    </row>
    <row r="170" spans="1:8" x14ac:dyDescent="0.25">
      <c r="A170" t="s">
        <v>14</v>
      </c>
      <c r="B170">
        <v>100</v>
      </c>
      <c r="G170" t="s">
        <v>20</v>
      </c>
      <c r="H170">
        <v>138</v>
      </c>
    </row>
    <row r="171" spans="1:8" x14ac:dyDescent="0.25">
      <c r="A171" t="s">
        <v>14</v>
      </c>
      <c r="B171">
        <v>101</v>
      </c>
      <c r="G171" t="s">
        <v>20</v>
      </c>
      <c r="H171">
        <v>138</v>
      </c>
    </row>
    <row r="172" spans="1:8" x14ac:dyDescent="0.25">
      <c r="A172" t="s">
        <v>14</v>
      </c>
      <c r="B172">
        <v>102</v>
      </c>
      <c r="G172" t="s">
        <v>20</v>
      </c>
      <c r="H172">
        <v>139</v>
      </c>
    </row>
    <row r="173" spans="1:8" x14ac:dyDescent="0.25">
      <c r="A173" t="s">
        <v>14</v>
      </c>
      <c r="B173">
        <v>104</v>
      </c>
      <c r="G173" t="s">
        <v>20</v>
      </c>
      <c r="H173">
        <v>139</v>
      </c>
    </row>
    <row r="174" spans="1:8" x14ac:dyDescent="0.25">
      <c r="A174" t="s">
        <v>14</v>
      </c>
      <c r="B174">
        <v>105</v>
      </c>
      <c r="G174" t="s">
        <v>20</v>
      </c>
      <c r="H174">
        <v>140</v>
      </c>
    </row>
    <row r="175" spans="1:8" x14ac:dyDescent="0.25">
      <c r="A175" t="s">
        <v>14</v>
      </c>
      <c r="B175">
        <v>105</v>
      </c>
      <c r="G175" t="s">
        <v>20</v>
      </c>
      <c r="H175">
        <v>140</v>
      </c>
    </row>
    <row r="176" spans="1:8" x14ac:dyDescent="0.25">
      <c r="A176" t="s">
        <v>14</v>
      </c>
      <c r="B176">
        <v>106</v>
      </c>
      <c r="G176" t="s">
        <v>20</v>
      </c>
      <c r="H176">
        <v>140</v>
      </c>
    </row>
    <row r="177" spans="1:8" x14ac:dyDescent="0.25">
      <c r="A177" t="s">
        <v>14</v>
      </c>
      <c r="B177">
        <v>107</v>
      </c>
      <c r="G177" t="s">
        <v>20</v>
      </c>
      <c r="H177">
        <v>142</v>
      </c>
    </row>
    <row r="178" spans="1:8" x14ac:dyDescent="0.25">
      <c r="A178" t="s">
        <v>14</v>
      </c>
      <c r="B178">
        <v>108</v>
      </c>
      <c r="G178" t="s">
        <v>20</v>
      </c>
      <c r="H178">
        <v>142</v>
      </c>
    </row>
    <row r="179" spans="1:8" x14ac:dyDescent="0.25">
      <c r="A179" t="s">
        <v>14</v>
      </c>
      <c r="B179">
        <v>111</v>
      </c>
      <c r="G179" t="s">
        <v>20</v>
      </c>
      <c r="H179">
        <v>142</v>
      </c>
    </row>
    <row r="180" spans="1:8" x14ac:dyDescent="0.25">
      <c r="A180" t="s">
        <v>14</v>
      </c>
      <c r="B180">
        <v>112</v>
      </c>
      <c r="G180" t="s">
        <v>20</v>
      </c>
      <c r="H180">
        <v>142</v>
      </c>
    </row>
    <row r="181" spans="1:8" x14ac:dyDescent="0.25">
      <c r="A181" t="s">
        <v>14</v>
      </c>
      <c r="B181">
        <v>112</v>
      </c>
      <c r="G181" t="s">
        <v>20</v>
      </c>
      <c r="H181">
        <v>143</v>
      </c>
    </row>
    <row r="182" spans="1:8" x14ac:dyDescent="0.25">
      <c r="A182" t="s">
        <v>14</v>
      </c>
      <c r="B182">
        <v>113</v>
      </c>
      <c r="G182" t="s">
        <v>20</v>
      </c>
      <c r="H182">
        <v>144</v>
      </c>
    </row>
    <row r="183" spans="1:8" x14ac:dyDescent="0.25">
      <c r="A183" t="s">
        <v>14</v>
      </c>
      <c r="B183">
        <v>114</v>
      </c>
      <c r="G183" t="s">
        <v>20</v>
      </c>
      <c r="H183">
        <v>144</v>
      </c>
    </row>
    <row r="184" spans="1:8" x14ac:dyDescent="0.25">
      <c r="A184" t="s">
        <v>14</v>
      </c>
      <c r="B184">
        <v>115</v>
      </c>
      <c r="G184" t="s">
        <v>20</v>
      </c>
      <c r="H184">
        <v>144</v>
      </c>
    </row>
    <row r="185" spans="1:8" x14ac:dyDescent="0.25">
      <c r="A185" t="s">
        <v>14</v>
      </c>
      <c r="B185">
        <v>117</v>
      </c>
      <c r="G185" t="s">
        <v>20</v>
      </c>
      <c r="H185">
        <v>144</v>
      </c>
    </row>
    <row r="186" spans="1:8" x14ac:dyDescent="0.25">
      <c r="A186" t="s">
        <v>14</v>
      </c>
      <c r="B186">
        <v>118</v>
      </c>
      <c r="G186" t="s">
        <v>20</v>
      </c>
      <c r="H186">
        <v>146</v>
      </c>
    </row>
    <row r="187" spans="1:8" x14ac:dyDescent="0.25">
      <c r="A187" t="s">
        <v>14</v>
      </c>
      <c r="B187">
        <v>120</v>
      </c>
      <c r="G187" t="s">
        <v>20</v>
      </c>
      <c r="H187">
        <v>147</v>
      </c>
    </row>
    <row r="188" spans="1:8" x14ac:dyDescent="0.25">
      <c r="A188" t="s">
        <v>14</v>
      </c>
      <c r="B188">
        <v>120</v>
      </c>
      <c r="G188" t="s">
        <v>20</v>
      </c>
      <c r="H188">
        <v>147</v>
      </c>
    </row>
    <row r="189" spans="1:8" x14ac:dyDescent="0.25">
      <c r="A189" t="s">
        <v>14</v>
      </c>
      <c r="B189">
        <v>121</v>
      </c>
      <c r="G189" t="s">
        <v>20</v>
      </c>
      <c r="H189">
        <v>147</v>
      </c>
    </row>
    <row r="190" spans="1:8" x14ac:dyDescent="0.25">
      <c r="A190" t="s">
        <v>14</v>
      </c>
      <c r="B190">
        <v>127</v>
      </c>
      <c r="G190" t="s">
        <v>20</v>
      </c>
      <c r="H190">
        <v>148</v>
      </c>
    </row>
    <row r="191" spans="1:8" x14ac:dyDescent="0.25">
      <c r="A191" t="s">
        <v>14</v>
      </c>
      <c r="B191">
        <v>128</v>
      </c>
      <c r="G191" t="s">
        <v>20</v>
      </c>
      <c r="H191">
        <v>148</v>
      </c>
    </row>
    <row r="192" spans="1:8" x14ac:dyDescent="0.25">
      <c r="A192" t="s">
        <v>14</v>
      </c>
      <c r="B192">
        <v>130</v>
      </c>
      <c r="G192" t="s">
        <v>20</v>
      </c>
      <c r="H192">
        <v>149</v>
      </c>
    </row>
    <row r="193" spans="1:8" x14ac:dyDescent="0.25">
      <c r="A193" t="s">
        <v>14</v>
      </c>
      <c r="B193">
        <v>131</v>
      </c>
      <c r="G193" t="s">
        <v>20</v>
      </c>
      <c r="H193">
        <v>149</v>
      </c>
    </row>
    <row r="194" spans="1:8" x14ac:dyDescent="0.25">
      <c r="A194" t="s">
        <v>14</v>
      </c>
      <c r="B194">
        <v>132</v>
      </c>
      <c r="G194" t="s">
        <v>20</v>
      </c>
      <c r="H194">
        <v>150</v>
      </c>
    </row>
    <row r="195" spans="1:8" x14ac:dyDescent="0.25">
      <c r="A195" t="s">
        <v>14</v>
      </c>
      <c r="B195">
        <v>133</v>
      </c>
      <c r="G195" t="s">
        <v>20</v>
      </c>
      <c r="H195">
        <v>150</v>
      </c>
    </row>
    <row r="196" spans="1:8" x14ac:dyDescent="0.25">
      <c r="A196" t="s">
        <v>14</v>
      </c>
      <c r="B196">
        <v>133</v>
      </c>
      <c r="G196" t="s">
        <v>20</v>
      </c>
      <c r="H196">
        <v>154</v>
      </c>
    </row>
    <row r="197" spans="1:8" x14ac:dyDescent="0.25">
      <c r="A197" t="s">
        <v>14</v>
      </c>
      <c r="B197">
        <v>136</v>
      </c>
      <c r="G197" t="s">
        <v>20</v>
      </c>
      <c r="H197">
        <v>154</v>
      </c>
    </row>
    <row r="198" spans="1:8" x14ac:dyDescent="0.25">
      <c r="A198" t="s">
        <v>14</v>
      </c>
      <c r="B198">
        <v>137</v>
      </c>
      <c r="G198" t="s">
        <v>20</v>
      </c>
      <c r="H198">
        <v>154</v>
      </c>
    </row>
    <row r="199" spans="1:8" x14ac:dyDescent="0.25">
      <c r="A199" t="s">
        <v>14</v>
      </c>
      <c r="B199">
        <v>141</v>
      </c>
      <c r="G199" t="s">
        <v>20</v>
      </c>
      <c r="H199">
        <v>154</v>
      </c>
    </row>
    <row r="200" spans="1:8" x14ac:dyDescent="0.25">
      <c r="A200" t="s">
        <v>14</v>
      </c>
      <c r="B200">
        <v>143</v>
      </c>
      <c r="G200" t="s">
        <v>20</v>
      </c>
      <c r="H200">
        <v>155</v>
      </c>
    </row>
    <row r="201" spans="1:8" x14ac:dyDescent="0.25">
      <c r="A201" t="s">
        <v>14</v>
      </c>
      <c r="B201">
        <v>147</v>
      </c>
      <c r="G201" t="s">
        <v>20</v>
      </c>
      <c r="H201">
        <v>155</v>
      </c>
    </row>
    <row r="202" spans="1:8" x14ac:dyDescent="0.25">
      <c r="A202" t="s">
        <v>14</v>
      </c>
      <c r="B202">
        <v>151</v>
      </c>
      <c r="G202" t="s">
        <v>20</v>
      </c>
      <c r="H202">
        <v>155</v>
      </c>
    </row>
    <row r="203" spans="1:8" x14ac:dyDescent="0.25">
      <c r="A203" t="s">
        <v>14</v>
      </c>
      <c r="B203">
        <v>154</v>
      </c>
      <c r="G203" t="s">
        <v>20</v>
      </c>
      <c r="H203">
        <v>155</v>
      </c>
    </row>
    <row r="204" spans="1:8" x14ac:dyDescent="0.25">
      <c r="A204" t="s">
        <v>14</v>
      </c>
      <c r="B204">
        <v>156</v>
      </c>
      <c r="G204" t="s">
        <v>20</v>
      </c>
      <c r="H204">
        <v>156</v>
      </c>
    </row>
    <row r="205" spans="1:8" x14ac:dyDescent="0.25">
      <c r="A205" t="s">
        <v>14</v>
      </c>
      <c r="B205">
        <v>157</v>
      </c>
      <c r="G205" t="s">
        <v>20</v>
      </c>
      <c r="H205">
        <v>156</v>
      </c>
    </row>
    <row r="206" spans="1:8" x14ac:dyDescent="0.25">
      <c r="A206" t="s">
        <v>14</v>
      </c>
      <c r="B206">
        <v>162</v>
      </c>
      <c r="G206" t="s">
        <v>20</v>
      </c>
      <c r="H206">
        <v>157</v>
      </c>
    </row>
    <row r="207" spans="1:8" x14ac:dyDescent="0.25">
      <c r="A207" t="s">
        <v>14</v>
      </c>
      <c r="B207">
        <v>168</v>
      </c>
      <c r="G207" t="s">
        <v>20</v>
      </c>
      <c r="H207">
        <v>157</v>
      </c>
    </row>
    <row r="208" spans="1:8" x14ac:dyDescent="0.25">
      <c r="A208" t="s">
        <v>14</v>
      </c>
      <c r="B208">
        <v>180</v>
      </c>
      <c r="G208" t="s">
        <v>20</v>
      </c>
      <c r="H208">
        <v>157</v>
      </c>
    </row>
    <row r="209" spans="1:8" x14ac:dyDescent="0.25">
      <c r="A209" t="s">
        <v>14</v>
      </c>
      <c r="B209">
        <v>181</v>
      </c>
      <c r="G209" t="s">
        <v>20</v>
      </c>
      <c r="H209">
        <v>157</v>
      </c>
    </row>
    <row r="210" spans="1:8" x14ac:dyDescent="0.25">
      <c r="A210" t="s">
        <v>14</v>
      </c>
      <c r="B210">
        <v>183</v>
      </c>
      <c r="G210" t="s">
        <v>20</v>
      </c>
      <c r="H210">
        <v>157</v>
      </c>
    </row>
    <row r="211" spans="1:8" x14ac:dyDescent="0.25">
      <c r="A211" t="s">
        <v>14</v>
      </c>
      <c r="B211">
        <v>186</v>
      </c>
      <c r="G211" t="s">
        <v>20</v>
      </c>
      <c r="H211">
        <v>158</v>
      </c>
    </row>
    <row r="212" spans="1:8" x14ac:dyDescent="0.25">
      <c r="A212" t="s">
        <v>14</v>
      </c>
      <c r="B212">
        <v>191</v>
      </c>
      <c r="G212" t="s">
        <v>20</v>
      </c>
      <c r="H212">
        <v>158</v>
      </c>
    </row>
    <row r="213" spans="1:8" x14ac:dyDescent="0.25">
      <c r="A213" t="s">
        <v>14</v>
      </c>
      <c r="B213">
        <v>191</v>
      </c>
      <c r="G213" t="s">
        <v>20</v>
      </c>
      <c r="H213">
        <v>159</v>
      </c>
    </row>
    <row r="214" spans="1:8" x14ac:dyDescent="0.25">
      <c r="A214" t="s">
        <v>14</v>
      </c>
      <c r="B214">
        <v>200</v>
      </c>
      <c r="G214" t="s">
        <v>20</v>
      </c>
      <c r="H214">
        <v>159</v>
      </c>
    </row>
    <row r="215" spans="1:8" x14ac:dyDescent="0.25">
      <c r="A215" t="s">
        <v>14</v>
      </c>
      <c r="B215">
        <v>210</v>
      </c>
      <c r="G215" t="s">
        <v>20</v>
      </c>
      <c r="H215">
        <v>159</v>
      </c>
    </row>
    <row r="216" spans="1:8" x14ac:dyDescent="0.25">
      <c r="A216" t="s">
        <v>14</v>
      </c>
      <c r="B216">
        <v>210</v>
      </c>
      <c r="G216" t="s">
        <v>20</v>
      </c>
      <c r="H216">
        <v>160</v>
      </c>
    </row>
    <row r="217" spans="1:8" x14ac:dyDescent="0.25">
      <c r="A217" t="s">
        <v>14</v>
      </c>
      <c r="B217">
        <v>225</v>
      </c>
      <c r="G217" t="s">
        <v>20</v>
      </c>
      <c r="H217">
        <v>160</v>
      </c>
    </row>
    <row r="218" spans="1:8" x14ac:dyDescent="0.25">
      <c r="A218" t="s">
        <v>14</v>
      </c>
      <c r="B218">
        <v>226</v>
      </c>
      <c r="G218" t="s">
        <v>20</v>
      </c>
      <c r="H218">
        <v>161</v>
      </c>
    </row>
    <row r="219" spans="1:8" x14ac:dyDescent="0.25">
      <c r="A219" t="s">
        <v>14</v>
      </c>
      <c r="B219">
        <v>243</v>
      </c>
      <c r="G219" t="s">
        <v>20</v>
      </c>
      <c r="H219">
        <v>163</v>
      </c>
    </row>
    <row r="220" spans="1:8" x14ac:dyDescent="0.25">
      <c r="A220" t="s">
        <v>14</v>
      </c>
      <c r="B220">
        <v>243</v>
      </c>
      <c r="G220" t="s">
        <v>20</v>
      </c>
      <c r="H220">
        <v>163</v>
      </c>
    </row>
    <row r="221" spans="1:8" x14ac:dyDescent="0.25">
      <c r="A221" t="s">
        <v>14</v>
      </c>
      <c r="B221">
        <v>245</v>
      </c>
      <c r="G221" t="s">
        <v>20</v>
      </c>
      <c r="H221">
        <v>164</v>
      </c>
    </row>
    <row r="222" spans="1:8" x14ac:dyDescent="0.25">
      <c r="A222" t="s">
        <v>14</v>
      </c>
      <c r="B222">
        <v>245</v>
      </c>
      <c r="G222" t="s">
        <v>20</v>
      </c>
      <c r="H222">
        <v>164</v>
      </c>
    </row>
    <row r="223" spans="1:8" x14ac:dyDescent="0.25">
      <c r="A223" t="s">
        <v>14</v>
      </c>
      <c r="B223">
        <v>248</v>
      </c>
      <c r="G223" t="s">
        <v>20</v>
      </c>
      <c r="H223">
        <v>164</v>
      </c>
    </row>
    <row r="224" spans="1:8" x14ac:dyDescent="0.25">
      <c r="A224" t="s">
        <v>14</v>
      </c>
      <c r="B224">
        <v>252</v>
      </c>
      <c r="G224" t="s">
        <v>20</v>
      </c>
      <c r="H224">
        <v>164</v>
      </c>
    </row>
    <row r="225" spans="1:8" x14ac:dyDescent="0.25">
      <c r="A225" t="s">
        <v>14</v>
      </c>
      <c r="B225">
        <v>253</v>
      </c>
      <c r="G225" t="s">
        <v>20</v>
      </c>
      <c r="H225">
        <v>164</v>
      </c>
    </row>
    <row r="226" spans="1:8" x14ac:dyDescent="0.25">
      <c r="A226" t="s">
        <v>14</v>
      </c>
      <c r="B226">
        <v>257</v>
      </c>
      <c r="G226" t="s">
        <v>20</v>
      </c>
      <c r="H226">
        <v>165</v>
      </c>
    </row>
    <row r="227" spans="1:8" x14ac:dyDescent="0.25">
      <c r="A227" t="s">
        <v>14</v>
      </c>
      <c r="B227">
        <v>263</v>
      </c>
      <c r="G227" t="s">
        <v>20</v>
      </c>
      <c r="H227">
        <v>165</v>
      </c>
    </row>
    <row r="228" spans="1:8" x14ac:dyDescent="0.25">
      <c r="A228" t="s">
        <v>14</v>
      </c>
      <c r="B228">
        <v>296</v>
      </c>
      <c r="G228" t="s">
        <v>20</v>
      </c>
      <c r="H228">
        <v>165</v>
      </c>
    </row>
    <row r="229" spans="1:8" x14ac:dyDescent="0.25">
      <c r="A229" t="s">
        <v>14</v>
      </c>
      <c r="B229">
        <v>326</v>
      </c>
      <c r="G229" t="s">
        <v>20</v>
      </c>
      <c r="H229">
        <v>165</v>
      </c>
    </row>
    <row r="230" spans="1:8" x14ac:dyDescent="0.25">
      <c r="A230" t="s">
        <v>14</v>
      </c>
      <c r="B230">
        <v>328</v>
      </c>
      <c r="G230" t="s">
        <v>20</v>
      </c>
      <c r="H230">
        <v>166</v>
      </c>
    </row>
    <row r="231" spans="1:8" x14ac:dyDescent="0.25">
      <c r="A231" t="s">
        <v>14</v>
      </c>
      <c r="B231">
        <v>331</v>
      </c>
      <c r="G231" t="s">
        <v>20</v>
      </c>
      <c r="H231">
        <v>168</v>
      </c>
    </row>
    <row r="232" spans="1:8" x14ac:dyDescent="0.25">
      <c r="A232" t="s">
        <v>14</v>
      </c>
      <c r="B232">
        <v>347</v>
      </c>
      <c r="G232" t="s">
        <v>20</v>
      </c>
      <c r="H232">
        <v>168</v>
      </c>
    </row>
    <row r="233" spans="1:8" x14ac:dyDescent="0.25">
      <c r="A233" t="s">
        <v>14</v>
      </c>
      <c r="B233">
        <v>355</v>
      </c>
      <c r="G233" t="s">
        <v>20</v>
      </c>
      <c r="H233">
        <v>169</v>
      </c>
    </row>
    <row r="234" spans="1:8" x14ac:dyDescent="0.25">
      <c r="A234" t="s">
        <v>14</v>
      </c>
      <c r="B234">
        <v>362</v>
      </c>
      <c r="G234" t="s">
        <v>20</v>
      </c>
      <c r="H234">
        <v>170</v>
      </c>
    </row>
    <row r="235" spans="1:8" x14ac:dyDescent="0.25">
      <c r="A235" t="s">
        <v>14</v>
      </c>
      <c r="B235">
        <v>374</v>
      </c>
      <c r="G235" t="s">
        <v>20</v>
      </c>
      <c r="H235">
        <v>170</v>
      </c>
    </row>
    <row r="236" spans="1:8" x14ac:dyDescent="0.25">
      <c r="A236" t="s">
        <v>14</v>
      </c>
      <c r="B236">
        <v>393</v>
      </c>
      <c r="G236" t="s">
        <v>20</v>
      </c>
      <c r="H236">
        <v>170</v>
      </c>
    </row>
    <row r="237" spans="1:8" x14ac:dyDescent="0.25">
      <c r="A237" t="s">
        <v>14</v>
      </c>
      <c r="B237">
        <v>395</v>
      </c>
      <c r="G237" t="s">
        <v>20</v>
      </c>
      <c r="H237">
        <v>172</v>
      </c>
    </row>
    <row r="238" spans="1:8" x14ac:dyDescent="0.25">
      <c r="A238" t="s">
        <v>14</v>
      </c>
      <c r="B238">
        <v>418</v>
      </c>
      <c r="G238" t="s">
        <v>20</v>
      </c>
      <c r="H238">
        <v>173</v>
      </c>
    </row>
    <row r="239" spans="1:8" x14ac:dyDescent="0.25">
      <c r="A239" t="s">
        <v>14</v>
      </c>
      <c r="B239">
        <v>424</v>
      </c>
      <c r="G239" t="s">
        <v>20</v>
      </c>
      <c r="H239">
        <v>174</v>
      </c>
    </row>
    <row r="240" spans="1:8" x14ac:dyDescent="0.25">
      <c r="A240" t="s">
        <v>14</v>
      </c>
      <c r="B240">
        <v>435</v>
      </c>
      <c r="G240" t="s">
        <v>20</v>
      </c>
      <c r="H240">
        <v>174</v>
      </c>
    </row>
    <row r="241" spans="1:8" x14ac:dyDescent="0.25">
      <c r="A241" t="s">
        <v>14</v>
      </c>
      <c r="B241">
        <v>441</v>
      </c>
      <c r="G241" t="s">
        <v>20</v>
      </c>
      <c r="H241">
        <v>175</v>
      </c>
    </row>
    <row r="242" spans="1:8" x14ac:dyDescent="0.25">
      <c r="A242" t="s">
        <v>14</v>
      </c>
      <c r="B242">
        <v>452</v>
      </c>
      <c r="G242" t="s">
        <v>20</v>
      </c>
      <c r="H242">
        <v>176</v>
      </c>
    </row>
    <row r="243" spans="1:8" x14ac:dyDescent="0.25">
      <c r="A243" t="s">
        <v>14</v>
      </c>
      <c r="B243">
        <v>452</v>
      </c>
      <c r="G243" t="s">
        <v>20</v>
      </c>
      <c r="H243">
        <v>179</v>
      </c>
    </row>
    <row r="244" spans="1:8" x14ac:dyDescent="0.25">
      <c r="A244" t="s">
        <v>14</v>
      </c>
      <c r="B244">
        <v>454</v>
      </c>
      <c r="G244" t="s">
        <v>20</v>
      </c>
      <c r="H244">
        <v>180</v>
      </c>
    </row>
    <row r="245" spans="1:8" x14ac:dyDescent="0.25">
      <c r="A245" t="s">
        <v>14</v>
      </c>
      <c r="B245">
        <v>504</v>
      </c>
      <c r="G245" t="s">
        <v>20</v>
      </c>
      <c r="H245">
        <v>180</v>
      </c>
    </row>
    <row r="246" spans="1:8" x14ac:dyDescent="0.25">
      <c r="A246" t="s">
        <v>14</v>
      </c>
      <c r="B246">
        <v>513</v>
      </c>
      <c r="G246" t="s">
        <v>20</v>
      </c>
      <c r="H246">
        <v>180</v>
      </c>
    </row>
    <row r="247" spans="1:8" x14ac:dyDescent="0.25">
      <c r="A247" t="s">
        <v>14</v>
      </c>
      <c r="B247">
        <v>523</v>
      </c>
      <c r="G247" t="s">
        <v>20</v>
      </c>
      <c r="H247">
        <v>180</v>
      </c>
    </row>
    <row r="248" spans="1:8" x14ac:dyDescent="0.25">
      <c r="A248" t="s">
        <v>14</v>
      </c>
      <c r="B248">
        <v>526</v>
      </c>
      <c r="G248" t="s">
        <v>20</v>
      </c>
      <c r="H248">
        <v>181</v>
      </c>
    </row>
    <row r="249" spans="1:8" x14ac:dyDescent="0.25">
      <c r="A249" t="s">
        <v>14</v>
      </c>
      <c r="B249">
        <v>535</v>
      </c>
      <c r="G249" t="s">
        <v>20</v>
      </c>
      <c r="H249">
        <v>181</v>
      </c>
    </row>
    <row r="250" spans="1:8" x14ac:dyDescent="0.25">
      <c r="A250" t="s">
        <v>14</v>
      </c>
      <c r="B250">
        <v>554</v>
      </c>
      <c r="G250" t="s">
        <v>20</v>
      </c>
      <c r="H250">
        <v>182</v>
      </c>
    </row>
    <row r="251" spans="1:8" x14ac:dyDescent="0.25">
      <c r="A251" t="s">
        <v>14</v>
      </c>
      <c r="B251">
        <v>558</v>
      </c>
      <c r="G251" t="s">
        <v>20</v>
      </c>
      <c r="H251">
        <v>183</v>
      </c>
    </row>
    <row r="252" spans="1:8" x14ac:dyDescent="0.25">
      <c r="A252" t="s">
        <v>14</v>
      </c>
      <c r="B252">
        <v>558</v>
      </c>
      <c r="G252" t="s">
        <v>20</v>
      </c>
      <c r="H252">
        <v>183</v>
      </c>
    </row>
    <row r="253" spans="1:8" x14ac:dyDescent="0.25">
      <c r="A253" t="s">
        <v>14</v>
      </c>
      <c r="B253">
        <v>575</v>
      </c>
      <c r="G253" t="s">
        <v>20</v>
      </c>
      <c r="H253">
        <v>184</v>
      </c>
    </row>
    <row r="254" spans="1:8" x14ac:dyDescent="0.25">
      <c r="A254" t="s">
        <v>14</v>
      </c>
      <c r="B254">
        <v>579</v>
      </c>
      <c r="G254" t="s">
        <v>20</v>
      </c>
      <c r="H254">
        <v>185</v>
      </c>
    </row>
    <row r="255" spans="1:8" x14ac:dyDescent="0.25">
      <c r="A255" t="s">
        <v>14</v>
      </c>
      <c r="B255">
        <v>594</v>
      </c>
      <c r="G255" t="s">
        <v>20</v>
      </c>
      <c r="H255">
        <v>186</v>
      </c>
    </row>
    <row r="256" spans="1:8" x14ac:dyDescent="0.25">
      <c r="A256" t="s">
        <v>14</v>
      </c>
      <c r="B256">
        <v>602</v>
      </c>
      <c r="G256" t="s">
        <v>20</v>
      </c>
      <c r="H256">
        <v>186</v>
      </c>
    </row>
    <row r="257" spans="1:8" x14ac:dyDescent="0.25">
      <c r="A257" t="s">
        <v>14</v>
      </c>
      <c r="B257">
        <v>605</v>
      </c>
      <c r="G257" t="s">
        <v>20</v>
      </c>
      <c r="H257">
        <v>186</v>
      </c>
    </row>
    <row r="258" spans="1:8" x14ac:dyDescent="0.25">
      <c r="A258" t="s">
        <v>14</v>
      </c>
      <c r="B258">
        <v>648</v>
      </c>
      <c r="G258" t="s">
        <v>20</v>
      </c>
      <c r="H258">
        <v>186</v>
      </c>
    </row>
    <row r="259" spans="1:8" x14ac:dyDescent="0.25">
      <c r="A259" t="s">
        <v>14</v>
      </c>
      <c r="B259">
        <v>648</v>
      </c>
      <c r="G259" t="s">
        <v>20</v>
      </c>
      <c r="H259">
        <v>186</v>
      </c>
    </row>
    <row r="260" spans="1:8" x14ac:dyDescent="0.25">
      <c r="A260" t="s">
        <v>14</v>
      </c>
      <c r="B260">
        <v>656</v>
      </c>
      <c r="G260" t="s">
        <v>20</v>
      </c>
      <c r="H260">
        <v>187</v>
      </c>
    </row>
    <row r="261" spans="1:8" x14ac:dyDescent="0.25">
      <c r="A261" t="s">
        <v>14</v>
      </c>
      <c r="B261">
        <v>662</v>
      </c>
      <c r="G261" t="s">
        <v>20</v>
      </c>
      <c r="H261">
        <v>189</v>
      </c>
    </row>
    <row r="262" spans="1:8" x14ac:dyDescent="0.25">
      <c r="A262" t="s">
        <v>14</v>
      </c>
      <c r="B262">
        <v>672</v>
      </c>
      <c r="G262" t="s">
        <v>20</v>
      </c>
      <c r="H262">
        <v>189</v>
      </c>
    </row>
    <row r="263" spans="1:8" x14ac:dyDescent="0.25">
      <c r="A263" t="s">
        <v>14</v>
      </c>
      <c r="B263">
        <v>674</v>
      </c>
      <c r="G263" t="s">
        <v>20</v>
      </c>
      <c r="H263">
        <v>190</v>
      </c>
    </row>
    <row r="264" spans="1:8" x14ac:dyDescent="0.25">
      <c r="A264" t="s">
        <v>14</v>
      </c>
      <c r="B264">
        <v>676</v>
      </c>
      <c r="G264" t="s">
        <v>20</v>
      </c>
      <c r="H264">
        <v>190</v>
      </c>
    </row>
    <row r="265" spans="1:8" x14ac:dyDescent="0.25">
      <c r="A265" t="s">
        <v>14</v>
      </c>
      <c r="B265">
        <v>679</v>
      </c>
      <c r="G265" t="s">
        <v>20</v>
      </c>
      <c r="H265">
        <v>191</v>
      </c>
    </row>
    <row r="266" spans="1:8" x14ac:dyDescent="0.25">
      <c r="A266" t="s">
        <v>14</v>
      </c>
      <c r="B266">
        <v>679</v>
      </c>
      <c r="G266" t="s">
        <v>20</v>
      </c>
      <c r="H266">
        <v>191</v>
      </c>
    </row>
    <row r="267" spans="1:8" x14ac:dyDescent="0.25">
      <c r="A267" t="s">
        <v>14</v>
      </c>
      <c r="B267">
        <v>714</v>
      </c>
      <c r="G267" t="s">
        <v>20</v>
      </c>
      <c r="H267">
        <v>191</v>
      </c>
    </row>
    <row r="268" spans="1:8" x14ac:dyDescent="0.25">
      <c r="A268" t="s">
        <v>14</v>
      </c>
      <c r="B268">
        <v>742</v>
      </c>
      <c r="G268" t="s">
        <v>20</v>
      </c>
      <c r="H268">
        <v>192</v>
      </c>
    </row>
    <row r="269" spans="1:8" x14ac:dyDescent="0.25">
      <c r="A269" t="s">
        <v>14</v>
      </c>
      <c r="B269">
        <v>747</v>
      </c>
      <c r="G269" t="s">
        <v>20</v>
      </c>
      <c r="H269">
        <v>192</v>
      </c>
    </row>
    <row r="270" spans="1:8" x14ac:dyDescent="0.25">
      <c r="A270" t="s">
        <v>14</v>
      </c>
      <c r="B270">
        <v>750</v>
      </c>
      <c r="G270" t="s">
        <v>20</v>
      </c>
      <c r="H270">
        <v>193</v>
      </c>
    </row>
    <row r="271" spans="1:8" x14ac:dyDescent="0.25">
      <c r="A271" t="s">
        <v>14</v>
      </c>
      <c r="B271">
        <v>750</v>
      </c>
      <c r="G271" t="s">
        <v>20</v>
      </c>
      <c r="H271">
        <v>194</v>
      </c>
    </row>
    <row r="272" spans="1:8" x14ac:dyDescent="0.25">
      <c r="A272" t="s">
        <v>14</v>
      </c>
      <c r="B272">
        <v>752</v>
      </c>
      <c r="G272" t="s">
        <v>20</v>
      </c>
      <c r="H272">
        <v>194</v>
      </c>
    </row>
    <row r="273" spans="1:8" x14ac:dyDescent="0.25">
      <c r="A273" t="s">
        <v>14</v>
      </c>
      <c r="B273">
        <v>774</v>
      </c>
      <c r="G273" t="s">
        <v>20</v>
      </c>
      <c r="H273">
        <v>194</v>
      </c>
    </row>
    <row r="274" spans="1:8" x14ac:dyDescent="0.25">
      <c r="A274" t="s">
        <v>14</v>
      </c>
      <c r="B274">
        <v>782</v>
      </c>
      <c r="G274" t="s">
        <v>20</v>
      </c>
      <c r="H274">
        <v>194</v>
      </c>
    </row>
    <row r="275" spans="1:8" x14ac:dyDescent="0.25">
      <c r="A275" t="s">
        <v>14</v>
      </c>
      <c r="B275">
        <v>792</v>
      </c>
      <c r="G275" t="s">
        <v>20</v>
      </c>
      <c r="H275">
        <v>195</v>
      </c>
    </row>
    <row r="276" spans="1:8" x14ac:dyDescent="0.25">
      <c r="A276" t="s">
        <v>14</v>
      </c>
      <c r="B276">
        <v>803</v>
      </c>
      <c r="G276" t="s">
        <v>20</v>
      </c>
      <c r="H276">
        <v>195</v>
      </c>
    </row>
    <row r="277" spans="1:8" x14ac:dyDescent="0.25">
      <c r="A277" t="s">
        <v>14</v>
      </c>
      <c r="B277">
        <v>830</v>
      </c>
      <c r="G277" t="s">
        <v>20</v>
      </c>
      <c r="H277">
        <v>196</v>
      </c>
    </row>
    <row r="278" spans="1:8" x14ac:dyDescent="0.25">
      <c r="A278" t="s">
        <v>14</v>
      </c>
      <c r="B278">
        <v>830</v>
      </c>
      <c r="G278" t="s">
        <v>20</v>
      </c>
      <c r="H278">
        <v>198</v>
      </c>
    </row>
    <row r="279" spans="1:8" x14ac:dyDescent="0.25">
      <c r="A279" t="s">
        <v>14</v>
      </c>
      <c r="B279">
        <v>831</v>
      </c>
      <c r="G279" t="s">
        <v>20</v>
      </c>
      <c r="H279">
        <v>198</v>
      </c>
    </row>
    <row r="280" spans="1:8" x14ac:dyDescent="0.25">
      <c r="A280" t="s">
        <v>14</v>
      </c>
      <c r="B280">
        <v>838</v>
      </c>
      <c r="G280" t="s">
        <v>20</v>
      </c>
      <c r="H280">
        <v>198</v>
      </c>
    </row>
    <row r="281" spans="1:8" x14ac:dyDescent="0.25">
      <c r="A281" t="s">
        <v>14</v>
      </c>
      <c r="B281">
        <v>842</v>
      </c>
      <c r="G281" t="s">
        <v>20</v>
      </c>
      <c r="H281">
        <v>199</v>
      </c>
    </row>
    <row r="282" spans="1:8" x14ac:dyDescent="0.25">
      <c r="A282" t="s">
        <v>14</v>
      </c>
      <c r="B282">
        <v>846</v>
      </c>
      <c r="G282" t="s">
        <v>20</v>
      </c>
      <c r="H282">
        <v>199</v>
      </c>
    </row>
    <row r="283" spans="1:8" x14ac:dyDescent="0.25">
      <c r="A283" t="s">
        <v>14</v>
      </c>
      <c r="B283">
        <v>859</v>
      </c>
      <c r="G283" t="s">
        <v>20</v>
      </c>
      <c r="H283">
        <v>199</v>
      </c>
    </row>
    <row r="284" spans="1:8" x14ac:dyDescent="0.25">
      <c r="A284" t="s">
        <v>14</v>
      </c>
      <c r="B284">
        <v>886</v>
      </c>
      <c r="G284" t="s">
        <v>20</v>
      </c>
      <c r="H284">
        <v>201</v>
      </c>
    </row>
    <row r="285" spans="1:8" x14ac:dyDescent="0.25">
      <c r="A285" t="s">
        <v>14</v>
      </c>
      <c r="B285">
        <v>889</v>
      </c>
      <c r="G285" t="s">
        <v>20</v>
      </c>
      <c r="H285">
        <v>202</v>
      </c>
    </row>
    <row r="286" spans="1:8" x14ac:dyDescent="0.25">
      <c r="A286" t="s">
        <v>14</v>
      </c>
      <c r="B286">
        <v>908</v>
      </c>
      <c r="G286" t="s">
        <v>20</v>
      </c>
      <c r="H286">
        <v>202</v>
      </c>
    </row>
    <row r="287" spans="1:8" x14ac:dyDescent="0.25">
      <c r="A287" t="s">
        <v>14</v>
      </c>
      <c r="B287">
        <v>923</v>
      </c>
      <c r="G287" t="s">
        <v>20</v>
      </c>
      <c r="H287">
        <v>203</v>
      </c>
    </row>
    <row r="288" spans="1:8" x14ac:dyDescent="0.25">
      <c r="A288" t="s">
        <v>14</v>
      </c>
      <c r="B288">
        <v>926</v>
      </c>
      <c r="G288" t="s">
        <v>20</v>
      </c>
      <c r="H288">
        <v>203</v>
      </c>
    </row>
    <row r="289" spans="1:8" x14ac:dyDescent="0.25">
      <c r="A289" t="s">
        <v>14</v>
      </c>
      <c r="B289">
        <v>931</v>
      </c>
      <c r="G289" t="s">
        <v>20</v>
      </c>
      <c r="H289">
        <v>205</v>
      </c>
    </row>
    <row r="290" spans="1:8" x14ac:dyDescent="0.25">
      <c r="A290" t="s">
        <v>14</v>
      </c>
      <c r="B290">
        <v>934</v>
      </c>
      <c r="G290" t="s">
        <v>20</v>
      </c>
      <c r="H290">
        <v>206</v>
      </c>
    </row>
    <row r="291" spans="1:8" x14ac:dyDescent="0.25">
      <c r="A291" t="s">
        <v>14</v>
      </c>
      <c r="B291">
        <v>940</v>
      </c>
      <c r="G291" t="s">
        <v>20</v>
      </c>
      <c r="H291">
        <v>207</v>
      </c>
    </row>
    <row r="292" spans="1:8" x14ac:dyDescent="0.25">
      <c r="A292" t="s">
        <v>14</v>
      </c>
      <c r="B292">
        <v>941</v>
      </c>
      <c r="G292" t="s">
        <v>20</v>
      </c>
      <c r="H292">
        <v>207</v>
      </c>
    </row>
    <row r="293" spans="1:8" x14ac:dyDescent="0.25">
      <c r="A293" t="s">
        <v>14</v>
      </c>
      <c r="B293">
        <v>955</v>
      </c>
      <c r="G293" t="s">
        <v>20</v>
      </c>
      <c r="H293">
        <v>209</v>
      </c>
    </row>
    <row r="294" spans="1:8" x14ac:dyDescent="0.25">
      <c r="A294" t="s">
        <v>14</v>
      </c>
      <c r="B294">
        <v>1000</v>
      </c>
      <c r="G294" t="s">
        <v>20</v>
      </c>
      <c r="H294">
        <v>210</v>
      </c>
    </row>
    <row r="295" spans="1:8" x14ac:dyDescent="0.25">
      <c r="A295" t="s">
        <v>14</v>
      </c>
      <c r="B295">
        <v>1028</v>
      </c>
      <c r="G295" t="s">
        <v>20</v>
      </c>
      <c r="H295">
        <v>211</v>
      </c>
    </row>
    <row r="296" spans="1:8" x14ac:dyDescent="0.25">
      <c r="A296" t="s">
        <v>14</v>
      </c>
      <c r="B296">
        <v>1059</v>
      </c>
      <c r="G296" t="s">
        <v>20</v>
      </c>
      <c r="H296">
        <v>211</v>
      </c>
    </row>
    <row r="297" spans="1:8" x14ac:dyDescent="0.25">
      <c r="A297" t="s">
        <v>14</v>
      </c>
      <c r="B297">
        <v>1063</v>
      </c>
      <c r="G297" t="s">
        <v>20</v>
      </c>
      <c r="H297">
        <v>214</v>
      </c>
    </row>
    <row r="298" spans="1:8" x14ac:dyDescent="0.25">
      <c r="A298" t="s">
        <v>14</v>
      </c>
      <c r="B298">
        <v>1068</v>
      </c>
      <c r="G298" t="s">
        <v>20</v>
      </c>
      <c r="H298">
        <v>216</v>
      </c>
    </row>
    <row r="299" spans="1:8" x14ac:dyDescent="0.25">
      <c r="A299" t="s">
        <v>14</v>
      </c>
      <c r="B299">
        <v>1072</v>
      </c>
      <c r="G299" t="s">
        <v>20</v>
      </c>
      <c r="H299">
        <v>217</v>
      </c>
    </row>
    <row r="300" spans="1:8" x14ac:dyDescent="0.25">
      <c r="A300" t="s">
        <v>14</v>
      </c>
      <c r="B300">
        <v>1120</v>
      </c>
      <c r="G300" t="s">
        <v>20</v>
      </c>
      <c r="H300">
        <v>218</v>
      </c>
    </row>
    <row r="301" spans="1:8" x14ac:dyDescent="0.25">
      <c r="A301" t="s">
        <v>14</v>
      </c>
      <c r="B301">
        <v>1121</v>
      </c>
      <c r="G301" t="s">
        <v>20</v>
      </c>
      <c r="H301">
        <v>218</v>
      </c>
    </row>
    <row r="302" spans="1:8" x14ac:dyDescent="0.25">
      <c r="A302" t="s">
        <v>14</v>
      </c>
      <c r="B302">
        <v>1130</v>
      </c>
      <c r="G302" t="s">
        <v>20</v>
      </c>
      <c r="H302">
        <v>219</v>
      </c>
    </row>
    <row r="303" spans="1:8" x14ac:dyDescent="0.25">
      <c r="A303" t="s">
        <v>14</v>
      </c>
      <c r="B303">
        <v>1181</v>
      </c>
      <c r="G303" t="s">
        <v>20</v>
      </c>
      <c r="H303">
        <v>220</v>
      </c>
    </row>
    <row r="304" spans="1:8" x14ac:dyDescent="0.25">
      <c r="A304" t="s">
        <v>14</v>
      </c>
      <c r="B304">
        <v>1194</v>
      </c>
      <c r="G304" t="s">
        <v>20</v>
      </c>
      <c r="H304">
        <v>220</v>
      </c>
    </row>
    <row r="305" spans="1:8" x14ac:dyDescent="0.25">
      <c r="A305" t="s">
        <v>14</v>
      </c>
      <c r="B305">
        <v>1198</v>
      </c>
      <c r="G305" t="s">
        <v>20</v>
      </c>
      <c r="H305">
        <v>221</v>
      </c>
    </row>
    <row r="306" spans="1:8" x14ac:dyDescent="0.25">
      <c r="A306" t="s">
        <v>14</v>
      </c>
      <c r="B306">
        <v>1220</v>
      </c>
      <c r="G306" t="s">
        <v>20</v>
      </c>
      <c r="H306">
        <v>221</v>
      </c>
    </row>
    <row r="307" spans="1:8" x14ac:dyDescent="0.25">
      <c r="A307" t="s">
        <v>14</v>
      </c>
      <c r="B307">
        <v>1221</v>
      </c>
      <c r="G307" t="s">
        <v>20</v>
      </c>
      <c r="H307">
        <v>222</v>
      </c>
    </row>
    <row r="308" spans="1:8" x14ac:dyDescent="0.25">
      <c r="A308" t="s">
        <v>14</v>
      </c>
      <c r="B308">
        <v>1225</v>
      </c>
      <c r="G308" t="s">
        <v>20</v>
      </c>
      <c r="H308">
        <v>222</v>
      </c>
    </row>
    <row r="309" spans="1:8" x14ac:dyDescent="0.25">
      <c r="A309" t="s">
        <v>14</v>
      </c>
      <c r="B309">
        <v>1229</v>
      </c>
      <c r="G309" t="s">
        <v>20</v>
      </c>
      <c r="H309">
        <v>223</v>
      </c>
    </row>
    <row r="310" spans="1:8" x14ac:dyDescent="0.25">
      <c r="A310" t="s">
        <v>14</v>
      </c>
      <c r="B310">
        <v>1257</v>
      </c>
      <c r="G310" t="s">
        <v>20</v>
      </c>
      <c r="H310">
        <v>225</v>
      </c>
    </row>
    <row r="311" spans="1:8" x14ac:dyDescent="0.25">
      <c r="A311" t="s">
        <v>14</v>
      </c>
      <c r="B311">
        <v>1258</v>
      </c>
      <c r="G311" t="s">
        <v>20</v>
      </c>
      <c r="H311">
        <v>226</v>
      </c>
    </row>
    <row r="312" spans="1:8" x14ac:dyDescent="0.25">
      <c r="A312" t="s">
        <v>14</v>
      </c>
      <c r="B312">
        <v>1274</v>
      </c>
      <c r="G312" t="s">
        <v>20</v>
      </c>
      <c r="H312">
        <v>226</v>
      </c>
    </row>
    <row r="313" spans="1:8" x14ac:dyDescent="0.25">
      <c r="A313" t="s">
        <v>14</v>
      </c>
      <c r="B313">
        <v>1296</v>
      </c>
      <c r="G313" t="s">
        <v>20</v>
      </c>
      <c r="H313">
        <v>227</v>
      </c>
    </row>
    <row r="314" spans="1:8" x14ac:dyDescent="0.25">
      <c r="A314" t="s">
        <v>14</v>
      </c>
      <c r="B314">
        <v>1335</v>
      </c>
      <c r="G314" t="s">
        <v>20</v>
      </c>
      <c r="H314">
        <v>233</v>
      </c>
    </row>
    <row r="315" spans="1:8" x14ac:dyDescent="0.25">
      <c r="A315" t="s">
        <v>14</v>
      </c>
      <c r="B315">
        <v>1368</v>
      </c>
      <c r="G315" t="s">
        <v>20</v>
      </c>
      <c r="H315">
        <v>234</v>
      </c>
    </row>
    <row r="316" spans="1:8" x14ac:dyDescent="0.25">
      <c r="A316" t="s">
        <v>14</v>
      </c>
      <c r="B316">
        <v>1439</v>
      </c>
      <c r="G316" t="s">
        <v>20</v>
      </c>
      <c r="H316">
        <v>235</v>
      </c>
    </row>
    <row r="317" spans="1:8" x14ac:dyDescent="0.25">
      <c r="A317" t="s">
        <v>14</v>
      </c>
      <c r="B317">
        <v>1467</v>
      </c>
      <c r="G317" t="s">
        <v>20</v>
      </c>
      <c r="H317">
        <v>236</v>
      </c>
    </row>
    <row r="318" spans="1:8" x14ac:dyDescent="0.25">
      <c r="A318" t="s">
        <v>14</v>
      </c>
      <c r="B318">
        <v>1467</v>
      </c>
      <c r="G318" t="s">
        <v>20</v>
      </c>
      <c r="H318">
        <v>236</v>
      </c>
    </row>
    <row r="319" spans="1:8" x14ac:dyDescent="0.25">
      <c r="A319" t="s">
        <v>14</v>
      </c>
      <c r="B319">
        <v>1482</v>
      </c>
      <c r="G319" t="s">
        <v>20</v>
      </c>
      <c r="H319">
        <v>237</v>
      </c>
    </row>
    <row r="320" spans="1:8" x14ac:dyDescent="0.25">
      <c r="A320" t="s">
        <v>14</v>
      </c>
      <c r="B320">
        <v>1538</v>
      </c>
      <c r="G320" t="s">
        <v>20</v>
      </c>
      <c r="H320">
        <v>238</v>
      </c>
    </row>
    <row r="321" spans="1:8" x14ac:dyDescent="0.25">
      <c r="A321" t="s">
        <v>14</v>
      </c>
      <c r="B321">
        <v>1596</v>
      </c>
      <c r="G321" t="s">
        <v>20</v>
      </c>
      <c r="H321">
        <v>238</v>
      </c>
    </row>
    <row r="322" spans="1:8" x14ac:dyDescent="0.25">
      <c r="A322" t="s">
        <v>14</v>
      </c>
      <c r="B322">
        <v>1608</v>
      </c>
      <c r="G322" t="s">
        <v>20</v>
      </c>
      <c r="H322">
        <v>239</v>
      </c>
    </row>
    <row r="323" spans="1:8" x14ac:dyDescent="0.25">
      <c r="A323" t="s">
        <v>14</v>
      </c>
      <c r="B323">
        <v>1625</v>
      </c>
      <c r="G323" t="s">
        <v>20</v>
      </c>
      <c r="H323">
        <v>241</v>
      </c>
    </row>
    <row r="324" spans="1:8" x14ac:dyDescent="0.25">
      <c r="A324" t="s">
        <v>14</v>
      </c>
      <c r="B324">
        <v>1657</v>
      </c>
      <c r="G324" t="s">
        <v>20</v>
      </c>
      <c r="H324">
        <v>244</v>
      </c>
    </row>
    <row r="325" spans="1:8" x14ac:dyDescent="0.25">
      <c r="A325" t="s">
        <v>14</v>
      </c>
      <c r="B325">
        <v>1684</v>
      </c>
      <c r="G325" t="s">
        <v>20</v>
      </c>
      <c r="H325">
        <v>244</v>
      </c>
    </row>
    <row r="326" spans="1:8" x14ac:dyDescent="0.25">
      <c r="A326" t="s">
        <v>14</v>
      </c>
      <c r="B326">
        <v>1691</v>
      </c>
      <c r="G326" t="s">
        <v>20</v>
      </c>
      <c r="H326">
        <v>245</v>
      </c>
    </row>
    <row r="327" spans="1:8" x14ac:dyDescent="0.25">
      <c r="A327" t="s">
        <v>14</v>
      </c>
      <c r="B327">
        <v>1748</v>
      </c>
      <c r="G327" t="s">
        <v>20</v>
      </c>
      <c r="H327">
        <v>246</v>
      </c>
    </row>
    <row r="328" spans="1:8" x14ac:dyDescent="0.25">
      <c r="A328" t="s">
        <v>14</v>
      </c>
      <c r="B328">
        <v>1758</v>
      </c>
      <c r="G328" t="s">
        <v>20</v>
      </c>
      <c r="H328">
        <v>246</v>
      </c>
    </row>
    <row r="329" spans="1:8" x14ac:dyDescent="0.25">
      <c r="A329" t="s">
        <v>14</v>
      </c>
      <c r="B329">
        <v>1784</v>
      </c>
      <c r="G329" t="s">
        <v>20</v>
      </c>
      <c r="H329">
        <v>247</v>
      </c>
    </row>
    <row r="330" spans="1:8" x14ac:dyDescent="0.25">
      <c r="A330" t="s">
        <v>14</v>
      </c>
      <c r="B330">
        <v>1790</v>
      </c>
      <c r="G330" t="s">
        <v>20</v>
      </c>
      <c r="H330">
        <v>247</v>
      </c>
    </row>
    <row r="331" spans="1:8" x14ac:dyDescent="0.25">
      <c r="A331" t="s">
        <v>14</v>
      </c>
      <c r="B331">
        <v>1796</v>
      </c>
      <c r="G331" t="s">
        <v>20</v>
      </c>
      <c r="H331">
        <v>249</v>
      </c>
    </row>
    <row r="332" spans="1:8" x14ac:dyDescent="0.25">
      <c r="A332" t="s">
        <v>14</v>
      </c>
      <c r="B332">
        <v>1825</v>
      </c>
      <c r="G332" t="s">
        <v>20</v>
      </c>
      <c r="H332">
        <v>249</v>
      </c>
    </row>
    <row r="333" spans="1:8" x14ac:dyDescent="0.25">
      <c r="A333" t="s">
        <v>14</v>
      </c>
      <c r="B333">
        <v>1886</v>
      </c>
      <c r="G333" t="s">
        <v>20</v>
      </c>
      <c r="H333">
        <v>250</v>
      </c>
    </row>
    <row r="334" spans="1:8" x14ac:dyDescent="0.25">
      <c r="A334" t="s">
        <v>14</v>
      </c>
      <c r="B334">
        <v>1910</v>
      </c>
      <c r="G334" t="s">
        <v>20</v>
      </c>
      <c r="H334">
        <v>252</v>
      </c>
    </row>
    <row r="335" spans="1:8" x14ac:dyDescent="0.25">
      <c r="A335" t="s">
        <v>14</v>
      </c>
      <c r="B335">
        <v>1979</v>
      </c>
      <c r="G335" t="s">
        <v>20</v>
      </c>
      <c r="H335">
        <v>253</v>
      </c>
    </row>
    <row r="336" spans="1:8" x14ac:dyDescent="0.25">
      <c r="A336" t="s">
        <v>14</v>
      </c>
      <c r="B336">
        <v>1999</v>
      </c>
      <c r="G336" t="s">
        <v>20</v>
      </c>
      <c r="H336">
        <v>254</v>
      </c>
    </row>
    <row r="337" spans="1:8" x14ac:dyDescent="0.25">
      <c r="A337" t="s">
        <v>14</v>
      </c>
      <c r="B337">
        <v>2025</v>
      </c>
      <c r="G337" t="s">
        <v>20</v>
      </c>
      <c r="H337">
        <v>255</v>
      </c>
    </row>
    <row r="338" spans="1:8" x14ac:dyDescent="0.25">
      <c r="A338" t="s">
        <v>14</v>
      </c>
      <c r="B338">
        <v>2062</v>
      </c>
      <c r="G338" t="s">
        <v>20</v>
      </c>
      <c r="H338">
        <v>261</v>
      </c>
    </row>
    <row r="339" spans="1:8" x14ac:dyDescent="0.25">
      <c r="A339" t="s">
        <v>14</v>
      </c>
      <c r="B339">
        <v>2072</v>
      </c>
      <c r="G339" t="s">
        <v>20</v>
      </c>
      <c r="H339">
        <v>261</v>
      </c>
    </row>
    <row r="340" spans="1:8" x14ac:dyDescent="0.25">
      <c r="A340" t="s">
        <v>14</v>
      </c>
      <c r="B340">
        <v>2108</v>
      </c>
      <c r="G340" t="s">
        <v>20</v>
      </c>
      <c r="H340">
        <v>264</v>
      </c>
    </row>
    <row r="341" spans="1:8" x14ac:dyDescent="0.25">
      <c r="A341" t="s">
        <v>14</v>
      </c>
      <c r="B341">
        <v>2176</v>
      </c>
      <c r="G341" t="s">
        <v>20</v>
      </c>
      <c r="H341">
        <v>266</v>
      </c>
    </row>
    <row r="342" spans="1:8" x14ac:dyDescent="0.25">
      <c r="A342" t="s">
        <v>14</v>
      </c>
      <c r="B342">
        <v>2179</v>
      </c>
      <c r="G342" t="s">
        <v>20</v>
      </c>
      <c r="H342">
        <v>268</v>
      </c>
    </row>
    <row r="343" spans="1:8" x14ac:dyDescent="0.25">
      <c r="A343" t="s">
        <v>14</v>
      </c>
      <c r="B343">
        <v>2201</v>
      </c>
      <c r="G343" t="s">
        <v>20</v>
      </c>
      <c r="H343">
        <v>269</v>
      </c>
    </row>
    <row r="344" spans="1:8" x14ac:dyDescent="0.25">
      <c r="A344" t="s">
        <v>14</v>
      </c>
      <c r="B344">
        <v>2253</v>
      </c>
      <c r="G344" t="s">
        <v>20</v>
      </c>
      <c r="H344">
        <v>270</v>
      </c>
    </row>
    <row r="345" spans="1:8" x14ac:dyDescent="0.25">
      <c r="A345" t="s">
        <v>14</v>
      </c>
      <c r="B345">
        <v>2307</v>
      </c>
      <c r="G345" t="s">
        <v>20</v>
      </c>
      <c r="H345">
        <v>272</v>
      </c>
    </row>
    <row r="346" spans="1:8" x14ac:dyDescent="0.25">
      <c r="A346" t="s">
        <v>14</v>
      </c>
      <c r="B346">
        <v>2468</v>
      </c>
      <c r="G346" t="s">
        <v>20</v>
      </c>
      <c r="H346">
        <v>275</v>
      </c>
    </row>
    <row r="347" spans="1:8" x14ac:dyDescent="0.25">
      <c r="A347" t="s">
        <v>14</v>
      </c>
      <c r="B347">
        <v>2604</v>
      </c>
      <c r="G347" t="s">
        <v>20</v>
      </c>
      <c r="H347">
        <v>279</v>
      </c>
    </row>
    <row r="348" spans="1:8" x14ac:dyDescent="0.25">
      <c r="A348" t="s">
        <v>14</v>
      </c>
      <c r="B348">
        <v>2690</v>
      </c>
      <c r="G348" t="s">
        <v>20</v>
      </c>
      <c r="H348">
        <v>280</v>
      </c>
    </row>
    <row r="349" spans="1:8" x14ac:dyDescent="0.25">
      <c r="A349" t="s">
        <v>14</v>
      </c>
      <c r="B349">
        <v>2779</v>
      </c>
      <c r="G349" t="s">
        <v>20</v>
      </c>
      <c r="H349">
        <v>282</v>
      </c>
    </row>
    <row r="350" spans="1:8" x14ac:dyDescent="0.25">
      <c r="A350" t="s">
        <v>14</v>
      </c>
      <c r="B350">
        <v>2915</v>
      </c>
      <c r="G350" t="s">
        <v>20</v>
      </c>
      <c r="H350">
        <v>288</v>
      </c>
    </row>
    <row r="351" spans="1:8" x14ac:dyDescent="0.25">
      <c r="A351" t="s">
        <v>14</v>
      </c>
      <c r="B351">
        <v>2928</v>
      </c>
      <c r="G351" t="s">
        <v>20</v>
      </c>
      <c r="H351">
        <v>290</v>
      </c>
    </row>
    <row r="352" spans="1:8" x14ac:dyDescent="0.25">
      <c r="A352" t="s">
        <v>14</v>
      </c>
      <c r="B352">
        <v>2955</v>
      </c>
      <c r="G352" t="s">
        <v>20</v>
      </c>
      <c r="H352">
        <v>295</v>
      </c>
    </row>
    <row r="353" spans="1:8" x14ac:dyDescent="0.25">
      <c r="A353" t="s">
        <v>14</v>
      </c>
      <c r="B353">
        <v>3015</v>
      </c>
      <c r="G353" t="s">
        <v>20</v>
      </c>
      <c r="H353">
        <v>296</v>
      </c>
    </row>
    <row r="354" spans="1:8" x14ac:dyDescent="0.25">
      <c r="A354" t="s">
        <v>14</v>
      </c>
      <c r="B354">
        <v>3182</v>
      </c>
      <c r="G354" t="s">
        <v>20</v>
      </c>
      <c r="H354">
        <v>297</v>
      </c>
    </row>
    <row r="355" spans="1:8" x14ac:dyDescent="0.25">
      <c r="A355" t="s">
        <v>14</v>
      </c>
      <c r="B355">
        <v>3304</v>
      </c>
      <c r="G355" t="s">
        <v>20</v>
      </c>
      <c r="H355">
        <v>299</v>
      </c>
    </row>
    <row r="356" spans="1:8" x14ac:dyDescent="0.25">
      <c r="A356" t="s">
        <v>14</v>
      </c>
      <c r="B356">
        <v>3387</v>
      </c>
      <c r="G356" t="s">
        <v>20</v>
      </c>
      <c r="H356">
        <v>300</v>
      </c>
    </row>
    <row r="357" spans="1:8" x14ac:dyDescent="0.25">
      <c r="A357" t="s">
        <v>14</v>
      </c>
      <c r="B357">
        <v>3410</v>
      </c>
      <c r="G357" t="s">
        <v>20</v>
      </c>
      <c r="H357">
        <v>300</v>
      </c>
    </row>
    <row r="358" spans="1:8" x14ac:dyDescent="0.25">
      <c r="A358" t="s">
        <v>14</v>
      </c>
      <c r="B358">
        <v>3483</v>
      </c>
      <c r="G358" t="s">
        <v>20</v>
      </c>
      <c r="H358">
        <v>303</v>
      </c>
    </row>
    <row r="359" spans="1:8" x14ac:dyDescent="0.25">
      <c r="A359" t="s">
        <v>14</v>
      </c>
      <c r="B359">
        <v>3868</v>
      </c>
      <c r="G359" t="s">
        <v>20</v>
      </c>
      <c r="H359">
        <v>307</v>
      </c>
    </row>
    <row r="360" spans="1:8" x14ac:dyDescent="0.25">
      <c r="A360" t="s">
        <v>14</v>
      </c>
      <c r="B360">
        <v>4405</v>
      </c>
      <c r="G360" t="s">
        <v>20</v>
      </c>
      <c r="H360">
        <v>307</v>
      </c>
    </row>
    <row r="361" spans="1:8" x14ac:dyDescent="0.25">
      <c r="A361" t="s">
        <v>14</v>
      </c>
      <c r="B361">
        <v>4428</v>
      </c>
      <c r="G361" t="s">
        <v>20</v>
      </c>
      <c r="H361">
        <v>316</v>
      </c>
    </row>
    <row r="362" spans="1:8" x14ac:dyDescent="0.25">
      <c r="A362" t="s">
        <v>14</v>
      </c>
      <c r="B362">
        <v>4697</v>
      </c>
      <c r="G362" t="s">
        <v>20</v>
      </c>
      <c r="H362">
        <v>323</v>
      </c>
    </row>
    <row r="363" spans="1:8" x14ac:dyDescent="0.25">
      <c r="A363" t="s">
        <v>14</v>
      </c>
      <c r="B363">
        <v>5497</v>
      </c>
      <c r="G363" t="s">
        <v>20</v>
      </c>
      <c r="H363">
        <v>329</v>
      </c>
    </row>
    <row r="364" spans="1:8" x14ac:dyDescent="0.25">
      <c r="A364" t="s">
        <v>14</v>
      </c>
      <c r="B364">
        <v>5681</v>
      </c>
      <c r="G364" t="s">
        <v>20</v>
      </c>
      <c r="H364">
        <v>330</v>
      </c>
    </row>
    <row r="365" spans="1:8" x14ac:dyDescent="0.25">
      <c r="A365" t="s">
        <v>14</v>
      </c>
      <c r="B365">
        <v>6080</v>
      </c>
      <c r="G365" t="s">
        <v>20</v>
      </c>
      <c r="H365">
        <v>331</v>
      </c>
    </row>
    <row r="366" spans="1:8" x14ac:dyDescent="0.25">
      <c r="G366" t="s">
        <v>20</v>
      </c>
      <c r="H366">
        <v>336</v>
      </c>
    </row>
    <row r="367" spans="1:8" x14ac:dyDescent="0.25">
      <c r="G367" t="s">
        <v>20</v>
      </c>
      <c r="H367">
        <v>337</v>
      </c>
    </row>
    <row r="368" spans="1:8" x14ac:dyDescent="0.25">
      <c r="G368" t="s">
        <v>20</v>
      </c>
      <c r="H368">
        <v>340</v>
      </c>
    </row>
    <row r="369" spans="7:8" x14ac:dyDescent="0.25">
      <c r="G369" t="s">
        <v>20</v>
      </c>
      <c r="H369">
        <v>361</v>
      </c>
    </row>
    <row r="370" spans="7:8" x14ac:dyDescent="0.25">
      <c r="G370" t="s">
        <v>20</v>
      </c>
      <c r="H370">
        <v>363</v>
      </c>
    </row>
    <row r="371" spans="7:8" x14ac:dyDescent="0.25">
      <c r="G371" t="s">
        <v>20</v>
      </c>
      <c r="H371">
        <v>366</v>
      </c>
    </row>
    <row r="372" spans="7:8" x14ac:dyDescent="0.25">
      <c r="G372" t="s">
        <v>20</v>
      </c>
      <c r="H372">
        <v>369</v>
      </c>
    </row>
    <row r="373" spans="7:8" x14ac:dyDescent="0.25">
      <c r="G373" t="s">
        <v>20</v>
      </c>
      <c r="H373">
        <v>374</v>
      </c>
    </row>
    <row r="374" spans="7:8" x14ac:dyDescent="0.25">
      <c r="G374" t="s">
        <v>20</v>
      </c>
      <c r="H374">
        <v>375</v>
      </c>
    </row>
    <row r="375" spans="7:8" x14ac:dyDescent="0.25">
      <c r="G375" t="s">
        <v>20</v>
      </c>
      <c r="H375">
        <v>381</v>
      </c>
    </row>
    <row r="376" spans="7:8" x14ac:dyDescent="0.25">
      <c r="G376" t="s">
        <v>20</v>
      </c>
      <c r="H376">
        <v>381</v>
      </c>
    </row>
    <row r="377" spans="7:8" x14ac:dyDescent="0.25">
      <c r="G377" t="s">
        <v>20</v>
      </c>
      <c r="H377">
        <v>393</v>
      </c>
    </row>
    <row r="378" spans="7:8" x14ac:dyDescent="0.25">
      <c r="G378" t="s">
        <v>20</v>
      </c>
      <c r="H378">
        <v>397</v>
      </c>
    </row>
    <row r="379" spans="7:8" x14ac:dyDescent="0.25">
      <c r="G379" t="s">
        <v>20</v>
      </c>
      <c r="H379">
        <v>409</v>
      </c>
    </row>
    <row r="380" spans="7:8" x14ac:dyDescent="0.25">
      <c r="G380" t="s">
        <v>20</v>
      </c>
      <c r="H380">
        <v>411</v>
      </c>
    </row>
    <row r="381" spans="7:8" x14ac:dyDescent="0.25">
      <c r="G381" t="s">
        <v>20</v>
      </c>
      <c r="H381">
        <v>419</v>
      </c>
    </row>
    <row r="382" spans="7:8" x14ac:dyDescent="0.25">
      <c r="G382" t="s">
        <v>20</v>
      </c>
      <c r="H382">
        <v>432</v>
      </c>
    </row>
    <row r="383" spans="7:8" x14ac:dyDescent="0.25">
      <c r="G383" t="s">
        <v>20</v>
      </c>
      <c r="H383">
        <v>452</v>
      </c>
    </row>
    <row r="384" spans="7:8" x14ac:dyDescent="0.25">
      <c r="G384" t="s">
        <v>20</v>
      </c>
      <c r="H384">
        <v>454</v>
      </c>
    </row>
    <row r="385" spans="7:8" x14ac:dyDescent="0.25">
      <c r="G385" t="s">
        <v>20</v>
      </c>
      <c r="H385">
        <v>460</v>
      </c>
    </row>
    <row r="386" spans="7:8" x14ac:dyDescent="0.25">
      <c r="G386" t="s">
        <v>20</v>
      </c>
      <c r="H386">
        <v>462</v>
      </c>
    </row>
    <row r="387" spans="7:8" x14ac:dyDescent="0.25">
      <c r="G387" t="s">
        <v>20</v>
      </c>
      <c r="H387">
        <v>470</v>
      </c>
    </row>
    <row r="388" spans="7:8" x14ac:dyDescent="0.25">
      <c r="G388" t="s">
        <v>20</v>
      </c>
      <c r="H388">
        <v>480</v>
      </c>
    </row>
    <row r="389" spans="7:8" x14ac:dyDescent="0.25">
      <c r="G389" t="s">
        <v>20</v>
      </c>
      <c r="H389">
        <v>484</v>
      </c>
    </row>
    <row r="390" spans="7:8" x14ac:dyDescent="0.25">
      <c r="G390" t="s">
        <v>20</v>
      </c>
      <c r="H390">
        <v>498</v>
      </c>
    </row>
    <row r="391" spans="7:8" x14ac:dyDescent="0.25">
      <c r="G391" t="s">
        <v>20</v>
      </c>
      <c r="H391">
        <v>524</v>
      </c>
    </row>
    <row r="392" spans="7:8" x14ac:dyDescent="0.25">
      <c r="G392" t="s">
        <v>20</v>
      </c>
      <c r="H392">
        <v>533</v>
      </c>
    </row>
    <row r="393" spans="7:8" x14ac:dyDescent="0.25">
      <c r="G393" t="s">
        <v>20</v>
      </c>
      <c r="H393">
        <v>536</v>
      </c>
    </row>
    <row r="394" spans="7:8" x14ac:dyDescent="0.25">
      <c r="G394" t="s">
        <v>20</v>
      </c>
      <c r="H394">
        <v>546</v>
      </c>
    </row>
    <row r="395" spans="7:8" x14ac:dyDescent="0.25">
      <c r="G395" t="s">
        <v>20</v>
      </c>
      <c r="H395">
        <v>554</v>
      </c>
    </row>
    <row r="396" spans="7:8" x14ac:dyDescent="0.25">
      <c r="G396" t="s">
        <v>20</v>
      </c>
      <c r="H396">
        <v>555</v>
      </c>
    </row>
    <row r="397" spans="7:8" x14ac:dyDescent="0.25">
      <c r="G397" t="s">
        <v>20</v>
      </c>
      <c r="H397">
        <v>589</v>
      </c>
    </row>
    <row r="398" spans="7:8" x14ac:dyDescent="0.25">
      <c r="G398" t="s">
        <v>20</v>
      </c>
      <c r="H398">
        <v>645</v>
      </c>
    </row>
    <row r="399" spans="7:8" x14ac:dyDescent="0.25">
      <c r="G399" t="s">
        <v>20</v>
      </c>
      <c r="H399">
        <v>659</v>
      </c>
    </row>
    <row r="400" spans="7:8" x14ac:dyDescent="0.25">
      <c r="G400" t="s">
        <v>20</v>
      </c>
      <c r="H400">
        <v>676</v>
      </c>
    </row>
    <row r="401" spans="7:8" x14ac:dyDescent="0.25">
      <c r="G401" t="s">
        <v>20</v>
      </c>
      <c r="H401">
        <v>723</v>
      </c>
    </row>
    <row r="402" spans="7:8" x14ac:dyDescent="0.25">
      <c r="G402" t="s">
        <v>20</v>
      </c>
      <c r="H402">
        <v>762</v>
      </c>
    </row>
    <row r="403" spans="7:8" x14ac:dyDescent="0.25">
      <c r="G403" t="s">
        <v>20</v>
      </c>
      <c r="H403">
        <v>768</v>
      </c>
    </row>
    <row r="404" spans="7:8" x14ac:dyDescent="0.25">
      <c r="G404" t="s">
        <v>20</v>
      </c>
      <c r="H404">
        <v>820</v>
      </c>
    </row>
    <row r="405" spans="7:8" x14ac:dyDescent="0.25">
      <c r="G405" t="s">
        <v>20</v>
      </c>
      <c r="H405">
        <v>890</v>
      </c>
    </row>
    <row r="406" spans="7:8" x14ac:dyDescent="0.25">
      <c r="G406" t="s">
        <v>20</v>
      </c>
      <c r="H406">
        <v>903</v>
      </c>
    </row>
    <row r="407" spans="7:8" x14ac:dyDescent="0.25">
      <c r="G407" t="s">
        <v>20</v>
      </c>
      <c r="H407">
        <v>909</v>
      </c>
    </row>
    <row r="408" spans="7:8" x14ac:dyDescent="0.25">
      <c r="G408" t="s">
        <v>20</v>
      </c>
      <c r="H408">
        <v>943</v>
      </c>
    </row>
    <row r="409" spans="7:8" x14ac:dyDescent="0.25">
      <c r="G409" t="s">
        <v>20</v>
      </c>
      <c r="H409">
        <v>980</v>
      </c>
    </row>
    <row r="410" spans="7:8" x14ac:dyDescent="0.25">
      <c r="G410" t="s">
        <v>20</v>
      </c>
      <c r="H410">
        <v>1015</v>
      </c>
    </row>
    <row r="411" spans="7:8" x14ac:dyDescent="0.25">
      <c r="G411" t="s">
        <v>20</v>
      </c>
      <c r="H411">
        <v>1022</v>
      </c>
    </row>
    <row r="412" spans="7:8" x14ac:dyDescent="0.25">
      <c r="G412" t="s">
        <v>20</v>
      </c>
      <c r="H412">
        <v>1052</v>
      </c>
    </row>
    <row r="413" spans="7:8" x14ac:dyDescent="0.25">
      <c r="G413" t="s">
        <v>20</v>
      </c>
      <c r="H413">
        <v>1071</v>
      </c>
    </row>
    <row r="414" spans="7:8" x14ac:dyDescent="0.25">
      <c r="G414" t="s">
        <v>20</v>
      </c>
      <c r="H414">
        <v>1071</v>
      </c>
    </row>
    <row r="415" spans="7:8" x14ac:dyDescent="0.25">
      <c r="G415" t="s">
        <v>20</v>
      </c>
      <c r="H415">
        <v>1073</v>
      </c>
    </row>
    <row r="416" spans="7:8" x14ac:dyDescent="0.25">
      <c r="G416" t="s">
        <v>20</v>
      </c>
      <c r="H416">
        <v>1095</v>
      </c>
    </row>
    <row r="417" spans="7:8" x14ac:dyDescent="0.25">
      <c r="G417" t="s">
        <v>20</v>
      </c>
      <c r="H417">
        <v>1101</v>
      </c>
    </row>
    <row r="418" spans="7:8" x14ac:dyDescent="0.25">
      <c r="G418" t="s">
        <v>20</v>
      </c>
      <c r="H418">
        <v>1113</v>
      </c>
    </row>
    <row r="419" spans="7:8" x14ac:dyDescent="0.25">
      <c r="G419" t="s">
        <v>20</v>
      </c>
      <c r="H419">
        <v>1137</v>
      </c>
    </row>
    <row r="420" spans="7:8" x14ac:dyDescent="0.25">
      <c r="G420" t="s">
        <v>20</v>
      </c>
      <c r="H420">
        <v>1140</v>
      </c>
    </row>
    <row r="421" spans="7:8" x14ac:dyDescent="0.25">
      <c r="G421" t="s">
        <v>20</v>
      </c>
      <c r="H421">
        <v>1152</v>
      </c>
    </row>
    <row r="422" spans="7:8" x14ac:dyDescent="0.25">
      <c r="G422" t="s">
        <v>20</v>
      </c>
      <c r="H422">
        <v>1170</v>
      </c>
    </row>
    <row r="423" spans="7:8" x14ac:dyDescent="0.25">
      <c r="G423" t="s">
        <v>20</v>
      </c>
      <c r="H423">
        <v>1249</v>
      </c>
    </row>
    <row r="424" spans="7:8" x14ac:dyDescent="0.25">
      <c r="G424" t="s">
        <v>20</v>
      </c>
      <c r="H424">
        <v>1267</v>
      </c>
    </row>
    <row r="425" spans="7:8" x14ac:dyDescent="0.25">
      <c r="G425" t="s">
        <v>20</v>
      </c>
      <c r="H425">
        <v>1280</v>
      </c>
    </row>
    <row r="426" spans="7:8" x14ac:dyDescent="0.25">
      <c r="G426" t="s">
        <v>20</v>
      </c>
      <c r="H426">
        <v>1297</v>
      </c>
    </row>
    <row r="427" spans="7:8" x14ac:dyDescent="0.25">
      <c r="G427" t="s">
        <v>20</v>
      </c>
      <c r="H427">
        <v>1345</v>
      </c>
    </row>
    <row r="428" spans="7:8" x14ac:dyDescent="0.25">
      <c r="G428" t="s">
        <v>20</v>
      </c>
      <c r="H428">
        <v>1354</v>
      </c>
    </row>
    <row r="429" spans="7:8" x14ac:dyDescent="0.25">
      <c r="G429" t="s">
        <v>20</v>
      </c>
      <c r="H429">
        <v>1385</v>
      </c>
    </row>
    <row r="430" spans="7:8" x14ac:dyDescent="0.25">
      <c r="G430" t="s">
        <v>20</v>
      </c>
      <c r="H430">
        <v>1396</v>
      </c>
    </row>
    <row r="431" spans="7:8" x14ac:dyDescent="0.25">
      <c r="G431" t="s">
        <v>20</v>
      </c>
      <c r="H431">
        <v>1396</v>
      </c>
    </row>
    <row r="432" spans="7:8" x14ac:dyDescent="0.25">
      <c r="G432" t="s">
        <v>20</v>
      </c>
      <c r="H432">
        <v>1425</v>
      </c>
    </row>
    <row r="433" spans="7:8" x14ac:dyDescent="0.25">
      <c r="G433" t="s">
        <v>20</v>
      </c>
      <c r="H433">
        <v>1442</v>
      </c>
    </row>
    <row r="434" spans="7:8" x14ac:dyDescent="0.25">
      <c r="G434" t="s">
        <v>20</v>
      </c>
      <c r="H434">
        <v>1460</v>
      </c>
    </row>
    <row r="435" spans="7:8" x14ac:dyDescent="0.25">
      <c r="G435" t="s">
        <v>20</v>
      </c>
      <c r="H435">
        <v>1467</v>
      </c>
    </row>
    <row r="436" spans="7:8" x14ac:dyDescent="0.25">
      <c r="G436" t="s">
        <v>20</v>
      </c>
      <c r="H436">
        <v>1470</v>
      </c>
    </row>
    <row r="437" spans="7:8" x14ac:dyDescent="0.25">
      <c r="G437" t="s">
        <v>20</v>
      </c>
      <c r="H437">
        <v>1518</v>
      </c>
    </row>
    <row r="438" spans="7:8" x14ac:dyDescent="0.25">
      <c r="G438" t="s">
        <v>20</v>
      </c>
      <c r="H438">
        <v>1539</v>
      </c>
    </row>
    <row r="439" spans="7:8" x14ac:dyDescent="0.25">
      <c r="G439" t="s">
        <v>20</v>
      </c>
      <c r="H439">
        <v>1548</v>
      </c>
    </row>
    <row r="440" spans="7:8" x14ac:dyDescent="0.25">
      <c r="G440" t="s">
        <v>20</v>
      </c>
      <c r="H440">
        <v>1559</v>
      </c>
    </row>
    <row r="441" spans="7:8" x14ac:dyDescent="0.25">
      <c r="G441" t="s">
        <v>20</v>
      </c>
      <c r="H441">
        <v>1561</v>
      </c>
    </row>
    <row r="442" spans="7:8" x14ac:dyDescent="0.25">
      <c r="G442" t="s">
        <v>20</v>
      </c>
      <c r="H442">
        <v>1572</v>
      </c>
    </row>
    <row r="443" spans="7:8" x14ac:dyDescent="0.25">
      <c r="G443" t="s">
        <v>20</v>
      </c>
      <c r="H443">
        <v>1573</v>
      </c>
    </row>
    <row r="444" spans="7:8" x14ac:dyDescent="0.25">
      <c r="G444" t="s">
        <v>20</v>
      </c>
      <c r="H444">
        <v>1600</v>
      </c>
    </row>
    <row r="445" spans="7:8" x14ac:dyDescent="0.25">
      <c r="G445" t="s">
        <v>20</v>
      </c>
      <c r="H445">
        <v>1604</v>
      </c>
    </row>
    <row r="446" spans="7:8" x14ac:dyDescent="0.25">
      <c r="G446" t="s">
        <v>20</v>
      </c>
      <c r="H446">
        <v>1605</v>
      </c>
    </row>
    <row r="447" spans="7:8" x14ac:dyDescent="0.25">
      <c r="G447" t="s">
        <v>20</v>
      </c>
      <c r="H447">
        <v>1606</v>
      </c>
    </row>
    <row r="448" spans="7:8" x14ac:dyDescent="0.25">
      <c r="G448" t="s">
        <v>20</v>
      </c>
      <c r="H448">
        <v>1613</v>
      </c>
    </row>
    <row r="449" spans="7:8" x14ac:dyDescent="0.25">
      <c r="G449" t="s">
        <v>20</v>
      </c>
      <c r="H449">
        <v>1621</v>
      </c>
    </row>
    <row r="450" spans="7:8" x14ac:dyDescent="0.25">
      <c r="G450" t="s">
        <v>20</v>
      </c>
      <c r="H450">
        <v>1629</v>
      </c>
    </row>
    <row r="451" spans="7:8" x14ac:dyDescent="0.25">
      <c r="G451" t="s">
        <v>20</v>
      </c>
      <c r="H451">
        <v>1681</v>
      </c>
    </row>
    <row r="452" spans="7:8" x14ac:dyDescent="0.25">
      <c r="G452" t="s">
        <v>20</v>
      </c>
      <c r="H452">
        <v>1684</v>
      </c>
    </row>
    <row r="453" spans="7:8" x14ac:dyDescent="0.25">
      <c r="G453" t="s">
        <v>20</v>
      </c>
      <c r="H453">
        <v>1690</v>
      </c>
    </row>
    <row r="454" spans="7:8" x14ac:dyDescent="0.25">
      <c r="G454" t="s">
        <v>20</v>
      </c>
      <c r="H454">
        <v>1697</v>
      </c>
    </row>
    <row r="455" spans="7:8" x14ac:dyDescent="0.25">
      <c r="G455" t="s">
        <v>20</v>
      </c>
      <c r="H455">
        <v>1703</v>
      </c>
    </row>
    <row r="456" spans="7:8" x14ac:dyDescent="0.25">
      <c r="G456" t="s">
        <v>20</v>
      </c>
      <c r="H456">
        <v>1713</v>
      </c>
    </row>
    <row r="457" spans="7:8" x14ac:dyDescent="0.25">
      <c r="G457" t="s">
        <v>20</v>
      </c>
      <c r="H457">
        <v>1773</v>
      </c>
    </row>
    <row r="458" spans="7:8" x14ac:dyDescent="0.25">
      <c r="G458" t="s">
        <v>20</v>
      </c>
      <c r="H458">
        <v>1782</v>
      </c>
    </row>
    <row r="459" spans="7:8" x14ac:dyDescent="0.25">
      <c r="G459" t="s">
        <v>20</v>
      </c>
      <c r="H459">
        <v>1784</v>
      </c>
    </row>
    <row r="460" spans="7:8" x14ac:dyDescent="0.25">
      <c r="G460" t="s">
        <v>20</v>
      </c>
      <c r="H460">
        <v>1785</v>
      </c>
    </row>
    <row r="461" spans="7:8" x14ac:dyDescent="0.25">
      <c r="G461" t="s">
        <v>20</v>
      </c>
      <c r="H461">
        <v>1797</v>
      </c>
    </row>
    <row r="462" spans="7:8" x14ac:dyDescent="0.25">
      <c r="G462" t="s">
        <v>20</v>
      </c>
      <c r="H462">
        <v>1815</v>
      </c>
    </row>
    <row r="463" spans="7:8" x14ac:dyDescent="0.25">
      <c r="G463" t="s">
        <v>20</v>
      </c>
      <c r="H463">
        <v>1821</v>
      </c>
    </row>
    <row r="464" spans="7:8" x14ac:dyDescent="0.25">
      <c r="G464" t="s">
        <v>20</v>
      </c>
      <c r="H464">
        <v>1866</v>
      </c>
    </row>
    <row r="465" spans="7:8" x14ac:dyDescent="0.25">
      <c r="G465" t="s">
        <v>20</v>
      </c>
      <c r="H465">
        <v>1884</v>
      </c>
    </row>
    <row r="466" spans="7:8" x14ac:dyDescent="0.25">
      <c r="G466" t="s">
        <v>20</v>
      </c>
      <c r="H466">
        <v>1887</v>
      </c>
    </row>
    <row r="467" spans="7:8" x14ac:dyDescent="0.25">
      <c r="G467" t="s">
        <v>20</v>
      </c>
      <c r="H467">
        <v>1894</v>
      </c>
    </row>
    <row r="468" spans="7:8" x14ac:dyDescent="0.25">
      <c r="G468" t="s">
        <v>20</v>
      </c>
      <c r="H468">
        <v>1902</v>
      </c>
    </row>
    <row r="469" spans="7:8" x14ac:dyDescent="0.25">
      <c r="G469" t="s">
        <v>20</v>
      </c>
      <c r="H469">
        <v>1917</v>
      </c>
    </row>
    <row r="470" spans="7:8" x14ac:dyDescent="0.25">
      <c r="G470" t="s">
        <v>20</v>
      </c>
      <c r="H470">
        <v>1965</v>
      </c>
    </row>
    <row r="471" spans="7:8" x14ac:dyDescent="0.25">
      <c r="G471" t="s">
        <v>20</v>
      </c>
      <c r="H471">
        <v>1989</v>
      </c>
    </row>
    <row r="472" spans="7:8" x14ac:dyDescent="0.25">
      <c r="G472" t="s">
        <v>20</v>
      </c>
      <c r="H472">
        <v>1991</v>
      </c>
    </row>
    <row r="473" spans="7:8" x14ac:dyDescent="0.25">
      <c r="G473" t="s">
        <v>20</v>
      </c>
      <c r="H473">
        <v>2013</v>
      </c>
    </row>
    <row r="474" spans="7:8" x14ac:dyDescent="0.25">
      <c r="G474" t="s">
        <v>20</v>
      </c>
      <c r="H474">
        <v>2038</v>
      </c>
    </row>
    <row r="475" spans="7:8" x14ac:dyDescent="0.25">
      <c r="G475" t="s">
        <v>20</v>
      </c>
      <c r="H475">
        <v>2043</v>
      </c>
    </row>
    <row r="476" spans="7:8" x14ac:dyDescent="0.25">
      <c r="G476" t="s">
        <v>20</v>
      </c>
      <c r="H476">
        <v>2053</v>
      </c>
    </row>
    <row r="477" spans="7:8" x14ac:dyDescent="0.25">
      <c r="G477" t="s">
        <v>20</v>
      </c>
      <c r="H477">
        <v>2080</v>
      </c>
    </row>
    <row r="478" spans="7:8" x14ac:dyDescent="0.25">
      <c r="G478" t="s">
        <v>20</v>
      </c>
      <c r="H478">
        <v>2100</v>
      </c>
    </row>
    <row r="479" spans="7:8" x14ac:dyDescent="0.25">
      <c r="G479" t="s">
        <v>20</v>
      </c>
      <c r="H479">
        <v>2105</v>
      </c>
    </row>
    <row r="480" spans="7:8" x14ac:dyDescent="0.25">
      <c r="G480" t="s">
        <v>20</v>
      </c>
      <c r="H480">
        <v>2106</v>
      </c>
    </row>
    <row r="481" spans="7:8" x14ac:dyDescent="0.25">
      <c r="G481" t="s">
        <v>20</v>
      </c>
      <c r="H481">
        <v>2107</v>
      </c>
    </row>
    <row r="482" spans="7:8" x14ac:dyDescent="0.25">
      <c r="G482" t="s">
        <v>20</v>
      </c>
      <c r="H482">
        <v>2120</v>
      </c>
    </row>
    <row r="483" spans="7:8" x14ac:dyDescent="0.25">
      <c r="G483" t="s">
        <v>20</v>
      </c>
      <c r="H483">
        <v>2144</v>
      </c>
    </row>
    <row r="484" spans="7:8" x14ac:dyDescent="0.25">
      <c r="G484" t="s">
        <v>20</v>
      </c>
      <c r="H484">
        <v>2188</v>
      </c>
    </row>
    <row r="485" spans="7:8" x14ac:dyDescent="0.25">
      <c r="G485" t="s">
        <v>20</v>
      </c>
      <c r="H485">
        <v>2218</v>
      </c>
    </row>
    <row r="486" spans="7:8" x14ac:dyDescent="0.25">
      <c r="G486" t="s">
        <v>20</v>
      </c>
      <c r="H486">
        <v>2220</v>
      </c>
    </row>
    <row r="487" spans="7:8" x14ac:dyDescent="0.25">
      <c r="G487" t="s">
        <v>20</v>
      </c>
      <c r="H487">
        <v>2230</v>
      </c>
    </row>
    <row r="488" spans="7:8" x14ac:dyDescent="0.25">
      <c r="G488" t="s">
        <v>20</v>
      </c>
      <c r="H488">
        <v>2237</v>
      </c>
    </row>
    <row r="489" spans="7:8" x14ac:dyDescent="0.25">
      <c r="G489" t="s">
        <v>20</v>
      </c>
      <c r="H489">
        <v>2261</v>
      </c>
    </row>
    <row r="490" spans="7:8" x14ac:dyDescent="0.25">
      <c r="G490" t="s">
        <v>20</v>
      </c>
      <c r="H490">
        <v>2266</v>
      </c>
    </row>
    <row r="491" spans="7:8" x14ac:dyDescent="0.25">
      <c r="G491" t="s">
        <v>20</v>
      </c>
      <c r="H491">
        <v>2283</v>
      </c>
    </row>
    <row r="492" spans="7:8" x14ac:dyDescent="0.25">
      <c r="G492" t="s">
        <v>20</v>
      </c>
      <c r="H492">
        <v>2289</v>
      </c>
    </row>
    <row r="493" spans="7:8" x14ac:dyDescent="0.25">
      <c r="G493" t="s">
        <v>20</v>
      </c>
      <c r="H493">
        <v>2293</v>
      </c>
    </row>
    <row r="494" spans="7:8" x14ac:dyDescent="0.25">
      <c r="G494" t="s">
        <v>20</v>
      </c>
      <c r="H494">
        <v>2320</v>
      </c>
    </row>
    <row r="495" spans="7:8" x14ac:dyDescent="0.25">
      <c r="G495" t="s">
        <v>20</v>
      </c>
      <c r="H495">
        <v>2326</v>
      </c>
    </row>
    <row r="496" spans="7:8" x14ac:dyDescent="0.25">
      <c r="G496" t="s">
        <v>20</v>
      </c>
      <c r="H496">
        <v>2331</v>
      </c>
    </row>
    <row r="497" spans="7:8" x14ac:dyDescent="0.25">
      <c r="G497" t="s">
        <v>20</v>
      </c>
      <c r="H497">
        <v>2346</v>
      </c>
    </row>
    <row r="498" spans="7:8" x14ac:dyDescent="0.25">
      <c r="G498" t="s">
        <v>20</v>
      </c>
      <c r="H498">
        <v>2353</v>
      </c>
    </row>
    <row r="499" spans="7:8" x14ac:dyDescent="0.25">
      <c r="G499" t="s">
        <v>20</v>
      </c>
      <c r="H499">
        <v>2409</v>
      </c>
    </row>
    <row r="500" spans="7:8" x14ac:dyDescent="0.25">
      <c r="G500" t="s">
        <v>20</v>
      </c>
      <c r="H500">
        <v>2414</v>
      </c>
    </row>
    <row r="501" spans="7:8" x14ac:dyDescent="0.25">
      <c r="G501" t="s">
        <v>20</v>
      </c>
      <c r="H501">
        <v>2431</v>
      </c>
    </row>
    <row r="502" spans="7:8" x14ac:dyDescent="0.25">
      <c r="G502" t="s">
        <v>20</v>
      </c>
      <c r="H502">
        <v>2436</v>
      </c>
    </row>
    <row r="503" spans="7:8" x14ac:dyDescent="0.25">
      <c r="G503" t="s">
        <v>20</v>
      </c>
      <c r="H503">
        <v>2441</v>
      </c>
    </row>
    <row r="504" spans="7:8" x14ac:dyDescent="0.25">
      <c r="G504" t="s">
        <v>20</v>
      </c>
      <c r="H504">
        <v>2443</v>
      </c>
    </row>
    <row r="505" spans="7:8" x14ac:dyDescent="0.25">
      <c r="G505" t="s">
        <v>20</v>
      </c>
      <c r="H505">
        <v>2443</v>
      </c>
    </row>
    <row r="506" spans="7:8" x14ac:dyDescent="0.25">
      <c r="G506" t="s">
        <v>20</v>
      </c>
      <c r="H506">
        <v>2468</v>
      </c>
    </row>
    <row r="507" spans="7:8" x14ac:dyDescent="0.25">
      <c r="G507" t="s">
        <v>20</v>
      </c>
      <c r="H507">
        <v>2475</v>
      </c>
    </row>
    <row r="508" spans="7:8" x14ac:dyDescent="0.25">
      <c r="G508" t="s">
        <v>20</v>
      </c>
      <c r="H508">
        <v>2489</v>
      </c>
    </row>
    <row r="509" spans="7:8" x14ac:dyDescent="0.25">
      <c r="G509" t="s">
        <v>20</v>
      </c>
      <c r="H509">
        <v>2506</v>
      </c>
    </row>
    <row r="510" spans="7:8" x14ac:dyDescent="0.25">
      <c r="G510" t="s">
        <v>20</v>
      </c>
      <c r="H510">
        <v>2526</v>
      </c>
    </row>
    <row r="511" spans="7:8" x14ac:dyDescent="0.25">
      <c r="G511" t="s">
        <v>20</v>
      </c>
      <c r="H511">
        <v>2528</v>
      </c>
    </row>
    <row r="512" spans="7:8" x14ac:dyDescent="0.25">
      <c r="G512" t="s">
        <v>20</v>
      </c>
      <c r="H512">
        <v>2551</v>
      </c>
    </row>
    <row r="513" spans="7:8" x14ac:dyDescent="0.25">
      <c r="G513" t="s">
        <v>20</v>
      </c>
      <c r="H513">
        <v>2662</v>
      </c>
    </row>
    <row r="514" spans="7:8" x14ac:dyDescent="0.25">
      <c r="G514" t="s">
        <v>20</v>
      </c>
      <c r="H514">
        <v>2673</v>
      </c>
    </row>
    <row r="515" spans="7:8" x14ac:dyDescent="0.25">
      <c r="G515" t="s">
        <v>20</v>
      </c>
      <c r="H515">
        <v>2693</v>
      </c>
    </row>
    <row r="516" spans="7:8" x14ac:dyDescent="0.25">
      <c r="G516" t="s">
        <v>20</v>
      </c>
      <c r="H516">
        <v>2725</v>
      </c>
    </row>
    <row r="517" spans="7:8" x14ac:dyDescent="0.25">
      <c r="G517" t="s">
        <v>20</v>
      </c>
      <c r="H517">
        <v>2739</v>
      </c>
    </row>
    <row r="518" spans="7:8" x14ac:dyDescent="0.25">
      <c r="G518" t="s">
        <v>20</v>
      </c>
      <c r="H518">
        <v>2756</v>
      </c>
    </row>
    <row r="519" spans="7:8" x14ac:dyDescent="0.25">
      <c r="G519" t="s">
        <v>20</v>
      </c>
      <c r="H519">
        <v>2768</v>
      </c>
    </row>
    <row r="520" spans="7:8" x14ac:dyDescent="0.25">
      <c r="G520" t="s">
        <v>20</v>
      </c>
      <c r="H520">
        <v>2805</v>
      </c>
    </row>
    <row r="521" spans="7:8" x14ac:dyDescent="0.25">
      <c r="G521" t="s">
        <v>20</v>
      </c>
      <c r="H521">
        <v>2857</v>
      </c>
    </row>
    <row r="522" spans="7:8" x14ac:dyDescent="0.25">
      <c r="G522" t="s">
        <v>20</v>
      </c>
      <c r="H522">
        <v>2875</v>
      </c>
    </row>
    <row r="523" spans="7:8" x14ac:dyDescent="0.25">
      <c r="G523" t="s">
        <v>20</v>
      </c>
      <c r="H523">
        <v>2893</v>
      </c>
    </row>
    <row r="524" spans="7:8" x14ac:dyDescent="0.25">
      <c r="G524" t="s">
        <v>20</v>
      </c>
      <c r="H524">
        <v>2985</v>
      </c>
    </row>
    <row r="525" spans="7:8" x14ac:dyDescent="0.25">
      <c r="G525" t="s">
        <v>20</v>
      </c>
      <c r="H525">
        <v>3016</v>
      </c>
    </row>
    <row r="526" spans="7:8" x14ac:dyDescent="0.25">
      <c r="G526" t="s">
        <v>20</v>
      </c>
      <c r="H526">
        <v>3036</v>
      </c>
    </row>
    <row r="527" spans="7:8" x14ac:dyDescent="0.25">
      <c r="G527" t="s">
        <v>20</v>
      </c>
      <c r="H527">
        <v>3059</v>
      </c>
    </row>
    <row r="528" spans="7:8" x14ac:dyDescent="0.25">
      <c r="G528" t="s">
        <v>20</v>
      </c>
      <c r="H528">
        <v>3063</v>
      </c>
    </row>
    <row r="529" spans="7:8" x14ac:dyDescent="0.25">
      <c r="G529" t="s">
        <v>20</v>
      </c>
      <c r="H529">
        <v>3116</v>
      </c>
    </row>
    <row r="530" spans="7:8" x14ac:dyDescent="0.25">
      <c r="G530" t="s">
        <v>20</v>
      </c>
      <c r="H530">
        <v>3131</v>
      </c>
    </row>
    <row r="531" spans="7:8" x14ac:dyDescent="0.25">
      <c r="G531" t="s">
        <v>20</v>
      </c>
      <c r="H531">
        <v>3177</v>
      </c>
    </row>
    <row r="532" spans="7:8" x14ac:dyDescent="0.25">
      <c r="G532" t="s">
        <v>20</v>
      </c>
      <c r="H532">
        <v>3205</v>
      </c>
    </row>
    <row r="533" spans="7:8" x14ac:dyDescent="0.25">
      <c r="G533" t="s">
        <v>20</v>
      </c>
      <c r="H533">
        <v>3272</v>
      </c>
    </row>
    <row r="534" spans="7:8" x14ac:dyDescent="0.25">
      <c r="G534" t="s">
        <v>20</v>
      </c>
      <c r="H534">
        <v>3308</v>
      </c>
    </row>
    <row r="535" spans="7:8" x14ac:dyDescent="0.25">
      <c r="G535" t="s">
        <v>20</v>
      </c>
      <c r="H535">
        <v>3318</v>
      </c>
    </row>
    <row r="536" spans="7:8" x14ac:dyDescent="0.25">
      <c r="G536" t="s">
        <v>20</v>
      </c>
      <c r="H536">
        <v>3376</v>
      </c>
    </row>
    <row r="537" spans="7:8" x14ac:dyDescent="0.25">
      <c r="G537" t="s">
        <v>20</v>
      </c>
      <c r="H537">
        <v>3388</v>
      </c>
    </row>
    <row r="538" spans="7:8" x14ac:dyDescent="0.25">
      <c r="G538" t="s">
        <v>20</v>
      </c>
      <c r="H538">
        <v>3533</v>
      </c>
    </row>
    <row r="539" spans="7:8" x14ac:dyDescent="0.25">
      <c r="G539" t="s">
        <v>20</v>
      </c>
      <c r="H539">
        <v>3537</v>
      </c>
    </row>
    <row r="540" spans="7:8" x14ac:dyDescent="0.25">
      <c r="G540" t="s">
        <v>20</v>
      </c>
      <c r="H540">
        <v>3594</v>
      </c>
    </row>
    <row r="541" spans="7:8" x14ac:dyDescent="0.25">
      <c r="G541" t="s">
        <v>20</v>
      </c>
      <c r="H541">
        <v>3596</v>
      </c>
    </row>
    <row r="542" spans="7:8" x14ac:dyDescent="0.25">
      <c r="G542" t="s">
        <v>20</v>
      </c>
      <c r="H542">
        <v>3657</v>
      </c>
    </row>
    <row r="543" spans="7:8" x14ac:dyDescent="0.25">
      <c r="G543" t="s">
        <v>20</v>
      </c>
      <c r="H543">
        <v>3727</v>
      </c>
    </row>
    <row r="544" spans="7:8" x14ac:dyDescent="0.25">
      <c r="G544" t="s">
        <v>20</v>
      </c>
      <c r="H544">
        <v>3742</v>
      </c>
    </row>
    <row r="545" spans="7:8" x14ac:dyDescent="0.25">
      <c r="G545" t="s">
        <v>20</v>
      </c>
      <c r="H545">
        <v>3777</v>
      </c>
    </row>
    <row r="546" spans="7:8" x14ac:dyDescent="0.25">
      <c r="G546" t="s">
        <v>20</v>
      </c>
      <c r="H546">
        <v>3934</v>
      </c>
    </row>
    <row r="547" spans="7:8" x14ac:dyDescent="0.25">
      <c r="G547" t="s">
        <v>20</v>
      </c>
      <c r="H547">
        <v>4006</v>
      </c>
    </row>
    <row r="548" spans="7:8" x14ac:dyDescent="0.25">
      <c r="G548" t="s">
        <v>20</v>
      </c>
      <c r="H548">
        <v>4065</v>
      </c>
    </row>
    <row r="549" spans="7:8" x14ac:dyDescent="0.25">
      <c r="G549" t="s">
        <v>20</v>
      </c>
      <c r="H549">
        <v>4233</v>
      </c>
    </row>
    <row r="550" spans="7:8" x14ac:dyDescent="0.25">
      <c r="G550" t="s">
        <v>20</v>
      </c>
      <c r="H550">
        <v>4289</v>
      </c>
    </row>
    <row r="551" spans="7:8" x14ac:dyDescent="0.25">
      <c r="G551" t="s">
        <v>20</v>
      </c>
      <c r="H551">
        <v>4358</v>
      </c>
    </row>
    <row r="552" spans="7:8" x14ac:dyDescent="0.25">
      <c r="G552" t="s">
        <v>20</v>
      </c>
      <c r="H552">
        <v>4498</v>
      </c>
    </row>
    <row r="553" spans="7:8" x14ac:dyDescent="0.25">
      <c r="G553" t="s">
        <v>20</v>
      </c>
      <c r="H553">
        <v>4799</v>
      </c>
    </row>
    <row r="554" spans="7:8" x14ac:dyDescent="0.25">
      <c r="G554" t="s">
        <v>20</v>
      </c>
      <c r="H554">
        <v>5139</v>
      </c>
    </row>
    <row r="555" spans="7:8" x14ac:dyDescent="0.25">
      <c r="G555" t="s">
        <v>20</v>
      </c>
      <c r="H555">
        <v>5168</v>
      </c>
    </row>
    <row r="556" spans="7:8" x14ac:dyDescent="0.25">
      <c r="G556" t="s">
        <v>20</v>
      </c>
      <c r="H556">
        <v>5180</v>
      </c>
    </row>
    <row r="557" spans="7:8" x14ac:dyDescent="0.25">
      <c r="G557" t="s">
        <v>20</v>
      </c>
      <c r="H557">
        <v>5203</v>
      </c>
    </row>
    <row r="558" spans="7:8" x14ac:dyDescent="0.25">
      <c r="G558" t="s">
        <v>20</v>
      </c>
      <c r="H558">
        <v>5419</v>
      </c>
    </row>
    <row r="559" spans="7:8" x14ac:dyDescent="0.25">
      <c r="G559" t="s">
        <v>20</v>
      </c>
      <c r="H559">
        <v>5512</v>
      </c>
    </row>
    <row r="560" spans="7:8" x14ac:dyDescent="0.25">
      <c r="G560" t="s">
        <v>20</v>
      </c>
      <c r="H560">
        <v>5880</v>
      </c>
    </row>
    <row r="561" spans="7:8" x14ac:dyDescent="0.25">
      <c r="G561" t="s">
        <v>20</v>
      </c>
      <c r="H561">
        <v>5966</v>
      </c>
    </row>
    <row r="562" spans="7:8" x14ac:dyDescent="0.25">
      <c r="G562" t="s">
        <v>20</v>
      </c>
      <c r="H562">
        <v>6212</v>
      </c>
    </row>
    <row r="563" spans="7:8" x14ac:dyDescent="0.25">
      <c r="G563" t="s">
        <v>20</v>
      </c>
      <c r="H563">
        <v>6286</v>
      </c>
    </row>
    <row r="564" spans="7:8" x14ac:dyDescent="0.25">
      <c r="G564" t="s">
        <v>20</v>
      </c>
      <c r="H564">
        <v>6406</v>
      </c>
    </row>
    <row r="565" spans="7:8" x14ac:dyDescent="0.25">
      <c r="G565" t="s">
        <v>20</v>
      </c>
      <c r="H565">
        <v>6465</v>
      </c>
    </row>
    <row r="566" spans="7:8" x14ac:dyDescent="0.25">
      <c r="G566" t="s">
        <v>20</v>
      </c>
      <c r="H566">
        <v>7295</v>
      </c>
    </row>
  </sheetData>
  <autoFilter ref="A1:K1" xr:uid="{BD3387D2-782B-43AC-8B42-11E74E389B32}"/>
  <sortState xmlns:xlrd2="http://schemas.microsoft.com/office/spreadsheetml/2017/richdata2" ref="A2:B365">
    <sortCondition ref="B1:B365"/>
  </sortState>
  <conditionalFormatting sqref="A1:A365">
    <cfRule type="cellIs" dxfId="7" priority="5" operator="equal">
      <formula>"canceled"</formula>
    </cfRule>
    <cfRule type="cellIs" dxfId="6" priority="6" operator="equal">
      <formula>"successful"</formula>
    </cfRule>
    <cfRule type="cellIs" dxfId="5" priority="7" operator="equal">
      <formula>"failed"</formula>
    </cfRule>
    <cfRule type="cellIs" dxfId="4" priority="8" operator="equal">
      <formula>"live"</formula>
    </cfRule>
  </conditionalFormatting>
  <conditionalFormatting sqref="G1:G56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 </vt:lpstr>
      <vt:lpstr>Pivot Table 2</vt:lpstr>
      <vt:lpstr>Pivot Table 3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Odaliz Gomez</cp:lastModifiedBy>
  <dcterms:created xsi:type="dcterms:W3CDTF">2021-09-29T18:52:28Z</dcterms:created>
  <dcterms:modified xsi:type="dcterms:W3CDTF">2023-08-23T21:55:53Z</dcterms:modified>
</cp:coreProperties>
</file>