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<sst xmlns="http://schemas.openxmlformats.org/spreadsheetml/2006/main" count="4589" uniqueCount="1215">
  <si>
    <t>Table to percentage calculations</t>
  </si>
  <si>
    <t>Exchanges rates 9/4-19</t>
  </si>
  <si>
    <t>DKK</t>
  </si>
  <si>
    <t>Month</t>
  </si>
  <si>
    <t>SEK</t>
  </si>
  <si>
    <t>Day</t>
  </si>
  <si>
    <t>Year</t>
  </si>
  <si>
    <t>Listing Date</t>
  </si>
  <si>
    <t>Registration</t>
  </si>
  <si>
    <t>Age</t>
  </si>
  <si>
    <t>Issuer Ticker</t>
  </si>
  <si>
    <t>Issuer Name</t>
  </si>
  <si>
    <t>Revenues t-1</t>
  </si>
  <si>
    <t>EUR</t>
  </si>
  <si>
    <t>EBIT t-1</t>
  </si>
  <si>
    <t>Currency</t>
  </si>
  <si>
    <t>Country</t>
  </si>
  <si>
    <t>Primary Exchange</t>
  </si>
  <si>
    <t>Delisted</t>
  </si>
  <si>
    <t>USD</t>
  </si>
  <si>
    <t>CHF</t>
  </si>
  <si>
    <t>Offer Size (M)</t>
  </si>
  <si>
    <t>Offer Type</t>
  </si>
  <si>
    <t>Offer Stage</t>
  </si>
  <si>
    <t>Offer Price</t>
  </si>
  <si>
    <t>Offer To 1st Close</t>
  </si>
  <si>
    <t>Offer To Week 1</t>
  </si>
  <si>
    <t>Offer To Month 1</t>
  </si>
  <si>
    <t>Market Cap at Offer (M)</t>
  </si>
  <si>
    <t>Industry Sector</t>
  </si>
  <si>
    <t>Initial Pub Offer (Lead Mgr)</t>
  </si>
  <si>
    <t>Initial Pub Offer (Shares Offered)</t>
  </si>
  <si>
    <t>Offer Size Adj</t>
  </si>
  <si>
    <t>Closing price 1st day</t>
  </si>
  <si>
    <t>GBP</t>
  </si>
  <si>
    <t>ISK</t>
  </si>
  <si>
    <t>Adjusted Revenues</t>
  </si>
  <si>
    <t>Adjusted Ebit</t>
  </si>
  <si>
    <t>AUD</t>
  </si>
  <si>
    <t>NORTH NO</t>
  </si>
  <si>
    <t>North Energy ASA</t>
  </si>
  <si>
    <t>NOK</t>
  </si>
  <si>
    <t>NO</t>
  </si>
  <si>
    <t>Oslo</t>
  </si>
  <si>
    <t>No</t>
  </si>
  <si>
    <t>IPO,Primary Share Offering</t>
  </si>
  <si>
    <t>Trading</t>
  </si>
  <si>
    <t>Energy</t>
  </si>
  <si>
    <t>PARETO,PLATOU,SEBENS</t>
  </si>
  <si>
    <t>SJOHB SS</t>
  </si>
  <si>
    <t>Sportjohan AB</t>
  </si>
  <si>
    <t>SW</t>
  </si>
  <si>
    <t>Spotlight</t>
  </si>
  <si>
    <t>Yes</t>
  </si>
  <si>
    <t>Consumer</t>
  </si>
  <si>
    <t>Sedermera Fondkommission AB</t>
  </si>
  <si>
    <t>ARISE SS</t>
  </si>
  <si>
    <t>Arise AB</t>
  </si>
  <si>
    <t>Stockholm</t>
  </si>
  <si>
    <t>ABG Sundal Collier Asa</t>
  </si>
  <si>
    <t>BAKKA NO</t>
  </si>
  <si>
    <t>Bakkafrost P/F</t>
  </si>
  <si>
    <t>F+</t>
  </si>
  <si>
    <t>NORDIK,NORDEA</t>
  </si>
  <si>
    <t>BRAW SS</t>
  </si>
  <si>
    <t>Brandworld Sverige AB</t>
  </si>
  <si>
    <t>Unknown</t>
  </si>
  <si>
    <t>STRANS NO</t>
  </si>
  <si>
    <t>Solvtrans AS</t>
  </si>
  <si>
    <t>Industrial</t>
  </si>
  <si>
    <t>PARETO,NORDEA</t>
  </si>
  <si>
    <t>HLEX SS</t>
  </si>
  <si>
    <t>Hartelex AB</t>
  </si>
  <si>
    <t>EKOM SS</t>
  </si>
  <si>
    <t>Ekomarine AB</t>
  </si>
  <si>
    <t>N.A.</t>
  </si>
  <si>
    <t>LEXP SS</t>
  </si>
  <si>
    <t>LunchExpress i Sverige AB</t>
  </si>
  <si>
    <t>TRUEB SS</t>
  </si>
  <si>
    <t>True Heading AB</t>
  </si>
  <si>
    <t>LAYL SS</t>
  </si>
  <si>
    <t>Layerlab AB</t>
  </si>
  <si>
    <t>BMAX SS</t>
  </si>
  <si>
    <t>Byggmax Group AB</t>
  </si>
  <si>
    <t>ABGSUN,CARNGI</t>
  </si>
  <si>
    <t>CHR DC</t>
  </si>
  <si>
    <t>Chr Hansen Holding A/S</t>
  </si>
  <si>
    <t>DE</t>
  </si>
  <si>
    <t>Copenhagen</t>
  </si>
  <si>
    <t>IPO,Primary Share Offering,Secondary Share Offering</t>
  </si>
  <si>
    <t>CS,DANSKE,JPM,MORSTA,SEB</t>
  </si>
  <si>
    <t>PARA SS</t>
  </si>
  <si>
    <t>Parans Solar Lighting AB</t>
  </si>
  <si>
    <t>ECOB SS</t>
  </si>
  <si>
    <t>EcoRub AB</t>
  </si>
  <si>
    <t>NETCO NO</t>
  </si>
  <si>
    <t>NetConnect ASA</t>
  </si>
  <si>
    <t>Technology</t>
  </si>
  <si>
    <t>Argo Securities</t>
  </si>
  <si>
    <t>MABI SS</t>
  </si>
  <si>
    <t>Mabi Rent AB</t>
  </si>
  <si>
    <t>MQ SS</t>
  </si>
  <si>
    <t>MQ Holding AB</t>
  </si>
  <si>
    <t>IPO,Primary Share Offering,Secondary Share Offering,PE Backed,PE Exit</t>
  </si>
  <si>
    <t>Skandinaviska Enskilda Banken</t>
  </si>
  <si>
    <t>WALWIL NO</t>
  </si>
  <si>
    <t>Wallenius Wilhelmsen ASA</t>
  </si>
  <si>
    <t>CARNEG,PARETO</t>
  </si>
  <si>
    <t>MORPOL NO</t>
  </si>
  <si>
    <t>Morpol ASA</t>
  </si>
  <si>
    <t>ABGSUN,DNBMKT,PARETO</t>
  </si>
  <si>
    <t>PHAL SS</t>
  </si>
  <si>
    <t>PharmaLundensis AB</t>
  </si>
  <si>
    <t>CHALB SS</t>
  </si>
  <si>
    <t>Challenger Mobile AB</t>
  </si>
  <si>
    <t>Communications</t>
  </si>
  <si>
    <t>LYYN SS</t>
  </si>
  <si>
    <t>Lyyn AB</t>
  </si>
  <si>
    <t>PNDORA DC</t>
  </si>
  <si>
    <t>Pandora A/S</t>
  </si>
  <si>
    <t>IPO,Primary Share Offering,Secondary Share Offering,VC Backed,PE Backed,PE Exit</t>
  </si>
  <si>
    <t>GS,JPM,MS,NORDEA</t>
  </si>
  <si>
    <t>CELL NO</t>
  </si>
  <si>
    <t>CellCura ASA</t>
  </si>
  <si>
    <t>Terra Securities ASA</t>
  </si>
  <si>
    <t>SFR NO</t>
  </si>
  <si>
    <t>Circle K AS</t>
  </si>
  <si>
    <t>IPO,Secondary Share Offering</t>
  </si>
  <si>
    <t>ABGSUN,BOAINT,CITI</t>
  </si>
  <si>
    <t>EPISB SS</t>
  </si>
  <si>
    <t>Episurf Medical AB</t>
  </si>
  <si>
    <t>ISCO SS</t>
  </si>
  <si>
    <t>Novavax AB</t>
  </si>
  <si>
    <t>FN Stockholm</t>
  </si>
  <si>
    <t>ZEAL DC</t>
  </si>
  <si>
    <t>Zealand Pharma A/S</t>
  </si>
  <si>
    <t>DANSKE,JEFF</t>
  </si>
  <si>
    <t>HUBRB SS</t>
  </si>
  <si>
    <t>Hubbr AB</t>
  </si>
  <si>
    <t>FLOAT NO</t>
  </si>
  <si>
    <t>Floatel International Ltd/Old</t>
  </si>
  <si>
    <t>BD</t>
  </si>
  <si>
    <t>FIRST,PARETO</t>
  </si>
  <si>
    <t>GJF NO</t>
  </si>
  <si>
    <t>Gjensidige Forsikring ASA</t>
  </si>
  <si>
    <t>Financial</t>
  </si>
  <si>
    <t>BofAML,GSI</t>
  </si>
  <si>
    <t>WNT SS</t>
  </si>
  <si>
    <t>WntResearch AB</t>
  </si>
  <si>
    <t>ABIG SS</t>
  </si>
  <si>
    <t>Abelco Investment Group AB</t>
  </si>
  <si>
    <t>Nordic GM</t>
  </si>
  <si>
    <t>Not Underwritten</t>
  </si>
  <si>
    <t>UMIDAB SS</t>
  </si>
  <si>
    <t>Umida Group AB</t>
  </si>
  <si>
    <t>ECOM SS</t>
  </si>
  <si>
    <t>ECOMB AB</t>
  </si>
  <si>
    <t>AKD NO</t>
  </si>
  <si>
    <t>Aker Drilling ASA</t>
  </si>
  <si>
    <t>ARCTIC,DNBMKT,PARETO</t>
  </si>
  <si>
    <t>KAN SS</t>
  </si>
  <si>
    <t>Kancera AB</t>
  </si>
  <si>
    <t>KOGG SS</t>
  </si>
  <si>
    <t>Koggbron Fastigheter AB</t>
  </si>
  <si>
    <t>NRS NO</t>
  </si>
  <si>
    <t>Norway Royal Salmon ASA</t>
  </si>
  <si>
    <t>CARN,PARETO</t>
  </si>
  <si>
    <t>MEDRB SS</t>
  </si>
  <si>
    <t>MediRatt AB</t>
  </si>
  <si>
    <t>KDEV SS</t>
  </si>
  <si>
    <t>Karolinska Development AB</t>
  </si>
  <si>
    <t>SEB Enskilda/Oslo</t>
  </si>
  <si>
    <t>FXI SS</t>
  </si>
  <si>
    <t>FX International AB</t>
  </si>
  <si>
    <t>1292736D NO</t>
  </si>
  <si>
    <t>Sevan Drilling ASA</t>
  </si>
  <si>
    <t>JOINT LEADS</t>
  </si>
  <si>
    <t>BULTEN SS</t>
  </si>
  <si>
    <t>Bulten AB</t>
  </si>
  <si>
    <t>IPO,Secondary Share Offering,PE Backed</t>
  </si>
  <si>
    <t>CARNEG,HCM</t>
  </si>
  <si>
    <t>BRIDGE NO</t>
  </si>
  <si>
    <t>Bridge Energy AS</t>
  </si>
  <si>
    <t>AROC SS</t>
  </si>
  <si>
    <t>AroCell AB</t>
  </si>
  <si>
    <t>MOB SS</t>
  </si>
  <si>
    <t>Moberg Pharma AB</t>
  </si>
  <si>
    <t>IPO,Primary Share Offering,Best Efforts</t>
  </si>
  <si>
    <t>Vastra Hamnen Fondkommission</t>
  </si>
  <si>
    <t>TRMO SS</t>
  </si>
  <si>
    <t>Transmode AB</t>
  </si>
  <si>
    <t>IPO,Secondary Share Offering,VC Backed,PE Backed,PE Exit</t>
  </si>
  <si>
    <t>CARNEG,HCM,UBS</t>
  </si>
  <si>
    <t>ENZY SS</t>
  </si>
  <si>
    <t>Enzymatica AB</t>
  </si>
  <si>
    <t>BOUL SS</t>
  </si>
  <si>
    <t>Boule Diagnostics AB</t>
  </si>
  <si>
    <t>HLNG NO</t>
  </si>
  <si>
    <t>Hoegh LNG Holdings Ltd</t>
  </si>
  <si>
    <t>DAB DC</t>
  </si>
  <si>
    <t>Danske Andelskassers Bank A/S</t>
  </si>
  <si>
    <t>NDIQ SS</t>
  </si>
  <si>
    <t>NordIQ Goteborg AB</t>
  </si>
  <si>
    <t>MOBISDB SS</t>
  </si>
  <si>
    <t>Mobile Loyalty PLC</t>
  </si>
  <si>
    <t>GB</t>
  </si>
  <si>
    <t>BRIG SS</t>
  </si>
  <si>
    <t>Brighter AB</t>
  </si>
  <si>
    <t>MEDF SS</t>
  </si>
  <si>
    <t>Medfield Diagnostics AB</t>
  </si>
  <si>
    <t>SBO NO</t>
  </si>
  <si>
    <t>Selvaag Bolig ASA</t>
  </si>
  <si>
    <t>ABGSUN,DNB,PARETO</t>
  </si>
  <si>
    <t>GJAB SS</t>
  </si>
  <si>
    <t>Gullberg &amp; Jansson AB</t>
  </si>
  <si>
    <t>RESP SS</t>
  </si>
  <si>
    <t>Respiratorius AB</t>
  </si>
  <si>
    <t>FDT SS</t>
  </si>
  <si>
    <t>FDT System Holding AB</t>
  </si>
  <si>
    <t>SIILI FH</t>
  </si>
  <si>
    <t>Siili Solutions Oyj</t>
  </si>
  <si>
    <t>FI</t>
  </si>
  <si>
    <t>Helsinki</t>
  </si>
  <si>
    <t>BRG NO</t>
  </si>
  <si>
    <t>Borregaard ASA</t>
  </si>
  <si>
    <t>ABGSUN,UBSINV</t>
  </si>
  <si>
    <t>STYLE DC</t>
  </si>
  <si>
    <t>STYLEPIT A/S</t>
  </si>
  <si>
    <t>RECYB SS</t>
  </si>
  <si>
    <t>Recyctec Holding AB</t>
  </si>
  <si>
    <t>ASETEK NO</t>
  </si>
  <si>
    <t>Asetek A/S</t>
  </si>
  <si>
    <t>ARCTIC,CARNEG</t>
  </si>
  <si>
    <t>EAM NO</t>
  </si>
  <si>
    <t>EAM Solar ASA</t>
  </si>
  <si>
    <t>MCG NO</t>
  </si>
  <si>
    <t>MultiClient Geophysical ASA</t>
  </si>
  <si>
    <t>ABGSUN,CARNEG</t>
  </si>
  <si>
    <t>MATAS DC</t>
  </si>
  <si>
    <t>Matas A/S</t>
  </si>
  <si>
    <t>IPO,Secondary Share Offering,PE Backed,PE Exit</t>
  </si>
  <si>
    <t>MS,NORBAN</t>
  </si>
  <si>
    <t>OCY NO</t>
  </si>
  <si>
    <t>Ocean Yield ASA</t>
  </si>
  <si>
    <t>ODL NO</t>
  </si>
  <si>
    <t>Odfjell Drilling Ltd</t>
  </si>
  <si>
    <t>ABGSUN,DNB,GS</t>
  </si>
  <si>
    <t>OVARO FH</t>
  </si>
  <si>
    <t>Ovaro Kiinteistosijoitus Oyj</t>
  </si>
  <si>
    <t>RECSOL NO</t>
  </si>
  <si>
    <t>REC Solar ASA</t>
  </si>
  <si>
    <t>Arctic Securities</t>
  </si>
  <si>
    <t>BULKIN NO</t>
  </si>
  <si>
    <t>Bulk Invest ASA</t>
  </si>
  <si>
    <t>BWLPG NO</t>
  </si>
  <si>
    <t>BW LPG Ltd</t>
  </si>
  <si>
    <t>SI</t>
  </si>
  <si>
    <t>BofAML,DB,SEB</t>
  </si>
  <si>
    <t>NOHO FH</t>
  </si>
  <si>
    <t>NoHo Partners Oyj</t>
  </si>
  <si>
    <t>Evli Bank PLC</t>
  </si>
  <si>
    <t>PLAZB SS</t>
  </si>
  <si>
    <t>Platzer Fastigheter Holding AB</t>
  </si>
  <si>
    <t>Handelsbanken Capital Markets</t>
  </si>
  <si>
    <t>FNMAPREF SS</t>
  </si>
  <si>
    <t>Ferronordic Machines AB</t>
  </si>
  <si>
    <t>NAPA NO</t>
  </si>
  <si>
    <t>Napatech A/S</t>
  </si>
  <si>
    <t>ABGSUN,CARN</t>
  </si>
  <si>
    <t>SNTC SS</t>
  </si>
  <si>
    <t>Geberit Production Oy</t>
  </si>
  <si>
    <t>CARNEG,NORBAN,UBSINV</t>
  </si>
  <si>
    <t>ATLA NO</t>
  </si>
  <si>
    <t>Atlantic Petroleum P/F</t>
  </si>
  <si>
    <t>LINK NO</t>
  </si>
  <si>
    <t>Link Mobility Group ASA</t>
  </si>
  <si>
    <t>Swedbank</t>
  </si>
  <si>
    <t>BIM SS</t>
  </si>
  <si>
    <t>BIMobject AB</t>
  </si>
  <si>
    <t>AURLPG NO</t>
  </si>
  <si>
    <t>Aurora LPG Holding ASA</t>
  </si>
  <si>
    <t>IPO,Primary Share Offering,SPAC</t>
  </si>
  <si>
    <t>BUFAB SS</t>
  </si>
  <si>
    <t>Bufab AB</t>
  </si>
  <si>
    <t>CARNGI,HCM</t>
  </si>
  <si>
    <t>ISS DC</t>
  </si>
  <si>
    <t>ISS A/S</t>
  </si>
  <si>
    <t>BARCS,GS,MS,NORDEA,UBS</t>
  </si>
  <si>
    <t>HEMF SS</t>
  </si>
  <si>
    <t>Hemfosa Fastigheter AB</t>
  </si>
  <si>
    <t>SEB,SWED</t>
  </si>
  <si>
    <t>OW DC</t>
  </si>
  <si>
    <t>OW Bunker A/S</t>
  </si>
  <si>
    <t>CARNGI,MS,NORDEA</t>
  </si>
  <si>
    <t>RECIB SS</t>
  </si>
  <si>
    <t>Recipharm AB</t>
  </si>
  <si>
    <t>CARNGI,SEB</t>
  </si>
  <si>
    <t>VERK FH</t>
  </si>
  <si>
    <t>Verkkokauppa.com Oyj</t>
  </si>
  <si>
    <t>FN Finland</t>
  </si>
  <si>
    <t>Nordea Bank Finland PLC</t>
  </si>
  <si>
    <t>INSR NO</t>
  </si>
  <si>
    <t>Insr Insurance Group ASA</t>
  </si>
  <si>
    <t>DNB,PARETO</t>
  </si>
  <si>
    <t>HEMB SS</t>
  </si>
  <si>
    <t>Hembla AB</t>
  </si>
  <si>
    <t>SSHIP NO</t>
  </si>
  <si>
    <t>Scanship Holding ASA</t>
  </si>
  <si>
    <t>Fondsfinans</t>
  </si>
  <si>
    <t>ENVI SS</t>
  </si>
  <si>
    <t>Envirologic AB</t>
  </si>
  <si>
    <t>HRTIS FH</t>
  </si>
  <si>
    <t>Herantis Pharma Oyj</t>
  </si>
  <si>
    <t>IPO,Primary Share Offering,VC Backed</t>
  </si>
  <si>
    <t>UB Capital Ltd</t>
  </si>
  <si>
    <t>BESQ SS</t>
  </si>
  <si>
    <t>Besqab AB</t>
  </si>
  <si>
    <t>LOUD FH</t>
  </si>
  <si>
    <t>Loudspring Oyj</t>
  </si>
  <si>
    <t>FIM Bank Ltd</t>
  </si>
  <si>
    <t>COMH SS</t>
  </si>
  <si>
    <t>Com Hem Holding AB</t>
  </si>
  <si>
    <t>IPO,Primary Share Offering,PE Backed</t>
  </si>
  <si>
    <t>CARNEG,JPM,MS,NORDEA</t>
  </si>
  <si>
    <t>BACTIB SS</t>
  </si>
  <si>
    <t>Bactiguard Holding AB</t>
  </si>
  <si>
    <t>ZAL NO</t>
  </si>
  <si>
    <t>Zalaris ASA</t>
  </si>
  <si>
    <t>ABGSUN,NORDEA</t>
  </si>
  <si>
    <t>SCST SS</t>
  </si>
  <si>
    <t>Scandi Standard AB</t>
  </si>
  <si>
    <t>CARNEG,DANSKE</t>
  </si>
  <si>
    <t>HYARD NO</t>
  </si>
  <si>
    <t>Havyard Group ASA</t>
  </si>
  <si>
    <t>ARCTIC,FEARNL</t>
  </si>
  <si>
    <t>CXENSE NO</t>
  </si>
  <si>
    <t>Cxense ASA</t>
  </si>
  <si>
    <t>SENDEX NO</t>
  </si>
  <si>
    <t>Serendex Pharmaceuticals A/S</t>
  </si>
  <si>
    <t>Norne Securities</t>
  </si>
  <si>
    <t>DDM SS</t>
  </si>
  <si>
    <t>DDM Holding AG</t>
  </si>
  <si>
    <t>SZ</t>
  </si>
  <si>
    <t>Pareto Securities</t>
  </si>
  <si>
    <t>INWI SS</t>
  </si>
  <si>
    <t>Inwido AB</t>
  </si>
  <si>
    <t>SSO NO</t>
  </si>
  <si>
    <t>Scatec Solar ASA</t>
  </si>
  <si>
    <t>IPO,Primary Share Offering,Secondary Share Offering,REG S,Rule 144A</t>
  </si>
  <si>
    <t>XXL NO</t>
  </si>
  <si>
    <t>XXL ASA</t>
  </si>
  <si>
    <t>IPO,Primary Share Offering,Secondary Share Offering,PE Backed,PE Exit,REG S,Rule 144A</t>
  </si>
  <si>
    <t>ABGSUN,CARN,CS,GSI</t>
  </si>
  <si>
    <t>GRNG SS</t>
  </si>
  <si>
    <t>Granges AB</t>
  </si>
  <si>
    <t>CARNEG,DANSKE,HCM,SEB</t>
  </si>
  <si>
    <t>GWS SS</t>
  </si>
  <si>
    <t>GWS Production AB</t>
  </si>
  <si>
    <t>Not Available</t>
  </si>
  <si>
    <t>ENTRA NO</t>
  </si>
  <si>
    <t>Entra ASA</t>
  </si>
  <si>
    <t>IPO,Primary Share Offering,Secondary Share Offering,Best Efforts,Government Exit,REG S,Rule 144A</t>
  </si>
  <si>
    <t>ABGSUN,GSI,SWED</t>
  </si>
  <si>
    <t>RAKP NO</t>
  </si>
  <si>
    <t>RAK Petroleum PLC</t>
  </si>
  <si>
    <t>UA</t>
  </si>
  <si>
    <t>ABGSUN,DNB</t>
  </si>
  <si>
    <t>NXTMH FH</t>
  </si>
  <si>
    <t>Nexstim Oyj</t>
  </si>
  <si>
    <t>LIFCOB SS</t>
  </si>
  <si>
    <t>Lifco AB</t>
  </si>
  <si>
    <t>IPO,Secondary Share Offering,Rule 144A</t>
  </si>
  <si>
    <t>SEB</t>
  </si>
  <si>
    <t>UNIAV FH</t>
  </si>
  <si>
    <t>United Bankers Oyj</t>
  </si>
  <si>
    <t>THULE SS</t>
  </si>
  <si>
    <t>Thule Group AB</t>
  </si>
  <si>
    <t>IPO,Secondary Share Offering,PE Backed,PE Exit,REG S,Rule 144A</t>
  </si>
  <si>
    <t>GSI,MS,NORDEA</t>
  </si>
  <si>
    <t>NP3 SS</t>
  </si>
  <si>
    <t>NP3 Fastigheter AB</t>
  </si>
  <si>
    <t>RENO NO</t>
  </si>
  <si>
    <t>RenoNorden ASA</t>
  </si>
  <si>
    <t>IPO,Primary Share Offering,Secondary Share Offering,PE Backed,PE Exit,Rule 144A</t>
  </si>
  <si>
    <t>CARN,DANBNK,DNB</t>
  </si>
  <si>
    <t>ELTEL SS</t>
  </si>
  <si>
    <t>Eltel AB</t>
  </si>
  <si>
    <t>BNP,MS,SEB</t>
  </si>
  <si>
    <t>DUST SS</t>
  </si>
  <si>
    <t>Dustin Group AB</t>
  </si>
  <si>
    <t>ABGSUN,CARNGI,NORDEA,SEB</t>
  </si>
  <si>
    <t>ORGC SS</t>
  </si>
  <si>
    <t>OrganoClick AB</t>
  </si>
  <si>
    <t>NNIT DC</t>
  </si>
  <si>
    <t>NNIT A/S</t>
  </si>
  <si>
    <t>IPO,Secondary Share Offering,REG S,Rule 144A</t>
  </si>
  <si>
    <t>DANSKE,MS</t>
  </si>
  <si>
    <t>TEAM NO</t>
  </si>
  <si>
    <t>Team Tankers International Ltd</t>
  </si>
  <si>
    <t>DETEC FH</t>
  </si>
  <si>
    <t>Detection Technology Oy</t>
  </si>
  <si>
    <t>IPO,Primary Share Offering,Secondary Share Offering,REG S</t>
  </si>
  <si>
    <t>EVO SS</t>
  </si>
  <si>
    <t>Evolution Gaming Group AB</t>
  </si>
  <si>
    <t>CARNEG,SEB</t>
  </si>
  <si>
    <t>NANO NO</t>
  </si>
  <si>
    <t>Nordic Nanovector ASA</t>
  </si>
  <si>
    <t>ABGSUN,CARN,DNB</t>
  </si>
  <si>
    <t>HOFI SS</t>
  </si>
  <si>
    <t>Hoist Finance AB</t>
  </si>
  <si>
    <t>IPO,Primary Share Offering,Secondary Share Offering,Best Efforts,REG S,Rule 144A</t>
  </si>
  <si>
    <t>CARNGI,CITI,MS</t>
  </si>
  <si>
    <t>ATG1V FH</t>
  </si>
  <si>
    <t>Asiakastieto Group Oyj</t>
  </si>
  <si>
    <t>Danske Bank</t>
  </si>
  <si>
    <t>TROAX SS</t>
  </si>
  <si>
    <t>Troax Group AB</t>
  </si>
  <si>
    <t>SAVOS SS</t>
  </si>
  <si>
    <t>Savosolar Plc</t>
  </si>
  <si>
    <t>HANCPREF SS</t>
  </si>
  <si>
    <t>Hancap AB publ</t>
  </si>
  <si>
    <t>TOBII SS</t>
  </si>
  <si>
    <t>Tobii AB</t>
  </si>
  <si>
    <t>VSD SS</t>
  </si>
  <si>
    <t>Vibrosense Dynamics AB</t>
  </si>
  <si>
    <t>ROBIT FH</t>
  </si>
  <si>
    <t>Robit Oyj</t>
  </si>
  <si>
    <t>IPO,Primary Share Offering,Secondary Share Offering,Best Efforts</t>
  </si>
  <si>
    <t>TRANS SS</t>
  </si>
  <si>
    <t>Transtema Group AB</t>
  </si>
  <si>
    <t>MULTI NO</t>
  </si>
  <si>
    <t>Multiconsult ASA</t>
  </si>
  <si>
    <t>IPO,Secondary Share Offering,Best Efforts,REG S,Rule 144A</t>
  </si>
  <si>
    <t>ABGSUN,ARCTIC</t>
  </si>
  <si>
    <t>SCIB SS</t>
  </si>
  <si>
    <t>Scibase Holding AB</t>
  </si>
  <si>
    <t>PIHLIS FH</t>
  </si>
  <si>
    <t>Pihlajalinna Oyj</t>
  </si>
  <si>
    <t>IPO,Primary Share Offering,Secondary Share Offering,Best Efforts,PE Backed,PE Exit</t>
  </si>
  <si>
    <t>MAG SS</t>
  </si>
  <si>
    <t>Magnolia Bostad AB</t>
  </si>
  <si>
    <t>COLL SS</t>
  </si>
  <si>
    <t>Collector AB</t>
  </si>
  <si>
    <t>TNOM FH</t>
  </si>
  <si>
    <t>Talenom Oyj</t>
  </si>
  <si>
    <t>IPO,Primary Share Offering,Best Efforts,PE Backed</t>
  </si>
  <si>
    <t>Summa Capital</t>
  </si>
  <si>
    <t>PRIME SS</t>
  </si>
  <si>
    <t>Prime Living AB</t>
  </si>
  <si>
    <t>COOR SS</t>
  </si>
  <si>
    <t>Coor Service Management Holdin</t>
  </si>
  <si>
    <t>IPO,Primary Share Offering,Secondary Share Offering,Best Efforts,PE Backed,PE Exit,REG S,Rule 144A</t>
  </si>
  <si>
    <t>DNBK,NORDEA,SEB,UBS</t>
  </si>
  <si>
    <t>NDX SS</t>
  </si>
  <si>
    <t>Nordax Group AB</t>
  </si>
  <si>
    <t>CARNEG,CITI,MS</t>
  </si>
  <si>
    <t>ALIG SS</t>
  </si>
  <si>
    <t>Alimak Group AB</t>
  </si>
  <si>
    <t>CARNEG,CITI,SEB</t>
  </si>
  <si>
    <t>PNDXB SS</t>
  </si>
  <si>
    <t>Pandox AB</t>
  </si>
  <si>
    <t>ABGSUN,HCM,MS</t>
  </si>
  <si>
    <t>NOBINA SS</t>
  </si>
  <si>
    <t>Nobina AB</t>
  </si>
  <si>
    <t>CARNEG,DANSKE,PARETO</t>
  </si>
  <si>
    <t>EPR NO</t>
  </si>
  <si>
    <t>Europris ASA</t>
  </si>
  <si>
    <t>ABGSUN,BofAML,GSI,SEB</t>
  </si>
  <si>
    <t>PPGPREF NO</t>
  </si>
  <si>
    <t>Pioneer Property Group ASA</t>
  </si>
  <si>
    <t>IPO,Secondary Share Offering,Best Efforts,PE Backed,PE Exit,REG S,Rule 144A</t>
  </si>
  <si>
    <t>ABGSUN,NNBSS,SWED</t>
  </si>
  <si>
    <t>FIVEPG NO</t>
  </si>
  <si>
    <t>5th Planet Games A/S</t>
  </si>
  <si>
    <t>CAPIO SS</t>
  </si>
  <si>
    <t>Capio AB</t>
  </si>
  <si>
    <t>CARNGI,DB,JPM,SEB</t>
  </si>
  <si>
    <t>FITBIO FH</t>
  </si>
  <si>
    <t>Fit Biotech Oy</t>
  </si>
  <si>
    <t>IPO,Primary Share Offering,Best Efforts,VC Backed,PE Backed</t>
  </si>
  <si>
    <t>PIZZA FH</t>
  </si>
  <si>
    <t>Kotipizza Group Oyj</t>
  </si>
  <si>
    <t>Pohjola Bank PLC</t>
  </si>
  <si>
    <t>FOOTPREF SS</t>
  </si>
  <si>
    <t>Footway Group AB</t>
  </si>
  <si>
    <t>IPO,Primary Share Offering,Best Efforts,VC Backed</t>
  </si>
  <si>
    <t>1673033D SS</t>
  </si>
  <si>
    <t>Oncology Venture Sweden AB</t>
  </si>
  <si>
    <t>CAPAC SS</t>
  </si>
  <si>
    <t>Capacent Holding AB</t>
  </si>
  <si>
    <t>SINCH SS</t>
  </si>
  <si>
    <t>CLX Communications AB</t>
  </si>
  <si>
    <t>BRAV SS</t>
  </si>
  <si>
    <t>Bravida Holding AB</t>
  </si>
  <si>
    <t>DB,MS,NORDEA,SEB</t>
  </si>
  <si>
    <t>HAMLET SS</t>
  </si>
  <si>
    <t>Hamlet Pharma AB</t>
  </si>
  <si>
    <t>SBANK NO</t>
  </si>
  <si>
    <t>Sbanken ASA</t>
  </si>
  <si>
    <t>KID NO</t>
  </si>
  <si>
    <t>Kid ASA</t>
  </si>
  <si>
    <t>MINEST SS</t>
  </si>
  <si>
    <t>Minesto AB</t>
  </si>
  <si>
    <t>WAYS SS</t>
  </si>
  <si>
    <t>Waystream Holding AB</t>
  </si>
  <si>
    <t>Avanza AB</t>
  </si>
  <si>
    <t>PCAT SS</t>
  </si>
  <si>
    <t>Photocat A/S</t>
  </si>
  <si>
    <t>Redeye AB</t>
  </si>
  <si>
    <t>MOXI SS</t>
  </si>
  <si>
    <t>MoxieTech Group AB</t>
  </si>
  <si>
    <t>DOM SS</t>
  </si>
  <si>
    <t>Dometic Group AB</t>
  </si>
  <si>
    <t>CARNEG,JEFF,MS,SEB,UBS</t>
  </si>
  <si>
    <t>ATT SS</t>
  </si>
  <si>
    <t>Attendo AB</t>
  </si>
  <si>
    <t>CARNEG,NORBAN,SEB</t>
  </si>
  <si>
    <t>EABGB FH</t>
  </si>
  <si>
    <t>EAB Group Oyj</t>
  </si>
  <si>
    <t>IMMNOV SS</t>
  </si>
  <si>
    <t>Immunovia AB</t>
  </si>
  <si>
    <t>SHOT SS</t>
  </si>
  <si>
    <t>Scandic Hotels Group AB</t>
  </si>
  <si>
    <t>ABGSUN,DB,MS,SEB</t>
  </si>
  <si>
    <t>EVLI FH</t>
  </si>
  <si>
    <t>Alexander Corporate Finance O</t>
  </si>
  <si>
    <t>CAMX SS</t>
  </si>
  <si>
    <t>Camurus AB</t>
  </si>
  <si>
    <t>IPO,Primary Share Offering,Secondary Share Offering,Rule 144A</t>
  </si>
  <si>
    <t>ZENZIPB SS</t>
  </si>
  <si>
    <t>Zenergy AB</t>
  </si>
  <si>
    <t>SF SS</t>
  </si>
  <si>
    <t>Stillfront Group AB</t>
  </si>
  <si>
    <t>SPKSJF DC</t>
  </si>
  <si>
    <t>Sparekassen Sjaelland-Fyn AS</t>
  </si>
  <si>
    <t>IPO,Secondary Share Offering,REG S</t>
  </si>
  <si>
    <t>CONSTI FH</t>
  </si>
  <si>
    <t>Consti Yhtiot Oyj</t>
  </si>
  <si>
    <t>NILS SS</t>
  </si>
  <si>
    <t>Nilsson Special Vehicles AB</t>
  </si>
  <si>
    <t>IPO</t>
  </si>
  <si>
    <t>TOL SS</t>
  </si>
  <si>
    <t>Toleranzia AB</t>
  </si>
  <si>
    <t>RBASE SS</t>
  </si>
  <si>
    <t>Raybased AB</t>
  </si>
  <si>
    <t>FOUT SS</t>
  </si>
  <si>
    <t>FastOut Int AB</t>
  </si>
  <si>
    <t>SLEEP SS</t>
  </si>
  <si>
    <t>Sleepo AB</t>
  </si>
  <si>
    <t>XBRANE SS</t>
  </si>
  <si>
    <t>Xbrane Biopharma AB</t>
  </si>
  <si>
    <t>STG DC</t>
  </si>
  <si>
    <t>Scandinavian Tobacco Group A/S</t>
  </si>
  <si>
    <t>DB,JPM,NORDEA</t>
  </si>
  <si>
    <t>CTM SS</t>
  </si>
  <si>
    <t>Catena Media PLC</t>
  </si>
  <si>
    <t>MB</t>
  </si>
  <si>
    <t>Carnegie</t>
  </si>
  <si>
    <t>SCCB SS</t>
  </si>
  <si>
    <t>Sjostrand Coffee Int AB</t>
  </si>
  <si>
    <t>IMS SS</t>
  </si>
  <si>
    <t>Invent Medic Sweden AB</t>
  </si>
  <si>
    <t>RHOVAC SS</t>
  </si>
  <si>
    <t>RhoVac AB</t>
  </si>
  <si>
    <t>DIVIB SS</t>
  </si>
  <si>
    <t>Dividend Sweden AB</t>
  </si>
  <si>
    <t>GARO SS</t>
  </si>
  <si>
    <t>GARO AB</t>
  </si>
  <si>
    <t>Carnegie Investment Bank AB</t>
  </si>
  <si>
    <t>LEO SS</t>
  </si>
  <si>
    <t>LeoVegas AB</t>
  </si>
  <si>
    <t>IPO,Primary Share Offering,Secondary Share Offering,Best Efforts,VC Backed,VC Exit,REG S,Rule 144A</t>
  </si>
  <si>
    <t>HUM SS</t>
  </si>
  <si>
    <t>Humana AB</t>
  </si>
  <si>
    <t>ABGSUN,CARNEG,DNBK,SEB</t>
  </si>
  <si>
    <t>XINT SS</t>
  </si>
  <si>
    <t>Xintela AB</t>
  </si>
  <si>
    <t>HOIVA FH</t>
  </si>
  <si>
    <t>Suomen Hoivatilat Oyj</t>
  </si>
  <si>
    <t>United Bankers Bank</t>
  </si>
  <si>
    <t>PLEJD SS</t>
  </si>
  <si>
    <t>Plejd AB</t>
  </si>
  <si>
    <t>SIMRISB SS</t>
  </si>
  <si>
    <t>Simris Alg AB</t>
  </si>
  <si>
    <t>NEPA SS</t>
  </si>
  <si>
    <t>Nepa AB</t>
  </si>
  <si>
    <t>LEHTO FH</t>
  </si>
  <si>
    <t>Lehto Group Oyj</t>
  </si>
  <si>
    <t>POHBK,PARETO</t>
  </si>
  <si>
    <t>RESURS SS</t>
  </si>
  <si>
    <t>Resurs Holding AB</t>
  </si>
  <si>
    <t>CARNEG,GSI,MORSTA,SEB</t>
  </si>
  <si>
    <t>TOKMAN FH</t>
  </si>
  <si>
    <t>Tokmanni Group Corp</t>
  </si>
  <si>
    <t>BofAML,CARNGI,GSI,NORDEA</t>
  </si>
  <si>
    <t>VADS SS</t>
  </si>
  <si>
    <t>Vadsbo SwitchTech Group AB</t>
  </si>
  <si>
    <t>WTX SS</t>
  </si>
  <si>
    <t>Wilson Therapeutics AB</t>
  </si>
  <si>
    <t>IPO,Primary Share Offering,VC Backed,REG S,Rule 144A</t>
  </si>
  <si>
    <t>ABGSUN,CARNEG,DNB</t>
  </si>
  <si>
    <t>TALK SS</t>
  </si>
  <si>
    <t>TalkPool AG</t>
  </si>
  <si>
    <t>CLEMO SS</t>
  </si>
  <si>
    <t>Clean Motion AB</t>
  </si>
  <si>
    <t>PDX SS</t>
  </si>
  <si>
    <t>Paradox Interactive AB</t>
  </si>
  <si>
    <t>IPO,Secondary Share Offering,Best Efforts</t>
  </si>
  <si>
    <t>LITI SS</t>
  </si>
  <si>
    <t>Litium Affarskommunikation AB</t>
  </si>
  <si>
    <t>CYXO SS</t>
  </si>
  <si>
    <t>Cyxone AB</t>
  </si>
  <si>
    <t>B2H NO</t>
  </si>
  <si>
    <t>B2Holding ASA</t>
  </si>
  <si>
    <t>ABGSUN,ARCTIC,NORDEA</t>
  </si>
  <si>
    <t>ORSTED DC</t>
  </si>
  <si>
    <t>Orsted A/S</t>
  </si>
  <si>
    <t>IPO,Secondary Share Offering,Best Efforts,Government Exit,REG S,Rule 144A</t>
  </si>
  <si>
    <t>CITI,DANBNK,JPM,MS,NORDEA,UBS</t>
  </si>
  <si>
    <t>PIEZO SS</t>
  </si>
  <si>
    <t>PiezoMotor Uppsala AB</t>
  </si>
  <si>
    <t>TMG SS</t>
  </si>
  <si>
    <t>The Marketing Group PLC</t>
  </si>
  <si>
    <t>NWG SS</t>
  </si>
  <si>
    <t>Nordic Waterproofing Holding A</t>
  </si>
  <si>
    <t>ERMA SS</t>
  </si>
  <si>
    <t>Enorama Pharma AB</t>
  </si>
  <si>
    <t>B3 SS</t>
  </si>
  <si>
    <t>B3 Consulting Group AB</t>
  </si>
  <si>
    <t>TFBANK SS</t>
  </si>
  <si>
    <t>TF Bank AB</t>
  </si>
  <si>
    <t>IPO,Secondary Share Offering,Best Efforts,REG S</t>
  </si>
  <si>
    <t>SECARE SS</t>
  </si>
  <si>
    <t>SwedenCare AB</t>
  </si>
  <si>
    <t>ACAD SS</t>
  </si>
  <si>
    <t>AcadeMedia AB</t>
  </si>
  <si>
    <t>CARNEG,NORDEA,SEB</t>
  </si>
  <si>
    <t>REDW SS</t>
  </si>
  <si>
    <t>Redwood Pharma AB</t>
  </si>
  <si>
    <t>GOMX SS</t>
  </si>
  <si>
    <t>GomSpace Group AB</t>
  </si>
  <si>
    <t>SMG SS</t>
  </si>
  <si>
    <t>Shortcut Media AB</t>
  </si>
  <si>
    <t>ALELIO SS</t>
  </si>
  <si>
    <t>Alelion Energy Systems AB</t>
  </si>
  <si>
    <t>DIGS SS</t>
  </si>
  <si>
    <t>Dignita Systems AB</t>
  </si>
  <si>
    <t>BRANDB SS</t>
  </si>
  <si>
    <t>BrandBee Holding AB</t>
  </si>
  <si>
    <t>LAUR SS</t>
  </si>
  <si>
    <t>Lauritz.com Group A/S</t>
  </si>
  <si>
    <t>IPO,Primary Share Offering,Secondary Share Offering,Best Efforts,PE Backed,REG S</t>
  </si>
  <si>
    <t>ABG Sundal Collier ASA/Stockh</t>
  </si>
  <si>
    <t>CRNOB SS</t>
  </si>
  <si>
    <t>Cereno Scientific AB</t>
  </si>
  <si>
    <t>PROVIT SS</t>
  </si>
  <si>
    <t>Provide IT Sweden AB</t>
  </si>
  <si>
    <t>MAXF SS</t>
  </si>
  <si>
    <t>MaxFastigheter i Sverige AB</t>
  </si>
  <si>
    <t>Catella Corporate Finance</t>
  </si>
  <si>
    <t>PRIVA FH</t>
  </si>
  <si>
    <t>Privanet Group Oyj</t>
  </si>
  <si>
    <t>QUARPREF SS</t>
  </si>
  <si>
    <t>Quartiers Properties AB</t>
  </si>
  <si>
    <t>SYNACT SS</t>
  </si>
  <si>
    <t>SynAct Pharma AB</t>
  </si>
  <si>
    <t>ULED SS</t>
  </si>
  <si>
    <t>A Uni-light LED AB</t>
  </si>
  <si>
    <t>MAHAA SS</t>
  </si>
  <si>
    <t>Maha Energy AB</t>
  </si>
  <si>
    <t>EXPRS2 SS</t>
  </si>
  <si>
    <t>Expres2ion Biotech Holding AB</t>
  </si>
  <si>
    <t>PENCON SS</t>
  </si>
  <si>
    <t>PEN Concept Group AB</t>
  </si>
  <si>
    <t>SUST SS</t>
  </si>
  <si>
    <t>Sustainable Energy Solutions S</t>
  </si>
  <si>
    <t>CYB1 SS</t>
  </si>
  <si>
    <t>Cyber Security 1 AB</t>
  </si>
  <si>
    <t>WIL SS</t>
  </si>
  <si>
    <t>WilLak AB</t>
  </si>
  <si>
    <t>NETS DC</t>
  </si>
  <si>
    <t>Nets A/S</t>
  </si>
  <si>
    <t>IPO,Primary Share Offering,Secondary Share Offering,Best Efforts,VC Backed,VC Exit,PE Backed,PE Exit,REG S,Rule 144A</t>
  </si>
  <si>
    <t>ENG SS</t>
  </si>
  <si>
    <t>Internationella Engelska Skola</t>
  </si>
  <si>
    <t>IPO,Secondary Share Offering,Best Efforts,PE Backed,PE Exit,REG S</t>
  </si>
  <si>
    <t>ABGSUN,HCM</t>
  </si>
  <si>
    <t>INDEX SS</t>
  </si>
  <si>
    <t>Index Pharmaceuticals Holding</t>
  </si>
  <si>
    <t>VINCIT FH</t>
  </si>
  <si>
    <t>Vincit Oyj</t>
  </si>
  <si>
    <t>GPX SS</t>
  </si>
  <si>
    <t>Gasporox AB</t>
  </si>
  <si>
    <t>AHSL SS</t>
  </si>
  <si>
    <t>Ahlsell AB</t>
  </si>
  <si>
    <t>TOBIN SS</t>
  </si>
  <si>
    <t>Tobin Properties AB</t>
  </si>
  <si>
    <t>ABGSUN,PARETO</t>
  </si>
  <si>
    <t>CLNKB SS</t>
  </si>
  <si>
    <t>CELLINK AB</t>
  </si>
  <si>
    <t>HEEROS FH</t>
  </si>
  <si>
    <t>Heeros Oyj</t>
  </si>
  <si>
    <t>CFISH SS</t>
  </si>
  <si>
    <t>Crunchfish AB</t>
  </si>
  <si>
    <t>GAPW SS</t>
  </si>
  <si>
    <t>Gapwaves AB</t>
  </si>
  <si>
    <t>THQNB SS</t>
  </si>
  <si>
    <t>THQ Nordic AB</t>
  </si>
  <si>
    <t>ATORX SS</t>
  </si>
  <si>
    <t>Alligator Bioscience AB</t>
  </si>
  <si>
    <t>IPO,Primary Share Offering,Secondary Share Offering,VC Backed,VC Exit</t>
  </si>
  <si>
    <t>CARNEG,DNB</t>
  </si>
  <si>
    <t>SRNKEB SS</t>
  </si>
  <si>
    <t>Serneke Group AB</t>
  </si>
  <si>
    <t>RISE SS</t>
  </si>
  <si>
    <t>Ripasso Energy AB</t>
  </si>
  <si>
    <t>Eminova Fondkommission AB</t>
  </si>
  <si>
    <t>DNA FH</t>
  </si>
  <si>
    <t>DNA Oyj</t>
  </si>
  <si>
    <t>DANBNK,JPM,MS,NORDEA,SEB</t>
  </si>
  <si>
    <t>VOLO SS</t>
  </si>
  <si>
    <t>Volati AB</t>
  </si>
  <si>
    <t>IPO,Primary Share Offering,PE Backed,REG S</t>
  </si>
  <si>
    <t>CARNEG,NORDEA</t>
  </si>
  <si>
    <t>ARCUS NO</t>
  </si>
  <si>
    <t>Arcus ASA</t>
  </si>
  <si>
    <t>ABGSUN,CARNEG,SEB</t>
  </si>
  <si>
    <t>ADDERA SS</t>
  </si>
  <si>
    <t>Adderacare AB</t>
  </si>
  <si>
    <t>BYGGP SS</t>
  </si>
  <si>
    <t>ByggPartner I Dalarna Holding</t>
  </si>
  <si>
    <t>CMOTECB SS</t>
  </si>
  <si>
    <t>Scandinavian ChemoTech AB</t>
  </si>
  <si>
    <t>SEYE SS</t>
  </si>
  <si>
    <t>Smart Eye AB</t>
  </si>
  <si>
    <t>EDGE SS</t>
  </si>
  <si>
    <t>Edgeware AB</t>
  </si>
  <si>
    <t>IPO,Primary Share Offering,Secondary Share Offering,Best Efforts,VC Backed,VC Exit,PE Backed,PE Exit</t>
  </si>
  <si>
    <t>FINE SS</t>
  </si>
  <si>
    <t>Finepart Sweden AB</t>
  </si>
  <si>
    <t>TIRO SS</t>
  </si>
  <si>
    <t>Transiro Int AB</t>
  </si>
  <si>
    <t>AINO SS</t>
  </si>
  <si>
    <t>Aino Health AB</t>
  </si>
  <si>
    <t>ACARIX SS</t>
  </si>
  <si>
    <t>Acarix AB</t>
  </si>
  <si>
    <t>Vator Holding AB</t>
  </si>
  <si>
    <t>APTR SS</t>
  </si>
  <si>
    <t>Appspotr AB</t>
  </si>
  <si>
    <t>AAC SS</t>
  </si>
  <si>
    <t>AAC Microtec AB</t>
  </si>
  <si>
    <t>CUR SS</t>
  </si>
  <si>
    <t>Curando Nordic AB</t>
  </si>
  <si>
    <t>STW SS</t>
  </si>
  <si>
    <t>SeaTwirl AB</t>
  </si>
  <si>
    <t>NHCBHFFS SS</t>
  </si>
  <si>
    <t>Baltic Horizon Fund</t>
  </si>
  <si>
    <t>EE</t>
  </si>
  <si>
    <t>IPO,Primary Share Offering,Best Efforts,Dual Listing</t>
  </si>
  <si>
    <t>UMS NO</t>
  </si>
  <si>
    <t>Unified Messaging Systems AS</t>
  </si>
  <si>
    <t>IPO,Primary Share Offering,Best Efforts,REG S,Rule 144A</t>
  </si>
  <si>
    <t>ACOU SS</t>
  </si>
  <si>
    <t>AcouSort AB</t>
  </si>
  <si>
    <t>MULT SS</t>
  </si>
  <si>
    <t>Multidocker Cargo Handling AB</t>
  </si>
  <si>
    <t>MENUB SS</t>
  </si>
  <si>
    <t>MenuPay AB</t>
  </si>
  <si>
    <t>AERWB SS</t>
  </si>
  <si>
    <t>Aerowash AB</t>
  </si>
  <si>
    <t>ONCO SS</t>
  </si>
  <si>
    <t>Oncopeptides AB</t>
  </si>
  <si>
    <t>IPO,Primary Share Offering,Best Efforts,PE Backed,REG S,Rule 144A</t>
  </si>
  <si>
    <t>IRLABA SS</t>
  </si>
  <si>
    <t>Irlab Therapeutics AB</t>
  </si>
  <si>
    <t>SARS SS</t>
  </si>
  <si>
    <t>SARSYS-ASFT AB</t>
  </si>
  <si>
    <t>SPIN SS</t>
  </si>
  <si>
    <t>Spintso International AB</t>
  </si>
  <si>
    <t>HEMC SS</t>
  </si>
  <si>
    <t>HemCheck Sweden AB</t>
  </si>
  <si>
    <t>SAMTB SS</t>
  </si>
  <si>
    <t>Samtrygg Group AB</t>
  </si>
  <si>
    <t>ACOS SS</t>
  </si>
  <si>
    <t>Acosense AB</t>
  </si>
  <si>
    <t>MIPS SS</t>
  </si>
  <si>
    <t>MIPS AB</t>
  </si>
  <si>
    <t>NXTGMS FH</t>
  </si>
  <si>
    <t>Next Games Oy</t>
  </si>
  <si>
    <t>IPO,Primary Share Offering,Best Efforts,VC Backed,REG S</t>
  </si>
  <si>
    <t>EATG SS</t>
  </si>
  <si>
    <t>EatGood Sweden AB</t>
  </si>
  <si>
    <t>BIOVICB SS</t>
  </si>
  <si>
    <t>Biovica International AB</t>
  </si>
  <si>
    <t>AMBEA SS</t>
  </si>
  <si>
    <t>Ambea AB</t>
  </si>
  <si>
    <t>CARNEG,DANBNK,NORDEA</t>
  </si>
  <si>
    <t>CBTTB SS</t>
  </si>
  <si>
    <t>Christian Berner Tech Trade AB</t>
  </si>
  <si>
    <t>IPO,Secondary Share Offering,Best Efforts,PE Backed</t>
  </si>
  <si>
    <t>ISOFOL SS</t>
  </si>
  <si>
    <t>Isofol Medical AB</t>
  </si>
  <si>
    <t>Pareto Securities AB</t>
  </si>
  <si>
    <t>FONDIA FH</t>
  </si>
  <si>
    <t>Fondia Oyj</t>
  </si>
  <si>
    <t>SSM SS</t>
  </si>
  <si>
    <t>SSM Holding AB</t>
  </si>
  <si>
    <t>ABGSUN,SEB</t>
  </si>
  <si>
    <t>TANGI SS</t>
  </si>
  <si>
    <t>Tangiamo Touch Technology AB</t>
  </si>
  <si>
    <t>ATIC SS</t>
  </si>
  <si>
    <t>Actic Group AB</t>
  </si>
  <si>
    <t>CARNEG,DNB,SEB</t>
  </si>
  <si>
    <t>BGBIO NO</t>
  </si>
  <si>
    <t>Bergenbio ASA</t>
  </si>
  <si>
    <t>ABGSUN,ARCTIC,DNB,NNBSS</t>
  </si>
  <si>
    <t>IVACC SS</t>
  </si>
  <si>
    <t>Intervacc AB</t>
  </si>
  <si>
    <t>FMM SS</t>
  </si>
  <si>
    <t>FM Mattsson Mora Group AB</t>
  </si>
  <si>
    <t>SONE SS</t>
  </si>
  <si>
    <t>Sonetel AB</t>
  </si>
  <si>
    <t>ANNX SS</t>
  </si>
  <si>
    <t>Annexin Pharmaceuticals AB</t>
  </si>
  <si>
    <t>ACUC SS</t>
  </si>
  <si>
    <t>AcuCort AB</t>
  </si>
  <si>
    <t>XMR SS</t>
  </si>
  <si>
    <t>XmReality AB</t>
  </si>
  <si>
    <t>COMPIT SS</t>
  </si>
  <si>
    <t>Compare-IT Nordic AB</t>
  </si>
  <si>
    <t>MANTEX SS</t>
  </si>
  <si>
    <t>Mantex AB</t>
  </si>
  <si>
    <t>BUSER SS</t>
  </si>
  <si>
    <t>Bambuser AB</t>
  </si>
  <si>
    <t>FREESK SS</t>
  </si>
  <si>
    <t>Freedesk AB</t>
  </si>
  <si>
    <t>INSTAL SS</t>
  </si>
  <si>
    <t>Instalco Intressenter AB</t>
  </si>
  <si>
    <t>IPO,Secondary Share Offering,PE Backed,PE Exit,REG S</t>
  </si>
  <si>
    <t>SECI SS</t>
  </si>
  <si>
    <t>Secits Holding AB</t>
  </si>
  <si>
    <t>KAMUX FH</t>
  </si>
  <si>
    <t>Kamux Corp</t>
  </si>
  <si>
    <t>IPO,Primary Share Offering,Secondary Share Offering,PE Backed,PE Exit,REG S</t>
  </si>
  <si>
    <t>CLDRB SS</t>
  </si>
  <si>
    <t>Cloudrepublic AB</t>
  </si>
  <si>
    <t>INTEGB SS</t>
  </si>
  <si>
    <t>Integrum AB</t>
  </si>
  <si>
    <t>NXAR SS</t>
  </si>
  <si>
    <t>Nexar Group AB</t>
  </si>
  <si>
    <t>MTRS SS</t>
  </si>
  <si>
    <t>Munters Group AB</t>
  </si>
  <si>
    <t>CARNGI,DANSKE,GSI,JEFF,NORDEA</t>
  </si>
  <si>
    <t>MPLUS SS</t>
  </si>
  <si>
    <t>Mobiplus AB</t>
  </si>
  <si>
    <t>BIOS SS</t>
  </si>
  <si>
    <t>BioServo Technologies AB</t>
  </si>
  <si>
    <t>IPO,Primary Share Offering,Secondary Share Offering,Best Efforts,VC Backed</t>
  </si>
  <si>
    <t>AVANZA,NNBSS</t>
  </si>
  <si>
    <t>MCOVB SS</t>
  </si>
  <si>
    <t>Medicover AB</t>
  </si>
  <si>
    <t>IPO,Primary Share Offering,Secondary Share Offering,Best Efforts,REG S</t>
  </si>
  <si>
    <t>CARNGI,JEFF,NORDEA,SEB</t>
  </si>
  <si>
    <t>FJORD NO</t>
  </si>
  <si>
    <t>Fjord1 ASA</t>
  </si>
  <si>
    <t>FEARNL,SPBM</t>
  </si>
  <si>
    <t>SAFE NO</t>
  </si>
  <si>
    <t>Saferoad Holding ASA</t>
  </si>
  <si>
    <t>IPO,Primary Share Offering,Secondary Share Offering,Best Efforts,PE Backed,REG S,Rule 144A</t>
  </si>
  <si>
    <t>CARN,DANBNK,NORDEA,NNBSS</t>
  </si>
  <si>
    <t>REMEDY FH</t>
  </si>
  <si>
    <t>Remedy Entertainment Oyj</t>
  </si>
  <si>
    <t>AYIMAB SS</t>
  </si>
  <si>
    <t>Ayima Ltd</t>
  </si>
  <si>
    <t>TERRNTB SS</t>
  </si>
  <si>
    <t>Terranet Holding AB</t>
  </si>
  <si>
    <t>BOOZT SS</t>
  </si>
  <si>
    <t>Boozt AB</t>
  </si>
  <si>
    <t>CARNEG,DANBNK,BEREN</t>
  </si>
  <si>
    <t>ZAPLOX SS</t>
  </si>
  <si>
    <t>Zaplox AB</t>
  </si>
  <si>
    <t>SILMA FH</t>
  </si>
  <si>
    <t>Silmaasema Oyj</t>
  </si>
  <si>
    <t>NORDEA,OPBANK</t>
  </si>
  <si>
    <t>TCC SS</t>
  </si>
  <si>
    <t>TCECUR Sweden AB</t>
  </si>
  <si>
    <t>PHYRPREF SS</t>
  </si>
  <si>
    <t>Preservia Hyresfastigheter AB</t>
  </si>
  <si>
    <t>PAX SS</t>
  </si>
  <si>
    <t>Paxman AB</t>
  </si>
  <si>
    <t>SPOL NO</t>
  </si>
  <si>
    <t>Sparebank 1 Oestlandet</t>
  </si>
  <si>
    <t>IPO,Secondary Share Offering,Best Efforts,Rule 144A</t>
  </si>
  <si>
    <t>PARETO,SPBM,SWED</t>
  </si>
  <si>
    <t>GRONGME NO</t>
  </si>
  <si>
    <t>Grong Sparebank</t>
  </si>
  <si>
    <t>ENERS SS</t>
  </si>
  <si>
    <t>Enersize Oyj</t>
  </si>
  <si>
    <t>GREENM DC</t>
  </si>
  <si>
    <t>GreenMobility A/S</t>
  </si>
  <si>
    <t>FN Denmark</t>
  </si>
  <si>
    <t>IPO,Primary Share Offering,Best Efforts,REG S</t>
  </si>
  <si>
    <t>Kapital Partner ApS</t>
  </si>
  <si>
    <t>NITRO SS</t>
  </si>
  <si>
    <t>Nitro Games Oyj</t>
  </si>
  <si>
    <t>SUS SS</t>
  </si>
  <si>
    <t>Surgical Science Sweden AB</t>
  </si>
  <si>
    <t>EVRY NO</t>
  </si>
  <si>
    <t>Evry AS</t>
  </si>
  <si>
    <t>ABGSUN,CS,DNB,GSI,MSCOLT,UBS</t>
  </si>
  <si>
    <t>BONEX SS</t>
  </si>
  <si>
    <t>BoneSupport Holding AB</t>
  </si>
  <si>
    <t>IPO,Primary Share Offering,Best Efforts,VC Backed,PE Backed,REG S,Rule 144A</t>
  </si>
  <si>
    <t>TRIANB SS</t>
  </si>
  <si>
    <t>Fastighets AB Trianon</t>
  </si>
  <si>
    <t>SEDANA SS</t>
  </si>
  <si>
    <t>Sedana Medical AB</t>
  </si>
  <si>
    <t>CONFRZ DC</t>
  </si>
  <si>
    <t>Conferize A/S</t>
  </si>
  <si>
    <t>PEKAB SS</t>
  </si>
  <si>
    <t>Peckas Naturodlingar AB</t>
  </si>
  <si>
    <t>CIMCO SS</t>
  </si>
  <si>
    <t>Cimco Marine AB</t>
  </si>
  <si>
    <t>PROMO SS</t>
  </si>
  <si>
    <t>Promore Pharma AB</t>
  </si>
  <si>
    <t>ASPIRE SS</t>
  </si>
  <si>
    <t>Aspire Global PLC</t>
  </si>
  <si>
    <t>IPO,Primary Share Offering,Secondary Share Offering,Best Efforts,Rule 144A</t>
  </si>
  <si>
    <t>ASAME NO</t>
  </si>
  <si>
    <t>Atlantic Sapphire AS</t>
  </si>
  <si>
    <t>ARCTIC,DNB</t>
  </si>
  <si>
    <t>NXTCL SS</t>
  </si>
  <si>
    <t>NextCell Pharma AB</t>
  </si>
  <si>
    <t>OMNI SS</t>
  </si>
  <si>
    <t>OmniCar Holding AB</t>
  </si>
  <si>
    <t>NETMB SS</t>
  </si>
  <si>
    <t>Netmore Group AB</t>
  </si>
  <si>
    <t>REALFI SS</t>
  </si>
  <si>
    <t>Realfiction Holding AB</t>
  </si>
  <si>
    <t>ENRAD SS</t>
  </si>
  <si>
    <t>Enrad AB</t>
  </si>
  <si>
    <t>SENZA SS</t>
  </si>
  <si>
    <t>Senzagen AB</t>
  </si>
  <si>
    <t>XSPRAY SS</t>
  </si>
  <si>
    <t>XSpray Pharma AB</t>
  </si>
  <si>
    <t>IPO,Primary Share Offering,VC Backed,VC Exit</t>
  </si>
  <si>
    <t>ISAB SS</t>
  </si>
  <si>
    <t>Inhalation Sciences Sweden AB</t>
  </si>
  <si>
    <t>ROVIO FH</t>
  </si>
  <si>
    <t>Rovio Entertainment Oyj</t>
  </si>
  <si>
    <t>CARNGI,DANBNK,DB,OPBANK</t>
  </si>
  <si>
    <t>INFRNT NO</t>
  </si>
  <si>
    <t>Infront ASA</t>
  </si>
  <si>
    <t>IPO,Primary Share Offering,Secondary Share Offering,VC Backed,VC Exit,PE Backed,PE Exit,REG S,Rule 144A</t>
  </si>
  <si>
    <t>ABGSUN,DANSKE</t>
  </si>
  <si>
    <t>SNOR NO</t>
  </si>
  <si>
    <t>SpareBank 1 Nordvest</t>
  </si>
  <si>
    <t>SpareBank 1 Markets AS</t>
  </si>
  <si>
    <t>BALCO SS</t>
  </si>
  <si>
    <t>Balco Group AB</t>
  </si>
  <si>
    <t>CARNEG,DANBNK</t>
  </si>
  <si>
    <t>TITAN FH</t>
  </si>
  <si>
    <t>Titanium Oyj</t>
  </si>
  <si>
    <t>HANDI SS</t>
  </si>
  <si>
    <t>Handicare Group AB</t>
  </si>
  <si>
    <t>BAML,CARNGI,DNB</t>
  </si>
  <si>
    <t>TTALO FH</t>
  </si>
  <si>
    <t>Terveystalo Oyj</t>
  </si>
  <si>
    <t>CARNGI,JEFF,MS,OPBANK,SEB</t>
  </si>
  <si>
    <t>WSTEP NO</t>
  </si>
  <si>
    <t>Webstep AS</t>
  </si>
  <si>
    <t>ARCTIC,SRBANK,SPBM</t>
  </si>
  <si>
    <t>BIOAB SS</t>
  </si>
  <si>
    <t>BioArctic AB</t>
  </si>
  <si>
    <t>CARNGI,DNB</t>
  </si>
  <si>
    <t>FRAMB SS</t>
  </si>
  <si>
    <t>Fram Skandinavien AB</t>
  </si>
  <si>
    <t>CLIMEB SS</t>
  </si>
  <si>
    <t>Climeon AB</t>
  </si>
  <si>
    <t>QIIWI SS</t>
  </si>
  <si>
    <t>Weareqiiwi Interactive AB</t>
  </si>
  <si>
    <t>GLOBAL SS</t>
  </si>
  <si>
    <t>Global Gaming 555 AB</t>
  </si>
  <si>
    <t>FNM SS</t>
  </si>
  <si>
    <t>SSG NO</t>
  </si>
  <si>
    <t>Self Storage Group ASA</t>
  </si>
  <si>
    <t>BIBB SS</t>
  </si>
  <si>
    <t>BibbInstruments AB</t>
  </si>
  <si>
    <t>CRAYON NO</t>
  </si>
  <si>
    <t>Crayon Group Holding ASA</t>
  </si>
  <si>
    <t>CARNEG,DANSKE,DNB</t>
  </si>
  <si>
    <t>KOMP NO</t>
  </si>
  <si>
    <t>Komplett Bank ASA</t>
  </si>
  <si>
    <t>ABGSUN,PARETO,SEB</t>
  </si>
  <si>
    <t>ORPHA DC</t>
  </si>
  <si>
    <t>Orphazyme A/S</t>
  </si>
  <si>
    <t>IPO,Primary Share Offering,VC Backed,PE Backed,REG S</t>
  </si>
  <si>
    <t>GOFORE FH</t>
  </si>
  <si>
    <t>Gofore Oyj</t>
  </si>
  <si>
    <t>SEA SS</t>
  </si>
  <si>
    <t>Seafire AB</t>
  </si>
  <si>
    <t>IRRAS SS</t>
  </si>
  <si>
    <t>IRRAS AB</t>
  </si>
  <si>
    <t>IPO,Primary Share Offering,Best Efforts,VC Backed,REG S,Rule 144A</t>
  </si>
  <si>
    <t>TOUCH SS</t>
  </si>
  <si>
    <t>Touchtech AB</t>
  </si>
  <si>
    <t>TCM DC</t>
  </si>
  <si>
    <t>TCM Group A/S</t>
  </si>
  <si>
    <t>ABGSUN,CARNGI,DANBNK</t>
  </si>
  <si>
    <t>2CUREX SS</t>
  </si>
  <si>
    <t>2cureX AB</t>
  </si>
  <si>
    <t>AWRD SS</t>
  </si>
  <si>
    <t>Awardit AB</t>
  </si>
  <si>
    <t>TSEC SS</t>
  </si>
  <si>
    <t>Tempest Security AB</t>
  </si>
  <si>
    <t>DEVPB SS</t>
  </si>
  <si>
    <t>Devport AB</t>
  </si>
  <si>
    <t>TPGR SS</t>
  </si>
  <si>
    <t>Time People Group AB</t>
  </si>
  <si>
    <t>MAGI SS</t>
  </si>
  <si>
    <t>MAG Interactive AB</t>
  </si>
  <si>
    <t>EFECTE FH</t>
  </si>
  <si>
    <t>Efecte Oyj</t>
  </si>
  <si>
    <t>ACCON SS</t>
  </si>
  <si>
    <t>Acconeer AB</t>
  </si>
  <si>
    <t>LYKOA SS</t>
  </si>
  <si>
    <t>Lyko Group AB</t>
  </si>
  <si>
    <t>COLAB SS</t>
  </si>
  <si>
    <t>Colabitoil Sweden AB</t>
  </si>
  <si>
    <t>ATVEXAB SS</t>
  </si>
  <si>
    <t>Atvexa AB</t>
  </si>
  <si>
    <t>DNB Markets</t>
  </si>
  <si>
    <t>BIOWKS SS</t>
  </si>
  <si>
    <t>Bio-Works Technologies AB</t>
  </si>
  <si>
    <t>FLEXQ SS</t>
  </si>
  <si>
    <t>Flexqube AB</t>
  </si>
  <si>
    <t>TOPR SS</t>
  </si>
  <si>
    <t>Topright Nordic AB</t>
  </si>
  <si>
    <t>247 SS</t>
  </si>
  <si>
    <t>24sevenoffice Scandinavia AB</t>
  </si>
  <si>
    <t>ORGO SS</t>
  </si>
  <si>
    <t>Orgo Tech AB</t>
  </si>
  <si>
    <t>OBST SS</t>
  </si>
  <si>
    <t>ObsteCare AB</t>
  </si>
  <si>
    <t>CGITB SS</t>
  </si>
  <si>
    <t>Cgit Holding AB</t>
  </si>
  <si>
    <t>INFRA SS</t>
  </si>
  <si>
    <t>Infracom Group AB</t>
  </si>
  <si>
    <t>NPINV DC</t>
  </si>
  <si>
    <t>NPinvestor.com A/S</t>
  </si>
  <si>
    <t>SALMON NO</t>
  </si>
  <si>
    <t>Salmones Camanchaca SA</t>
  </si>
  <si>
    <t>CL</t>
  </si>
  <si>
    <t>IPO,Primary Share Offering,Secondary Share Offering,Dual Listing,REG S,Rule 144A</t>
  </si>
  <si>
    <t>DNB,NORBAN,PARETO,LARRAI</t>
  </si>
  <si>
    <t>SANNAB SS</t>
  </si>
  <si>
    <t>Scandinavian Health Innovations AB</t>
  </si>
  <si>
    <t>Invesdor Oy</t>
  </si>
  <si>
    <t>ADMCM FH</t>
  </si>
  <si>
    <t>Admicom OYJ</t>
  </si>
  <si>
    <t>GOLDB SS</t>
  </si>
  <si>
    <t>Goldblue AB</t>
  </si>
  <si>
    <t>LIVI SS</t>
  </si>
  <si>
    <t>LIV Ihop AB</t>
  </si>
  <si>
    <t>SMOL SS</t>
  </si>
  <si>
    <t>Smoltek Nanotech Holding AB</t>
  </si>
  <si>
    <t>BONEH FH</t>
  </si>
  <si>
    <t>BBS-Bioactive Bone Substitutes</t>
  </si>
  <si>
    <t>IPO,Primary Share Offering,Best Efforts,VC Backed,Dual Listing</t>
  </si>
  <si>
    <t>Nordnet AB</t>
  </si>
  <si>
    <t>OPT SS</t>
  </si>
  <si>
    <t>OptiMobile AB</t>
  </si>
  <si>
    <t>CIBUS SS</t>
  </si>
  <si>
    <t>Cibus Nordic Real Estate AB</t>
  </si>
  <si>
    <t>ZUTEC SS</t>
  </si>
  <si>
    <t>Zutec Holding AB</t>
  </si>
  <si>
    <t>FKRAFT NO</t>
  </si>
  <si>
    <t>Fjordkraft Holding ASA</t>
  </si>
  <si>
    <t>ABGSUN,SPBM</t>
  </si>
  <si>
    <t>ELK NO</t>
  </si>
  <si>
    <t>Elkem ASA</t>
  </si>
  <si>
    <t>ABGSUN,CARN,CITI,MS,NDUK</t>
  </si>
  <si>
    <t>HARVIA FH</t>
  </si>
  <si>
    <t>Harvia Oyj</t>
  </si>
  <si>
    <t>IPO,Primary Share Offering,Secondary Share Offering,Best Efforts,PE Backed,PE Exit,REG S</t>
  </si>
  <si>
    <t>DANSKE,HCM</t>
  </si>
  <si>
    <t>AGILC DC</t>
  </si>
  <si>
    <t>Agillic A/S</t>
  </si>
  <si>
    <t>Tofte &amp; Co</t>
  </si>
  <si>
    <t>ALTIA FH</t>
  </si>
  <si>
    <t>Altia Oyj</t>
  </si>
  <si>
    <t>IPO,Secondary Share Offering,Best Efforts,Government Exit</t>
  </si>
  <si>
    <t>CARNGI,NORDEA</t>
  </si>
  <si>
    <t>GREEN SS</t>
  </si>
  <si>
    <t>Green Landscaping Holding AB</t>
  </si>
  <si>
    <t>BHG SS</t>
  </si>
  <si>
    <t>Bygghemma Group First AB</t>
  </si>
  <si>
    <t>CARNEG,BEREN,SEB</t>
  </si>
  <si>
    <t>ICO SS</t>
  </si>
  <si>
    <t>Iconovo AB</t>
  </si>
  <si>
    <t>FLUI SS</t>
  </si>
  <si>
    <t>Fluicell AB</t>
  </si>
  <si>
    <t>INFREA SS</t>
  </si>
  <si>
    <t>Infrea AB</t>
  </si>
  <si>
    <t>ESENSE FH</t>
  </si>
  <si>
    <t>Enersense International Oyj</t>
  </si>
  <si>
    <t>HAPPY DC</t>
  </si>
  <si>
    <t>Happy Helper A/S</t>
  </si>
  <si>
    <t>AEC SS</t>
  </si>
  <si>
    <t>Africa Energy Corp</t>
  </si>
  <si>
    <t>CA</t>
  </si>
  <si>
    <t>OVZON SS</t>
  </si>
  <si>
    <t>Ovzon AB</t>
  </si>
  <si>
    <t>BODY SS</t>
  </si>
  <si>
    <t>Bodyflight Sweden AB</t>
  </si>
  <si>
    <t>JDT SS</t>
  </si>
  <si>
    <t>Jondetech Sensors AB</t>
  </si>
  <si>
    <t>ITECH SS</t>
  </si>
  <si>
    <t>I-Tech AB</t>
  </si>
  <si>
    <t>AFRI SS</t>
  </si>
  <si>
    <t>Africa Resources AB</t>
  </si>
  <si>
    <t>NCAB SS</t>
  </si>
  <si>
    <t>NCAB Group AB</t>
  </si>
  <si>
    <t>IPO,Primary Share Offering,Secondary Share Offering,Best Efforts,PE Backed</t>
  </si>
  <si>
    <t>NETC DC</t>
  </si>
  <si>
    <t>Netcompany Group A/S</t>
  </si>
  <si>
    <t>DANSKE,DB,MS,SEB</t>
  </si>
  <si>
    <t>BETCO SS</t>
  </si>
  <si>
    <t>Better Collective A/S</t>
  </si>
  <si>
    <t>NORDEA,SEB</t>
  </si>
  <si>
    <t>TEONEME NO</t>
  </si>
  <si>
    <t>TargetEveryOne AB</t>
  </si>
  <si>
    <t>IPO,Primary Share Offering,REG S,Rule 144A</t>
  </si>
  <si>
    <t>IAG SS</t>
  </si>
  <si>
    <t>IA Industriarmatur Group AB</t>
  </si>
  <si>
    <t>FREETR SS</t>
  </si>
  <si>
    <t>Freetrailer Group A/S</t>
  </si>
  <si>
    <t>KOJAMO FH</t>
  </si>
  <si>
    <t>Kojamo Oyj</t>
  </si>
  <si>
    <t>GSI,JPM,NORDEA,OPBANK</t>
  </si>
  <si>
    <t>ARIONSDB SS</t>
  </si>
  <si>
    <t>Arion Banki HF</t>
  </si>
  <si>
    <t>IC</t>
  </si>
  <si>
    <t>IPO,Secondary Share Offering,Best Efforts,Dual Listing,REG S,Rule 144A</t>
  </si>
  <si>
    <t>ARIONB,CARNGI,CITI,DB,GSI,MS</t>
  </si>
  <si>
    <t>PENGB SS</t>
  </si>
  <si>
    <t>Projektengagemang Sweden AB</t>
  </si>
  <si>
    <t>VMP FH</t>
  </si>
  <si>
    <t>VMP OYJ</t>
  </si>
  <si>
    <t>IPO,Primary Share Offering,Best Efforts,PE Backed,REG S</t>
  </si>
  <si>
    <t>DICOT SS</t>
  </si>
  <si>
    <t>Dicot AB</t>
  </si>
  <si>
    <t>MIDS SS</t>
  </si>
  <si>
    <t>Midsummer AB</t>
  </si>
  <si>
    <t>SHLF NO</t>
  </si>
  <si>
    <t>Shelf Drilling Ltd</t>
  </si>
  <si>
    <t>PLATOU,DNB</t>
  </si>
  <si>
    <t>VIRO DC</t>
  </si>
  <si>
    <t>Virogates A/S</t>
  </si>
  <si>
    <t>RPLAN SS</t>
  </si>
  <si>
    <t>Ranplan Group AB</t>
  </si>
  <si>
    <t>Hagberg &amp; Aneborn Fondkommiss</t>
  </si>
  <si>
    <t>CALTX SS</t>
  </si>
  <si>
    <t>Calliditas Therapeutics AB</t>
  </si>
  <si>
    <t>RAKE SS</t>
  </si>
  <si>
    <t>Raketech Group Holding PLC</t>
  </si>
  <si>
    <t>DANSKE,SEB</t>
  </si>
  <si>
    <t>ODICO DC</t>
  </si>
  <si>
    <t>Odico A/S</t>
  </si>
  <si>
    <t>OET NO</t>
  </si>
  <si>
    <t>Okeanis Eco Tankers Corp</t>
  </si>
  <si>
    <t>GR</t>
  </si>
  <si>
    <t>Fearnley Securities AS</t>
  </si>
  <si>
    <t>CALMA SS</t>
  </si>
  <si>
    <t>Calmark Sweden AB</t>
  </si>
  <si>
    <t>RISK SS</t>
  </si>
  <si>
    <t>Risk Intelligence A/S</t>
  </si>
  <si>
    <t>PLT NO</t>
  </si>
  <si>
    <t>poLight ASA</t>
  </si>
  <si>
    <t>IPO,Primary Share Offering,Rule 144A</t>
  </si>
  <si>
    <t>ABGSUN,ARCTIC,NNBSS</t>
  </si>
  <si>
    <t>SBTE NO</t>
  </si>
  <si>
    <t>Sparebanken Telemark</t>
  </si>
  <si>
    <t>ARCTIC,SPBM</t>
  </si>
  <si>
    <t>FELLOW FH</t>
  </si>
  <si>
    <t>Fellow Finance Oyj</t>
  </si>
  <si>
    <t>ZENAME NO</t>
  </si>
  <si>
    <t>Zenith Energy Ltd</t>
  </si>
  <si>
    <t>STEWRT,OPTIVA</t>
  </si>
  <si>
    <t>VIAFIN FH</t>
  </si>
  <si>
    <t>Viafin Service Oyj</t>
  </si>
  <si>
    <t>ALZCUR SS</t>
  </si>
  <si>
    <t>Alzecure Pharma AB</t>
  </si>
  <si>
    <t>S2M SS</t>
  </si>
  <si>
    <t>S2medical AB</t>
  </si>
  <si>
    <t>OMASP FH</t>
  </si>
  <si>
    <t>Oma Saastopankki Oyj</t>
  </si>
  <si>
    <t>IPO,Primary Share Offering,REG S</t>
  </si>
  <si>
    <t>CARNGI,DANBNK</t>
  </si>
  <si>
    <t>NORDID FH</t>
  </si>
  <si>
    <t>Nordic ID Oyj</t>
  </si>
  <si>
    <t>JETPAK SS</t>
  </si>
  <si>
    <t>Jetpak Top Holding AB</t>
  </si>
  <si>
    <t>LIME SS</t>
  </si>
  <si>
    <t>Lime Technologies AB</t>
  </si>
  <si>
    <t>IPO,Secondary Share Offering,VC Backed,VC Exit,PE Backed,REG S</t>
  </si>
  <si>
    <t>QLINEA SS</t>
  </si>
  <si>
    <t>Q-Linea AB</t>
  </si>
  <si>
    <t>NEOD SS</t>
  </si>
  <si>
    <t>NeoDynamics AB</t>
  </si>
  <si>
    <t>AZELIO SS</t>
  </si>
  <si>
    <t>Azelio AB</t>
  </si>
  <si>
    <t>CAG SS</t>
  </si>
  <si>
    <t>CAG Group AB</t>
  </si>
  <si>
    <t>Erik Penser Bankaktiebolag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</si>
</sst>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D/M/YYYY"/>
  </numFmts>
  <fonts count="5">
    <font>
      <sz val="10.0"/>
      <color rgb="FF000000"/>
      <name val="Arial"/>
    </font>
    <font/>
    <font>
      <b/>
      <sz val="10.0"/>
      <name val="Arial"/>
    </font>
    <font>
      <sz val="10.0"/>
      <name val="Arial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4">
    <border/>
    <border>
      <left/>
      <right/>
      <top/>
      <bottom style="thin">
        <color rgb="FF000000"/>
      </bottom>
    </border>
    <border>
      <left/>
      <right/>
      <top/>
      <bottom/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/>
    </xf>
    <xf borderId="1" fillId="2" fontId="2" numFmtId="3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1" fillId="2" fontId="2" numFmtId="0" xfId="0" applyAlignment="1" applyBorder="1" applyFont="1">
      <alignment horizontal="center" readingOrder="0"/>
    </xf>
    <xf borderId="1" fillId="2" fontId="2" numFmtId="165" xfId="0" applyAlignment="1" applyBorder="1" applyFont="1" applyNumberFormat="1">
      <alignment horizontal="right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166" xfId="0" applyFont="1" applyNumberFormat="1"/>
    <xf borderId="0" fillId="0" fontId="3" numFmtId="0" xfId="0" applyAlignment="1" applyFont="1">
      <alignment horizontal="center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right"/>
    </xf>
    <xf borderId="0" fillId="0" fontId="1" numFmtId="164" xfId="0" applyFont="1" applyNumberFormat="1"/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1" numFmtId="3" xfId="0" applyAlignment="1" applyFont="1" applyNumberFormat="1">
      <alignment readingOrder="0"/>
    </xf>
    <xf borderId="0" fillId="4" fontId="1" numFmtId="0" xfId="0" applyFill="1" applyFont="1"/>
    <xf borderId="0" fillId="4" fontId="3" numFmtId="166" xfId="0" applyFont="1" applyNumberFormat="1"/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horizontal="center"/>
    </xf>
    <xf borderId="0" fillId="4" fontId="1" numFmtId="3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2" xfId="0" applyFont="1" applyNumberFormat="1"/>
    <xf borderId="0" fillId="4" fontId="1" numFmtId="0" xfId="0" applyAlignment="1" applyFont="1">
      <alignment horizontal="center"/>
    </xf>
    <xf borderId="0" fillId="4" fontId="1" numFmtId="165" xfId="0" applyAlignment="1" applyFont="1" applyNumberFormat="1">
      <alignment horizontal="right"/>
    </xf>
    <xf borderId="2" fillId="0" fontId="3" numFmtId="0" xfId="0" applyAlignment="1" applyBorder="1" applyFont="1">
      <alignment horizontal="center"/>
    </xf>
    <xf borderId="0" fillId="5" fontId="3" numFmtId="0" xfId="0" applyAlignment="1" applyFill="1" applyFont="1">
      <alignment horizontal="center" readingOrder="0"/>
    </xf>
    <xf borderId="2" fillId="6" fontId="3" numFmtId="0" xfId="0" applyAlignment="1" applyBorder="1" applyFill="1" applyFont="1">
      <alignment horizontal="center"/>
    </xf>
    <xf borderId="0" fillId="0" fontId="1" numFmtId="2" xfId="0" applyAlignment="1" applyFont="1" applyNumberFormat="1">
      <alignment readingOrder="0"/>
    </xf>
    <xf borderId="0" fillId="3" fontId="1" numFmtId="0" xfId="0" applyFont="1"/>
    <xf borderId="0" fillId="3" fontId="3" numFmtId="166" xfId="0" applyFont="1" applyNumberFormat="1"/>
    <xf borderId="0" fillId="3" fontId="3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3" fontId="1" numFmtId="2" xfId="0" applyFont="1" applyNumberFormat="1"/>
    <xf borderId="0" fillId="3" fontId="1" numFmtId="0" xfId="0" applyAlignment="1" applyFont="1">
      <alignment horizontal="center"/>
    </xf>
    <xf borderId="0" fillId="3" fontId="1" numFmtId="165" xfId="0" applyAlignment="1" applyFont="1" applyNumberFormat="1">
      <alignment horizontal="right"/>
    </xf>
    <xf borderId="0" fillId="7" fontId="1" numFmtId="0" xfId="0" applyFill="1" applyFont="1"/>
    <xf borderId="0" fillId="7" fontId="3" numFmtId="166" xfId="0" applyFont="1" applyNumberFormat="1"/>
    <xf borderId="0" fillId="7" fontId="3" numFmtId="0" xfId="0" applyAlignment="1" applyFont="1">
      <alignment horizontal="center"/>
    </xf>
    <xf borderId="0" fillId="7" fontId="1" numFmtId="3" xfId="0" applyAlignment="1" applyFont="1" applyNumberFormat="1">
      <alignment readingOrder="0"/>
    </xf>
    <xf borderId="0" fillId="7" fontId="1" numFmtId="0" xfId="0" applyAlignment="1" applyFont="1">
      <alignment horizontal="center" readingOrder="0"/>
    </xf>
    <xf borderId="0" fillId="7" fontId="1" numFmtId="2" xfId="0" applyFont="1" applyNumberFormat="1"/>
    <xf borderId="0" fillId="7" fontId="1" numFmtId="0" xfId="0" applyAlignment="1" applyFont="1">
      <alignment horizontal="center"/>
    </xf>
    <xf borderId="0" fillId="7" fontId="1" numFmtId="0" xfId="0" applyAlignment="1" applyFont="1">
      <alignment readingOrder="0"/>
    </xf>
    <xf borderId="0" fillId="8" fontId="1" numFmtId="3" xfId="0" applyAlignment="1" applyFill="1" applyFont="1" applyNumberFormat="1">
      <alignment horizontal="right" readingOrder="0"/>
    </xf>
    <xf borderId="0" fillId="3" fontId="4" numFmtId="0" xfId="0" applyAlignment="1" applyFont="1">
      <alignment horizontal="center" readingOrder="0"/>
    </xf>
    <xf borderId="0" fillId="9" fontId="3" numFmtId="0" xfId="0" applyAlignment="1" applyFill="1" applyFont="1">
      <alignment horizontal="center"/>
    </xf>
    <xf borderId="3" fillId="0" fontId="1" numFmtId="0" xfId="0" applyBorder="1" applyFont="1"/>
    <xf borderId="3" fillId="0" fontId="3" numFmtId="166" xfId="0" applyBorder="1" applyFont="1" applyNumberFormat="1"/>
    <xf borderId="3" fillId="0" fontId="3" numFmtId="0" xfId="0" applyAlignment="1" applyBorder="1" applyFont="1">
      <alignment horizontal="center"/>
    </xf>
    <xf borderId="3" fillId="0" fontId="1" numFmtId="3" xfId="0" applyAlignment="1" applyBorder="1" applyFont="1" applyNumberFormat="1">
      <alignment readingOrder="0"/>
    </xf>
    <xf borderId="3" fillId="3" fontId="4" numFmtId="0" xfId="0" applyAlignment="1" applyBorder="1" applyFont="1">
      <alignment horizontal="center" readingOrder="0"/>
    </xf>
    <xf borderId="3" fillId="0" fontId="1" numFmtId="2" xfId="0" applyBorder="1" applyFont="1" applyNumberFormat="1"/>
    <xf borderId="3" fillId="0" fontId="1" numFmtId="0" xfId="0" applyAlignment="1" applyBorder="1" applyFont="1">
      <alignment horizontal="center"/>
    </xf>
    <xf borderId="3" fillId="0" fontId="1" numFmtId="165" xfId="0" applyAlignment="1" applyBorder="1" applyFont="1" applyNumberFormat="1">
      <alignment horizontal="right"/>
    </xf>
    <xf borderId="0" fillId="8" fontId="1" numFmtId="0" xfId="0" applyFont="1"/>
    <xf borderId="0" fillId="8" fontId="3" numFmtId="166" xfId="0" applyFont="1" applyNumberFormat="1"/>
    <xf borderId="0" fillId="8" fontId="3" numFmtId="0" xfId="0" applyAlignment="1" applyFont="1">
      <alignment horizontal="center"/>
    </xf>
    <xf borderId="0" fillId="8" fontId="1" numFmtId="3" xfId="0" applyAlignment="1" applyFont="1" applyNumberFormat="1">
      <alignment readingOrder="0"/>
    </xf>
    <xf borderId="0" fillId="8" fontId="4" numFmtId="0" xfId="0" applyAlignment="1" applyFont="1">
      <alignment horizontal="center" readingOrder="0"/>
    </xf>
    <xf borderId="0" fillId="8" fontId="1" numFmtId="2" xfId="0" applyFont="1" applyNumberFormat="1"/>
    <xf borderId="0" fillId="8" fontId="1" numFmtId="0" xfId="0" applyAlignment="1" applyFont="1">
      <alignment horizontal="center"/>
    </xf>
    <xf borderId="0" fillId="8" fontId="1" numFmtId="165" xfId="0" applyAlignment="1" applyFont="1" applyNumberFormat="1">
      <alignment horizontal="right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.29"/>
    <col customWidth="1" min="3" max="3" width="5.14"/>
    <col customWidth="1" min="4" max="5" width="10.86"/>
    <col customWidth="1" min="6" max="6" width="4.71"/>
    <col customWidth="1" min="7" max="7" width="14.43"/>
    <col customWidth="1" min="8" max="8" width="27.57"/>
    <col customWidth="1" min="9" max="9" width="13.71"/>
    <col customWidth="1" min="10" max="10" width="12.57"/>
    <col customWidth="1" min="11" max="11" width="8.86"/>
    <col customWidth="1" min="12" max="12" width="8.0"/>
    <col customWidth="1" min="13" max="13" width="16.71"/>
    <col customWidth="1" min="14" max="14" width="8.86"/>
    <col customWidth="1" min="15" max="15" width="13.43"/>
    <col customWidth="1" min="16" max="16" width="6.86"/>
    <col customWidth="1" min="17" max="17" width="11.29"/>
    <col customWidth="1" min="18" max="18" width="10.57"/>
    <col customWidth="1" min="19" max="19" width="17.0"/>
    <col customWidth="1" min="20" max="20" width="15.14"/>
    <col customWidth="1" min="21" max="21" width="15.86"/>
    <col customWidth="1" min="22" max="22" width="21.57"/>
    <col customWidth="1" min="23" max="23" width="15.0"/>
    <col customWidth="1" min="24" max="24" width="25.0"/>
    <col customWidth="1" min="25" max="25" width="16.29"/>
    <col customWidth="1" min="26" max="26" width="15.0"/>
    <col customWidth="1" min="27" max="27" width="18.43"/>
    <col customWidth="1" min="28" max="28" width="16.29"/>
    <col customWidth="1" min="29" max="29" width="12.14"/>
    <col customWidth="1" min="30" max="41" width="11.86"/>
  </cols>
  <sheetData>
    <row r="1" ht="12.75" customHeight="1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14</v>
      </c>
      <c r="K1" s="2" t="s">
        <v>15</v>
      </c>
      <c r="L1" s="2" t="s">
        <v>16</v>
      </c>
      <c r="M1" s="2" t="s">
        <v>17</v>
      </c>
      <c r="N1" s="5" t="s">
        <v>18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5" t="s">
        <v>32</v>
      </c>
      <c r="AA1" s="6" t="s">
        <v>33</v>
      </c>
      <c r="AB1" s="7" t="s">
        <v>36</v>
      </c>
      <c r="AC1" s="7" t="s">
        <v>37</v>
      </c>
      <c r="AD1" s="7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ht="12.75" customHeight="1">
      <c r="A2">
        <v>2.0</v>
      </c>
      <c r="B2">
        <v>5.0</v>
      </c>
      <c r="C2">
        <v>2010.0</v>
      </c>
      <c r="D2" s="9">
        <f t="shared" ref="D2:D456" si="1">DATE(C2,A2,B2)</f>
        <v>40214</v>
      </c>
      <c r="E2" s="10">
        <v>2007.0</v>
      </c>
      <c r="F2" s="10">
        <f t="shared" ref="F2:F456" si="2">C2-E2</f>
        <v>3</v>
      </c>
      <c r="G2" t="s">
        <v>39</v>
      </c>
      <c r="H2" t="s">
        <v>40</v>
      </c>
      <c r="I2" s="11">
        <v>0.0</v>
      </c>
      <c r="J2" s="11">
        <v>-2.0763E8</v>
      </c>
      <c r="K2" t="s">
        <v>41</v>
      </c>
      <c r="L2" t="s">
        <v>42</v>
      </c>
      <c r="M2" t="s">
        <v>43</v>
      </c>
      <c r="N2" s="12" t="s">
        <v>44</v>
      </c>
      <c r="O2" s="13">
        <v>320.306</v>
      </c>
      <c r="P2" t="s">
        <v>45</v>
      </c>
      <c r="Q2" s="14" t="s">
        <v>46</v>
      </c>
      <c r="R2">
        <v>26.5</v>
      </c>
      <c r="S2" s="13">
        <v>1.132075429</v>
      </c>
      <c r="T2" s="13">
        <v>-8.679244995</v>
      </c>
      <c r="U2" s="13">
        <v>-8.679244995</v>
      </c>
      <c r="V2">
        <v>0.0</v>
      </c>
      <c r="W2" t="s">
        <v>47</v>
      </c>
      <c r="X2" t="s">
        <v>48</v>
      </c>
      <c r="Y2">
        <v>1.2087E7</v>
      </c>
      <c r="Z2">
        <f t="shared" ref="Z2:Z174" si="3">O2*$AD$2</f>
        <v>320306000</v>
      </c>
      <c r="AA2" s="15">
        <f>R2*(1+(S2/Sheet2!$A$2))</f>
        <v>26.79999999</v>
      </c>
      <c r="AB2" s="16">
        <f t="shared" ref="AB2:AB456" si="4">I2/Z2</f>
        <v>0</v>
      </c>
      <c r="AC2" s="17">
        <f t="shared" ref="AC2:AC456" si="5">J2/Z2</f>
        <v>-0.6482238859</v>
      </c>
      <c r="AD2" s="1">
        <v>1000000.0</v>
      </c>
    </row>
    <row r="3" ht="12.75" customHeight="1">
      <c r="A3">
        <v>3.0</v>
      </c>
      <c r="B3">
        <v>2.0</v>
      </c>
      <c r="C3">
        <v>2010.0</v>
      </c>
      <c r="D3" s="9">
        <f t="shared" si="1"/>
        <v>40239</v>
      </c>
      <c r="E3" s="18">
        <v>1963.0</v>
      </c>
      <c r="F3" s="10">
        <f t="shared" si="2"/>
        <v>47</v>
      </c>
      <c r="G3" t="s">
        <v>49</v>
      </c>
      <c r="H3" t="s">
        <v>50</v>
      </c>
      <c r="I3" s="11">
        <v>4479000.0</v>
      </c>
      <c r="J3" s="11">
        <v>-728000.0</v>
      </c>
      <c r="K3" t="s">
        <v>4</v>
      </c>
      <c r="L3" t="s">
        <v>51</v>
      </c>
      <c r="M3" s="1" t="s">
        <v>52</v>
      </c>
      <c r="N3" s="12" t="s">
        <v>53</v>
      </c>
      <c r="O3" s="13">
        <v>1.6529</v>
      </c>
      <c r="P3" t="s">
        <v>45</v>
      </c>
      <c r="Q3" s="14" t="s">
        <v>46</v>
      </c>
      <c r="R3">
        <v>1.8</v>
      </c>
      <c r="S3" s="13">
        <v>11.1111145</v>
      </c>
      <c r="T3" s="13">
        <v>6.111114025</v>
      </c>
      <c r="U3" s="13">
        <v>16.66666985</v>
      </c>
      <c r="V3">
        <v>0.0</v>
      </c>
      <c r="W3" s="1" t="s">
        <v>54</v>
      </c>
      <c r="X3" t="s">
        <v>55</v>
      </c>
      <c r="Y3">
        <v>1150000.0</v>
      </c>
      <c r="Z3">
        <f t="shared" si="3"/>
        <v>1652900</v>
      </c>
      <c r="AA3" s="15">
        <f>R3*(1+(S3/Sheet2!$A$2))</f>
        <v>2.000000061</v>
      </c>
      <c r="AB3" s="16">
        <f t="shared" si="4"/>
        <v>2.709782806</v>
      </c>
      <c r="AC3" s="17">
        <f t="shared" si="5"/>
        <v>-0.440438018</v>
      </c>
    </row>
    <row r="4" ht="12.75" customHeight="1">
      <c r="A4">
        <v>3.0</v>
      </c>
      <c r="B4">
        <v>24.0</v>
      </c>
      <c r="C4">
        <v>2010.0</v>
      </c>
      <c r="D4" s="9">
        <f t="shared" si="1"/>
        <v>40261</v>
      </c>
      <c r="E4" s="10">
        <v>1986.0</v>
      </c>
      <c r="F4" s="10">
        <f t="shared" si="2"/>
        <v>24</v>
      </c>
      <c r="G4" t="s">
        <v>56</v>
      </c>
      <c r="H4" t="s">
        <v>57</v>
      </c>
      <c r="I4" s="11">
        <v>2.97E7</v>
      </c>
      <c r="J4" s="11">
        <v>-1.08E7</v>
      </c>
      <c r="K4" t="s">
        <v>4</v>
      </c>
      <c r="L4" t="s">
        <v>51</v>
      </c>
      <c r="M4" s="1" t="s">
        <v>58</v>
      </c>
      <c r="N4" s="12" t="s">
        <v>44</v>
      </c>
      <c r="O4" s="13">
        <v>486.636</v>
      </c>
      <c r="P4" t="s">
        <v>45</v>
      </c>
      <c r="Q4" s="14" t="s">
        <v>46</v>
      </c>
      <c r="R4">
        <v>55.0</v>
      </c>
      <c r="S4" s="13">
        <v>-2.272727251</v>
      </c>
      <c r="T4" s="13">
        <v>-1.818181872</v>
      </c>
      <c r="U4" s="13">
        <v>-7.272727489</v>
      </c>
      <c r="V4">
        <v>0.0</v>
      </c>
      <c r="W4" t="s">
        <v>47</v>
      </c>
      <c r="X4" t="s">
        <v>59</v>
      </c>
      <c r="Y4">
        <v>1.073E7</v>
      </c>
      <c r="Z4">
        <f t="shared" si="3"/>
        <v>486636000</v>
      </c>
      <c r="AA4" s="15">
        <f>R4*(1+(S4/Sheet2!$A$2))</f>
        <v>53.75000001</v>
      </c>
      <c r="AB4" s="16">
        <f t="shared" si="4"/>
        <v>0.06103124306</v>
      </c>
      <c r="AC4" s="17">
        <f t="shared" si="5"/>
        <v>-0.0221931793</v>
      </c>
    </row>
    <row r="5" ht="12.75" customHeight="1">
      <c r="A5">
        <v>3.0</v>
      </c>
      <c r="B5">
        <v>26.0</v>
      </c>
      <c r="C5">
        <v>2010.0</v>
      </c>
      <c r="D5" s="9">
        <f t="shared" si="1"/>
        <v>40263</v>
      </c>
      <c r="E5" s="18">
        <v>1968.0</v>
      </c>
      <c r="F5" s="10">
        <f t="shared" si="2"/>
        <v>42</v>
      </c>
      <c r="G5" t="s">
        <v>60</v>
      </c>
      <c r="H5" t="s">
        <v>61</v>
      </c>
      <c r="I5" s="11">
        <v>5.96565E8</v>
      </c>
      <c r="J5" s="11">
        <v>1.92394E8</v>
      </c>
      <c r="K5" s="1" t="s">
        <v>2</v>
      </c>
      <c r="L5" t="s">
        <v>62</v>
      </c>
      <c r="M5" t="s">
        <v>43</v>
      </c>
      <c r="N5" s="12" t="s">
        <v>44</v>
      </c>
      <c r="O5" s="13">
        <v>80.848</v>
      </c>
      <c r="P5" t="s">
        <v>45</v>
      </c>
      <c r="Q5" s="14" t="s">
        <v>46</v>
      </c>
      <c r="R5">
        <v>31.0</v>
      </c>
      <c r="S5" s="13">
        <v>10.96774197</v>
      </c>
      <c r="T5" s="13">
        <v>16.77419281</v>
      </c>
      <c r="U5" s="13">
        <v>22.58064461</v>
      </c>
      <c r="V5">
        <v>0.0</v>
      </c>
      <c r="W5" s="1" t="s">
        <v>54</v>
      </c>
      <c r="X5" t="s">
        <v>63</v>
      </c>
      <c r="Y5">
        <v>2608000.0</v>
      </c>
      <c r="Z5">
        <f t="shared" si="3"/>
        <v>80848000</v>
      </c>
      <c r="AA5" s="15">
        <f>R5*(1+(S5/Sheet2!$A$2))</f>
        <v>34.40000001</v>
      </c>
      <c r="AB5" s="16">
        <f t="shared" si="4"/>
        <v>7.378846725</v>
      </c>
      <c r="AC5" s="17">
        <f t="shared" si="5"/>
        <v>2.379700178</v>
      </c>
    </row>
    <row r="6" ht="12.75" customHeight="1">
      <c r="A6">
        <v>3.0</v>
      </c>
      <c r="B6">
        <v>29.0</v>
      </c>
      <c r="C6">
        <v>2010.0</v>
      </c>
      <c r="D6" s="9">
        <f t="shared" si="1"/>
        <v>40266</v>
      </c>
      <c r="E6" s="18">
        <v>2004.0</v>
      </c>
      <c r="F6" s="10">
        <f t="shared" si="2"/>
        <v>6</v>
      </c>
      <c r="G6" t="s">
        <v>64</v>
      </c>
      <c r="H6" t="s">
        <v>65</v>
      </c>
      <c r="I6" s="11">
        <v>8.3187E7</v>
      </c>
      <c r="J6" s="11">
        <v>1.8468E7</v>
      </c>
      <c r="K6" t="s">
        <v>4</v>
      </c>
      <c r="L6" t="s">
        <v>51</v>
      </c>
      <c r="M6" s="1" t="s">
        <v>52</v>
      </c>
      <c r="N6" s="12" t="s">
        <v>53</v>
      </c>
      <c r="O6" s="13">
        <v>2.44466</v>
      </c>
      <c r="P6" t="s">
        <v>45</v>
      </c>
      <c r="Q6" s="14" t="s">
        <v>46</v>
      </c>
      <c r="R6">
        <v>4.0</v>
      </c>
      <c r="S6" s="13">
        <v>22.5</v>
      </c>
      <c r="T6" s="13">
        <v>15.0</v>
      </c>
      <c r="U6" s="13">
        <v>72.5</v>
      </c>
      <c r="V6">
        <v>0.0</v>
      </c>
      <c r="W6" s="1" t="s">
        <v>54</v>
      </c>
      <c r="X6" t="s">
        <v>66</v>
      </c>
      <c r="Y6">
        <v>750000.0</v>
      </c>
      <c r="Z6">
        <f t="shared" si="3"/>
        <v>2444660</v>
      </c>
      <c r="AA6" s="15">
        <f>R6*(1+(S6/Sheet2!$A$2))</f>
        <v>4.9</v>
      </c>
      <c r="AB6" s="16">
        <f t="shared" si="4"/>
        <v>34.0280448</v>
      </c>
      <c r="AC6" s="17">
        <f t="shared" si="5"/>
        <v>7.554424746</v>
      </c>
    </row>
    <row r="7" ht="12.75" customHeight="1">
      <c r="A7">
        <v>3.0</v>
      </c>
      <c r="B7">
        <v>30.0</v>
      </c>
      <c r="C7">
        <v>2010.0</v>
      </c>
      <c r="D7" s="9">
        <f t="shared" si="1"/>
        <v>40267</v>
      </c>
      <c r="E7" s="18">
        <v>1991.0</v>
      </c>
      <c r="F7" s="10">
        <f t="shared" si="2"/>
        <v>19</v>
      </c>
      <c r="G7" t="s">
        <v>67</v>
      </c>
      <c r="H7" t="s">
        <v>68</v>
      </c>
      <c r="I7" s="11">
        <v>2.20886E8</v>
      </c>
      <c r="J7" s="11">
        <v>5.8183E7</v>
      </c>
      <c r="K7" t="s">
        <v>41</v>
      </c>
      <c r="L7" t="s">
        <v>42</v>
      </c>
      <c r="M7" s="1" t="s">
        <v>43</v>
      </c>
      <c r="N7" s="12" t="s">
        <v>53</v>
      </c>
      <c r="O7" s="13">
        <v>150.0</v>
      </c>
      <c r="P7" t="s">
        <v>45</v>
      </c>
      <c r="Q7" s="14" t="s">
        <v>46</v>
      </c>
      <c r="R7">
        <v>25.0</v>
      </c>
      <c r="S7" s="13">
        <v>0.0</v>
      </c>
      <c r="T7" s="13">
        <v>-4.0</v>
      </c>
      <c r="U7" s="13">
        <v>-8.800000191</v>
      </c>
      <c r="V7">
        <v>453.88</v>
      </c>
      <c r="W7" t="s">
        <v>69</v>
      </c>
      <c r="X7" t="s">
        <v>70</v>
      </c>
      <c r="Y7">
        <v>6000000.0</v>
      </c>
      <c r="Z7">
        <f t="shared" si="3"/>
        <v>150000000</v>
      </c>
      <c r="AA7" s="15">
        <f>R7*(1+(S7/Sheet2!$A$2))</f>
        <v>25</v>
      </c>
      <c r="AB7" s="16">
        <f t="shared" si="4"/>
        <v>1.472573333</v>
      </c>
      <c r="AC7" s="17">
        <f t="shared" si="5"/>
        <v>0.3878866667</v>
      </c>
    </row>
    <row r="8" ht="12.75" customHeight="1">
      <c r="A8">
        <v>4.0</v>
      </c>
      <c r="B8">
        <v>1.0</v>
      </c>
      <c r="C8">
        <v>2010.0</v>
      </c>
      <c r="D8" s="9">
        <f t="shared" si="1"/>
        <v>40269</v>
      </c>
      <c r="E8" s="18">
        <v>1992.0</v>
      </c>
      <c r="F8" s="10">
        <f t="shared" si="2"/>
        <v>18</v>
      </c>
      <c r="G8" t="s">
        <v>71</v>
      </c>
      <c r="H8" t="s">
        <v>72</v>
      </c>
      <c r="I8" s="11">
        <v>355000.0</v>
      </c>
      <c r="J8" s="11">
        <v>263000.0</v>
      </c>
      <c r="K8" t="s">
        <v>4</v>
      </c>
      <c r="L8" t="s">
        <v>51</v>
      </c>
      <c r="M8" s="1" t="s">
        <v>52</v>
      </c>
      <c r="N8" s="12" t="s">
        <v>53</v>
      </c>
      <c r="O8" s="13">
        <v>8.06964</v>
      </c>
      <c r="P8" t="s">
        <v>45</v>
      </c>
      <c r="Q8" s="14" t="s">
        <v>46</v>
      </c>
      <c r="R8">
        <v>6.25</v>
      </c>
      <c r="S8" s="13">
        <v>12.0</v>
      </c>
      <c r="T8" s="13">
        <v>20.0</v>
      </c>
      <c r="U8" s="13">
        <v>28.0</v>
      </c>
      <c r="V8">
        <v>0.0</v>
      </c>
      <c r="W8" s="1" t="s">
        <v>54</v>
      </c>
      <c r="X8" t="s">
        <v>66</v>
      </c>
      <c r="Y8">
        <v>1580000.0</v>
      </c>
      <c r="Z8">
        <f t="shared" si="3"/>
        <v>8069640</v>
      </c>
      <c r="AA8" s="15">
        <f>R8*(1+(S8/Sheet2!$A$2))</f>
        <v>7</v>
      </c>
      <c r="AB8" s="16">
        <f t="shared" si="4"/>
        <v>0.04399204921</v>
      </c>
      <c r="AC8" s="17">
        <f t="shared" si="5"/>
        <v>0.0325912928</v>
      </c>
    </row>
    <row r="9" ht="12.75" customHeight="1">
      <c r="A9">
        <v>4.0</v>
      </c>
      <c r="B9">
        <v>27.0</v>
      </c>
      <c r="C9">
        <v>2010.0</v>
      </c>
      <c r="D9" s="9">
        <f t="shared" si="1"/>
        <v>40295</v>
      </c>
      <c r="E9" s="18">
        <v>2003.0</v>
      </c>
      <c r="F9" s="10">
        <f t="shared" si="2"/>
        <v>7</v>
      </c>
      <c r="G9" t="s">
        <v>73</v>
      </c>
      <c r="H9" t="s">
        <v>74</v>
      </c>
      <c r="I9" s="11">
        <v>674000.0</v>
      </c>
      <c r="J9" s="11">
        <v>-5622000.0</v>
      </c>
      <c r="K9" t="s">
        <v>4</v>
      </c>
      <c r="L9" t="s">
        <v>51</v>
      </c>
      <c r="M9" s="1" t="s">
        <v>52</v>
      </c>
      <c r="N9" s="12" t="s">
        <v>53</v>
      </c>
      <c r="O9" s="13">
        <v>6.82994</v>
      </c>
      <c r="P9" t="s">
        <v>45</v>
      </c>
      <c r="Q9" s="14" t="s">
        <v>46</v>
      </c>
      <c r="R9">
        <v>9.0</v>
      </c>
      <c r="S9" s="13">
        <v>-5.555555344</v>
      </c>
      <c r="T9" s="13">
        <v>-36.66666794</v>
      </c>
      <c r="U9" s="13">
        <v>-27.22222137</v>
      </c>
      <c r="V9">
        <v>0.0</v>
      </c>
      <c r="W9" s="1" t="s">
        <v>69</v>
      </c>
      <c r="X9" t="s">
        <v>75</v>
      </c>
      <c r="Y9">
        <v>922000.0</v>
      </c>
      <c r="Z9">
        <f t="shared" si="3"/>
        <v>6829940</v>
      </c>
      <c r="AA9" s="15">
        <f>R9*(1+(S9/Sheet2!$A$2))</f>
        <v>8.500000019</v>
      </c>
      <c r="AB9" s="16">
        <f t="shared" si="4"/>
        <v>0.09868315095</v>
      </c>
      <c r="AC9" s="17">
        <f t="shared" si="5"/>
        <v>-0.8231404668</v>
      </c>
    </row>
    <row r="10" ht="12.75" customHeight="1">
      <c r="A10">
        <v>5.0</v>
      </c>
      <c r="B10">
        <v>5.0</v>
      </c>
      <c r="C10">
        <v>2010.0</v>
      </c>
      <c r="D10" s="9">
        <f t="shared" si="1"/>
        <v>40303</v>
      </c>
      <c r="E10" s="18">
        <v>2004.0</v>
      </c>
      <c r="F10" s="10">
        <f t="shared" si="2"/>
        <v>6</v>
      </c>
      <c r="G10" t="s">
        <v>76</v>
      </c>
      <c r="H10" t="s">
        <v>77</v>
      </c>
      <c r="I10" s="11">
        <v>1.2874E7</v>
      </c>
      <c r="J10" s="11">
        <v>-2554000.0</v>
      </c>
      <c r="K10" t="s">
        <v>4</v>
      </c>
      <c r="L10" t="s">
        <v>51</v>
      </c>
      <c r="M10" s="1" t="s">
        <v>52</v>
      </c>
      <c r="N10" s="12" t="s">
        <v>53</v>
      </c>
      <c r="O10" s="13">
        <v>8.09006</v>
      </c>
      <c r="P10" t="s">
        <v>45</v>
      </c>
      <c r="Q10" s="14" t="s">
        <v>46</v>
      </c>
      <c r="R10">
        <v>6.0</v>
      </c>
      <c r="S10" s="13">
        <v>-33.16666794</v>
      </c>
      <c r="T10" s="13">
        <v>-33.16666794</v>
      </c>
      <c r="U10" s="13">
        <v>-37.0</v>
      </c>
      <c r="V10">
        <v>0.0</v>
      </c>
      <c r="W10" s="1" t="s">
        <v>54</v>
      </c>
      <c r="X10" t="s">
        <v>66</v>
      </c>
      <c r="Y10">
        <v>1650000.0</v>
      </c>
      <c r="Z10">
        <f t="shared" si="3"/>
        <v>8090060</v>
      </c>
      <c r="AA10" s="15">
        <f>R10*(1+(S10/Sheet2!$A$2))</f>
        <v>4.009999924</v>
      </c>
      <c r="AB10" s="16">
        <f t="shared" si="4"/>
        <v>1.59133554</v>
      </c>
      <c r="AC10" s="17">
        <f t="shared" si="5"/>
        <v>-0.3156960517</v>
      </c>
    </row>
    <row r="11" ht="12.75" customHeight="1">
      <c r="A11">
        <v>5.0</v>
      </c>
      <c r="B11">
        <v>17.0</v>
      </c>
      <c r="C11">
        <v>2010.0</v>
      </c>
      <c r="D11" s="9">
        <f t="shared" si="1"/>
        <v>40315</v>
      </c>
      <c r="E11" s="10">
        <v>2004.0</v>
      </c>
      <c r="F11" s="10">
        <f t="shared" si="2"/>
        <v>6</v>
      </c>
      <c r="G11" t="s">
        <v>78</v>
      </c>
      <c r="H11" t="s">
        <v>79</v>
      </c>
      <c r="I11" s="11">
        <v>1.1501E7</v>
      </c>
      <c r="J11" s="11">
        <v>234000.0</v>
      </c>
      <c r="K11" t="s">
        <v>4</v>
      </c>
      <c r="L11" t="s">
        <v>51</v>
      </c>
      <c r="M11" t="s">
        <v>52</v>
      </c>
      <c r="N11" s="12" t="s">
        <v>44</v>
      </c>
      <c r="O11" s="13">
        <v>6.62448</v>
      </c>
      <c r="P11" t="s">
        <v>45</v>
      </c>
      <c r="Q11" s="14" t="s">
        <v>46</v>
      </c>
      <c r="R11">
        <v>2.35</v>
      </c>
      <c r="S11" s="13">
        <v>-36.17021179</v>
      </c>
      <c r="T11" s="13">
        <v>-14.89361382</v>
      </c>
      <c r="U11" s="13">
        <v>-0.8510597944</v>
      </c>
      <c r="V11">
        <v>0.0</v>
      </c>
      <c r="W11" t="s">
        <v>69</v>
      </c>
      <c r="X11" t="s">
        <v>66</v>
      </c>
      <c r="Y11">
        <v>3400000.0</v>
      </c>
      <c r="Z11">
        <f t="shared" si="3"/>
        <v>6624480</v>
      </c>
      <c r="AA11" s="15">
        <f>R11*(1+(S11/Sheet2!$A$2))</f>
        <v>1.500000023</v>
      </c>
      <c r="AB11" s="16">
        <f t="shared" si="4"/>
        <v>1.73613627</v>
      </c>
      <c r="AC11" s="17">
        <f t="shared" si="5"/>
        <v>0.03532352728</v>
      </c>
    </row>
    <row r="12" ht="12.75" customHeight="1">
      <c r="A12">
        <v>5.0</v>
      </c>
      <c r="B12">
        <v>17.0</v>
      </c>
      <c r="C12">
        <v>2010.0</v>
      </c>
      <c r="D12" s="9">
        <f t="shared" si="1"/>
        <v>40315</v>
      </c>
      <c r="E12" s="18">
        <v>2002.0</v>
      </c>
      <c r="F12" s="10">
        <f t="shared" si="2"/>
        <v>8</v>
      </c>
      <c r="G12" t="s">
        <v>80</v>
      </c>
      <c r="H12" t="s">
        <v>81</v>
      </c>
      <c r="I12" s="11">
        <v>53000.0</v>
      </c>
      <c r="J12" s="11">
        <v>-1020000.0</v>
      </c>
      <c r="K12" t="s">
        <v>4</v>
      </c>
      <c r="L12" t="s">
        <v>51</v>
      </c>
      <c r="M12" s="1" t="s">
        <v>52</v>
      </c>
      <c r="N12" s="12" t="s">
        <v>53</v>
      </c>
      <c r="O12" s="13">
        <v>6.15165</v>
      </c>
      <c r="P12" t="s">
        <v>45</v>
      </c>
      <c r="Q12" s="14" t="s">
        <v>46</v>
      </c>
      <c r="R12">
        <v>6.75</v>
      </c>
      <c r="S12" s="13">
        <v>-3.703703642</v>
      </c>
      <c r="T12" s="13">
        <v>-18.51851845</v>
      </c>
      <c r="U12" s="13">
        <v>-11.11111069</v>
      </c>
      <c r="V12">
        <v>0.0</v>
      </c>
      <c r="W12" s="1" t="s">
        <v>54</v>
      </c>
      <c r="X12" t="s">
        <v>66</v>
      </c>
      <c r="Y12">
        <v>1100000.0</v>
      </c>
      <c r="Z12">
        <f t="shared" si="3"/>
        <v>6151650</v>
      </c>
      <c r="AA12" s="15">
        <f>R12*(1+(S12/Sheet2!$A$2))</f>
        <v>6.500000004</v>
      </c>
      <c r="AB12" s="16">
        <f t="shared" si="4"/>
        <v>0.008615574683</v>
      </c>
      <c r="AC12" s="17">
        <f t="shared" si="5"/>
        <v>-0.1658091731</v>
      </c>
    </row>
    <row r="13" ht="12.75" customHeight="1">
      <c r="A13">
        <v>6.0</v>
      </c>
      <c r="B13">
        <v>2.0</v>
      </c>
      <c r="C13">
        <v>2010.0</v>
      </c>
      <c r="D13" s="9">
        <f t="shared" si="1"/>
        <v>40331</v>
      </c>
      <c r="E13" s="10">
        <v>2004.0</v>
      </c>
      <c r="F13" s="10">
        <f t="shared" si="2"/>
        <v>6</v>
      </c>
      <c r="G13" t="s">
        <v>82</v>
      </c>
      <c r="H13" t="s">
        <v>83</v>
      </c>
      <c r="I13" s="11">
        <v>2.444E9</v>
      </c>
      <c r="J13" s="11">
        <v>2.73E8</v>
      </c>
      <c r="K13" t="s">
        <v>4</v>
      </c>
      <c r="L13" t="s">
        <v>51</v>
      </c>
      <c r="M13" t="s">
        <v>58</v>
      </c>
      <c r="N13" s="12" t="s">
        <v>44</v>
      </c>
      <c r="O13" s="13">
        <v>1113.3</v>
      </c>
      <c r="P13" t="s">
        <v>45</v>
      </c>
      <c r="Q13" s="14" t="s">
        <v>46</v>
      </c>
      <c r="R13">
        <v>46.0</v>
      </c>
      <c r="S13" s="13">
        <v>5.434782505</v>
      </c>
      <c r="T13" s="13">
        <v>4.347826004</v>
      </c>
      <c r="U13" s="13">
        <v>0.0</v>
      </c>
      <c r="V13">
        <v>0.0</v>
      </c>
      <c r="W13" s="1" t="s">
        <v>54</v>
      </c>
      <c r="X13" t="s">
        <v>84</v>
      </c>
      <c r="Y13">
        <v>2.56618E7</v>
      </c>
      <c r="Z13">
        <f t="shared" si="3"/>
        <v>1113300000</v>
      </c>
      <c r="AA13" s="15">
        <f>R13*(1+(S13/Sheet2!$A$2))</f>
        <v>48.49999995</v>
      </c>
      <c r="AB13" s="16">
        <f t="shared" si="4"/>
        <v>2.195275308</v>
      </c>
      <c r="AC13" s="17">
        <f t="shared" si="5"/>
        <v>0.2452169227</v>
      </c>
    </row>
    <row r="14" ht="12.75" customHeight="1">
      <c r="A14">
        <v>6.0</v>
      </c>
      <c r="B14">
        <v>3.0</v>
      </c>
      <c r="C14">
        <v>2010.0</v>
      </c>
      <c r="D14" s="9">
        <f t="shared" si="1"/>
        <v>40332</v>
      </c>
      <c r="E14" s="10">
        <v>2004.0</v>
      </c>
      <c r="F14" s="10">
        <f t="shared" si="2"/>
        <v>6</v>
      </c>
      <c r="G14" t="s">
        <v>85</v>
      </c>
      <c r="H14" t="s">
        <v>86</v>
      </c>
      <c r="I14" s="11">
        <v>5.755E8</v>
      </c>
      <c r="J14" s="11">
        <v>1.191E8</v>
      </c>
      <c r="K14" s="1" t="s">
        <v>13</v>
      </c>
      <c r="L14" t="s">
        <v>87</v>
      </c>
      <c r="M14" t="s">
        <v>88</v>
      </c>
      <c r="N14" s="12" t="s">
        <v>44</v>
      </c>
      <c r="O14" s="13">
        <v>5815.17</v>
      </c>
      <c r="P14" t="s">
        <v>89</v>
      </c>
      <c r="Q14" s="14" t="s">
        <v>46</v>
      </c>
      <c r="R14">
        <v>90.0</v>
      </c>
      <c r="S14" s="13">
        <v>5.555555344</v>
      </c>
      <c r="T14" s="13">
        <v>10.0</v>
      </c>
      <c r="U14" s="13">
        <v>11.22222233</v>
      </c>
      <c r="V14">
        <v>13153.9</v>
      </c>
      <c r="W14" s="1" t="s">
        <v>54</v>
      </c>
      <c r="X14" t="s">
        <v>90</v>
      </c>
      <c r="Y14">
        <v>5.5771E7</v>
      </c>
      <c r="Z14">
        <f t="shared" si="3"/>
        <v>5815170000</v>
      </c>
      <c r="AA14" s="15">
        <f>R14*(1+(S14/Sheet2!$A$2))</f>
        <v>94.99999981</v>
      </c>
      <c r="AB14" s="16">
        <f t="shared" si="4"/>
        <v>0.0989652925</v>
      </c>
      <c r="AC14" s="17">
        <f t="shared" si="5"/>
        <v>0.02048091457</v>
      </c>
    </row>
    <row r="15" ht="12.75" customHeight="1">
      <c r="A15">
        <v>6.0</v>
      </c>
      <c r="B15">
        <v>4.0</v>
      </c>
      <c r="C15">
        <v>2010.0</v>
      </c>
      <c r="D15" s="9">
        <f t="shared" si="1"/>
        <v>40333</v>
      </c>
      <c r="E15" s="10">
        <v>2002.0</v>
      </c>
      <c r="F15" s="10">
        <f t="shared" si="2"/>
        <v>8</v>
      </c>
      <c r="G15" t="s">
        <v>91</v>
      </c>
      <c r="H15" t="s">
        <v>92</v>
      </c>
      <c r="I15" s="11">
        <v>2192000.0</v>
      </c>
      <c r="J15" s="11">
        <v>-4460000.0</v>
      </c>
      <c r="K15" t="s">
        <v>4</v>
      </c>
      <c r="L15" t="s">
        <v>51</v>
      </c>
      <c r="M15" t="s">
        <v>52</v>
      </c>
      <c r="N15" s="12" t="s">
        <v>44</v>
      </c>
      <c r="O15" s="13">
        <v>4.9257</v>
      </c>
      <c r="P15" t="s">
        <v>45</v>
      </c>
      <c r="Q15" s="14" t="s">
        <v>46</v>
      </c>
      <c r="R15">
        <v>6.0</v>
      </c>
      <c r="S15" s="13">
        <v>-1.666666627</v>
      </c>
      <c r="T15" s="13">
        <v>-18.33333397</v>
      </c>
      <c r="U15" s="13">
        <v>-31.66666603</v>
      </c>
      <c r="V15">
        <v>15.0562</v>
      </c>
      <c r="W15" t="s">
        <v>69</v>
      </c>
      <c r="X15" t="s">
        <v>66</v>
      </c>
      <c r="Y15">
        <v>1000000.0</v>
      </c>
      <c r="Z15">
        <f t="shared" si="3"/>
        <v>4925700</v>
      </c>
      <c r="AA15" s="15">
        <f>R15*(1+(S15/Sheet2!$A$2))</f>
        <v>5.900000002</v>
      </c>
      <c r="AB15" s="16">
        <f t="shared" si="4"/>
        <v>0.4450128916</v>
      </c>
      <c r="AC15" s="17">
        <f t="shared" si="5"/>
        <v>-0.9054550622</v>
      </c>
    </row>
    <row r="16" ht="12.75" customHeight="1">
      <c r="A16">
        <v>6.0</v>
      </c>
      <c r="B16">
        <v>11.0</v>
      </c>
      <c r="C16">
        <v>2010.0</v>
      </c>
      <c r="D16" s="9">
        <f t="shared" si="1"/>
        <v>40340</v>
      </c>
      <c r="E16" s="10">
        <v>1991.0</v>
      </c>
      <c r="F16" s="10">
        <f t="shared" si="2"/>
        <v>19</v>
      </c>
      <c r="G16" t="s">
        <v>93</v>
      </c>
      <c r="H16" t="s">
        <v>94</v>
      </c>
      <c r="I16" s="11">
        <v>7603688.0</v>
      </c>
      <c r="J16" s="11">
        <v>376793.0</v>
      </c>
      <c r="K16" t="s">
        <v>4</v>
      </c>
      <c r="L16" t="s">
        <v>51</v>
      </c>
      <c r="M16" t="s">
        <v>52</v>
      </c>
      <c r="N16" s="12" t="s">
        <v>44</v>
      </c>
      <c r="O16" s="13">
        <v>2.8502</v>
      </c>
      <c r="P16" t="s">
        <v>45</v>
      </c>
      <c r="Q16" s="14" t="s">
        <v>46</v>
      </c>
      <c r="R16">
        <v>5.0</v>
      </c>
      <c r="S16" s="13">
        <v>0.0</v>
      </c>
      <c r="T16" s="13">
        <v>-6.0</v>
      </c>
      <c r="U16" s="13">
        <v>-4.0</v>
      </c>
      <c r="V16">
        <v>0.0</v>
      </c>
      <c r="W16" t="s">
        <v>69</v>
      </c>
      <c r="X16" t="s">
        <v>66</v>
      </c>
      <c r="Y16">
        <v>695700.0</v>
      </c>
      <c r="Z16">
        <f t="shared" si="3"/>
        <v>2850200</v>
      </c>
      <c r="AA16" s="15">
        <f>R16*(1+(S16/Sheet2!$A$2))</f>
        <v>5</v>
      </c>
      <c r="AB16" s="16">
        <f t="shared" si="4"/>
        <v>2.66777349</v>
      </c>
      <c r="AC16" s="17">
        <f t="shared" si="5"/>
        <v>0.1321987931</v>
      </c>
    </row>
    <row r="17" ht="12.75" customHeight="1">
      <c r="A17">
        <v>6.0</v>
      </c>
      <c r="B17">
        <v>15.0</v>
      </c>
      <c r="C17">
        <v>2010.0</v>
      </c>
      <c r="D17" s="9">
        <f t="shared" si="1"/>
        <v>40344</v>
      </c>
      <c r="E17" s="18">
        <v>1998.0</v>
      </c>
      <c r="F17" s="10">
        <f t="shared" si="2"/>
        <v>12</v>
      </c>
      <c r="G17" t="s">
        <v>95</v>
      </c>
      <c r="H17" t="s">
        <v>96</v>
      </c>
      <c r="I17" s="11">
        <v>535000.0</v>
      </c>
      <c r="J17" s="11">
        <v>-8007000.0</v>
      </c>
      <c r="K17" t="s">
        <v>41</v>
      </c>
      <c r="L17" t="s">
        <v>42</v>
      </c>
      <c r="M17" s="1" t="s">
        <v>43</v>
      </c>
      <c r="N17" s="12" t="s">
        <v>53</v>
      </c>
      <c r="O17" s="13">
        <v>15.0016</v>
      </c>
      <c r="P17" t="s">
        <v>45</v>
      </c>
      <c r="Q17" s="14" t="s">
        <v>46</v>
      </c>
      <c r="R17">
        <v>3.2</v>
      </c>
      <c r="S17" s="13">
        <v>-3.125001431</v>
      </c>
      <c r="T17" s="13">
        <v>-6.250001431</v>
      </c>
      <c r="U17" s="13">
        <v>-16.87500191</v>
      </c>
      <c r="V17">
        <v>0.0</v>
      </c>
      <c r="W17" t="s">
        <v>97</v>
      </c>
      <c r="X17" t="s">
        <v>98</v>
      </c>
      <c r="Y17">
        <v>4688000.0</v>
      </c>
      <c r="Z17">
        <f t="shared" si="3"/>
        <v>15001600</v>
      </c>
      <c r="AA17" s="15">
        <f>R17*(1+(S17/Sheet2!$A$2))</f>
        <v>3.099999954</v>
      </c>
      <c r="AB17" s="16">
        <f t="shared" si="4"/>
        <v>0.03566286263</v>
      </c>
      <c r="AC17" s="17">
        <f t="shared" si="5"/>
        <v>-0.5337430674</v>
      </c>
    </row>
    <row r="18" ht="12.75" customHeight="1">
      <c r="A18">
        <v>6.0</v>
      </c>
      <c r="B18">
        <v>16.0</v>
      </c>
      <c r="C18">
        <v>2010.0</v>
      </c>
      <c r="D18" s="9">
        <f t="shared" si="1"/>
        <v>40345</v>
      </c>
      <c r="E18" s="18">
        <v>1989.0</v>
      </c>
      <c r="F18" s="10">
        <f t="shared" si="2"/>
        <v>21</v>
      </c>
      <c r="G18" t="s">
        <v>99</v>
      </c>
      <c r="H18" t="s">
        <v>100</v>
      </c>
      <c r="I18" s="11">
        <v>9.7512E7</v>
      </c>
      <c r="J18" s="11">
        <v>7255000.0</v>
      </c>
      <c r="K18" t="s">
        <v>4</v>
      </c>
      <c r="L18" t="s">
        <v>51</v>
      </c>
      <c r="M18" s="1" t="s">
        <v>52</v>
      </c>
      <c r="N18" s="12" t="s">
        <v>53</v>
      </c>
      <c r="O18" s="13">
        <v>6.18075</v>
      </c>
      <c r="P18" t="s">
        <v>45</v>
      </c>
      <c r="Q18" s="14" t="s">
        <v>46</v>
      </c>
      <c r="R18">
        <v>6.0</v>
      </c>
      <c r="S18" s="13">
        <v>-1.666666627</v>
      </c>
      <c r="T18" s="13">
        <v>-6.666666508</v>
      </c>
      <c r="U18" s="13">
        <v>-13.33333302</v>
      </c>
      <c r="V18">
        <v>0.0</v>
      </c>
      <c r="W18" t="s">
        <v>69</v>
      </c>
      <c r="X18" t="s">
        <v>66</v>
      </c>
      <c r="Y18">
        <v>1267000.0</v>
      </c>
      <c r="Z18">
        <f t="shared" si="3"/>
        <v>6180750</v>
      </c>
      <c r="AA18" s="15">
        <f>R18*(1+(S18/Sheet2!$A$2))</f>
        <v>5.900000002</v>
      </c>
      <c r="AB18" s="16">
        <f t="shared" si="4"/>
        <v>15.77672613</v>
      </c>
      <c r="AC18" s="17">
        <f t="shared" si="5"/>
        <v>1.173805768</v>
      </c>
    </row>
    <row r="19" ht="12.75" customHeight="1">
      <c r="A19">
        <v>6.0</v>
      </c>
      <c r="B19">
        <v>18.0</v>
      </c>
      <c r="C19">
        <v>2010.0</v>
      </c>
      <c r="D19" s="9">
        <f t="shared" si="1"/>
        <v>40347</v>
      </c>
      <c r="E19" s="10">
        <v>2006.0</v>
      </c>
      <c r="F19" s="10">
        <f t="shared" si="2"/>
        <v>4</v>
      </c>
      <c r="G19" t="s">
        <v>101</v>
      </c>
      <c r="H19" t="s">
        <v>102</v>
      </c>
      <c r="I19" s="11">
        <v>1.384E9</v>
      </c>
      <c r="J19" s="11">
        <v>1.01E8</v>
      </c>
      <c r="K19" t="s">
        <v>4</v>
      </c>
      <c r="L19" t="s">
        <v>51</v>
      </c>
      <c r="M19" t="s">
        <v>58</v>
      </c>
      <c r="N19" s="12" t="s">
        <v>44</v>
      </c>
      <c r="O19" s="13">
        <v>512.693</v>
      </c>
      <c r="P19" t="s">
        <v>103</v>
      </c>
      <c r="Q19" s="14" t="s">
        <v>46</v>
      </c>
      <c r="R19">
        <v>32.0</v>
      </c>
      <c r="S19" s="13">
        <v>-0.625</v>
      </c>
      <c r="T19" s="13">
        <v>-2.8125</v>
      </c>
      <c r="U19" s="13">
        <v>-6.25</v>
      </c>
      <c r="V19">
        <v>0.0</v>
      </c>
      <c r="W19" s="1" t="s">
        <v>54</v>
      </c>
      <c r="X19" t="s">
        <v>104</v>
      </c>
      <c r="Y19">
        <v>1.6543E7</v>
      </c>
      <c r="Z19">
        <f t="shared" si="3"/>
        <v>512693000</v>
      </c>
      <c r="AA19" s="15">
        <f>R19*(1+(S19/Sheet2!$A$2))</f>
        <v>31.8</v>
      </c>
      <c r="AB19" s="16">
        <f t="shared" si="4"/>
        <v>2.699471224</v>
      </c>
      <c r="AC19" s="17">
        <f t="shared" si="5"/>
        <v>0.1969989838</v>
      </c>
    </row>
    <row r="20" ht="12.75" customHeight="1">
      <c r="A20">
        <v>6.0</v>
      </c>
      <c r="B20">
        <v>24.0</v>
      </c>
      <c r="C20">
        <v>2010.0</v>
      </c>
      <c r="D20" s="9">
        <f t="shared" si="1"/>
        <v>40353</v>
      </c>
      <c r="E20" s="18">
        <v>1861.0</v>
      </c>
      <c r="F20" s="10">
        <f t="shared" si="2"/>
        <v>149</v>
      </c>
      <c r="G20" t="s">
        <v>105</v>
      </c>
      <c r="H20" t="s">
        <v>106</v>
      </c>
      <c r="I20" s="11">
        <v>1.015E9</v>
      </c>
      <c r="J20" s="11">
        <v>2.4E8</v>
      </c>
      <c r="K20" s="1" t="s">
        <v>19</v>
      </c>
      <c r="L20" t="s">
        <v>42</v>
      </c>
      <c r="M20" t="s">
        <v>43</v>
      </c>
      <c r="N20" s="12" t="s">
        <v>44</v>
      </c>
      <c r="O20" s="13">
        <v>1452.0</v>
      </c>
      <c r="P20" t="s">
        <v>45</v>
      </c>
      <c r="Q20" s="14" t="s">
        <v>46</v>
      </c>
      <c r="R20">
        <v>24.2</v>
      </c>
      <c r="S20" s="13">
        <v>-5.371903896</v>
      </c>
      <c r="T20" s="13">
        <v>-17.35537529</v>
      </c>
      <c r="U20" s="13">
        <v>-4.132234573</v>
      </c>
      <c r="V20">
        <v>4840.0</v>
      </c>
      <c r="W20" t="s">
        <v>69</v>
      </c>
      <c r="X20" t="s">
        <v>107</v>
      </c>
      <c r="Y20">
        <v>6.0E7</v>
      </c>
      <c r="Z20">
        <f t="shared" si="3"/>
        <v>1452000000</v>
      </c>
      <c r="AA20" s="15">
        <f>R20*(1+(S20/Sheet2!$A$2))</f>
        <v>22.89999926</v>
      </c>
      <c r="AB20" s="16">
        <f t="shared" si="4"/>
        <v>0.6990358127</v>
      </c>
      <c r="AC20" s="17">
        <f t="shared" si="5"/>
        <v>0.1652892562</v>
      </c>
    </row>
    <row r="21" ht="12.75" customHeight="1">
      <c r="A21">
        <v>6.0</v>
      </c>
      <c r="B21">
        <v>30.0</v>
      </c>
      <c r="C21">
        <v>2010.0</v>
      </c>
      <c r="D21" s="9">
        <f t="shared" si="1"/>
        <v>40359</v>
      </c>
      <c r="E21" s="18">
        <v>1996.0</v>
      </c>
      <c r="F21" s="10">
        <f t="shared" si="2"/>
        <v>14</v>
      </c>
      <c r="G21" t="s">
        <v>108</v>
      </c>
      <c r="H21" t="s">
        <v>109</v>
      </c>
      <c r="I21" s="11">
        <v>82000.0</v>
      </c>
      <c r="J21" s="11">
        <v>-1.3504E7</v>
      </c>
      <c r="K21" t="s">
        <v>41</v>
      </c>
      <c r="L21" t="s">
        <v>42</v>
      </c>
      <c r="M21" s="1" t="s">
        <v>43</v>
      </c>
      <c r="N21" s="12" t="s">
        <v>53</v>
      </c>
      <c r="O21" s="13">
        <v>1452.0</v>
      </c>
      <c r="P21" t="s">
        <v>89</v>
      </c>
      <c r="Q21" s="14" t="s">
        <v>46</v>
      </c>
      <c r="R21">
        <v>22.0</v>
      </c>
      <c r="S21" s="13">
        <v>-10.45454502</v>
      </c>
      <c r="T21" s="13">
        <v>-5.454545498</v>
      </c>
      <c r="U21" s="13">
        <v>-8.181818008</v>
      </c>
      <c r="V21">
        <v>3630.0</v>
      </c>
      <c r="W21" s="1" t="s">
        <v>54</v>
      </c>
      <c r="X21" t="s">
        <v>110</v>
      </c>
      <c r="Y21">
        <v>6.0E7</v>
      </c>
      <c r="Z21">
        <f t="shared" si="3"/>
        <v>1452000000</v>
      </c>
      <c r="AA21" s="15">
        <f>R21*(1+(S21/Sheet2!$A$2))</f>
        <v>19.7000001</v>
      </c>
      <c r="AB21" s="16">
        <f t="shared" si="4"/>
        <v>0.0000564738292</v>
      </c>
      <c r="AC21" s="17">
        <f t="shared" si="5"/>
        <v>-0.009300275482</v>
      </c>
    </row>
    <row r="22" ht="12.75" customHeight="1">
      <c r="A22">
        <v>7.0</v>
      </c>
      <c r="B22">
        <v>6.0</v>
      </c>
      <c r="C22">
        <v>2010.0</v>
      </c>
      <c r="D22" s="9">
        <f t="shared" si="1"/>
        <v>40365</v>
      </c>
      <c r="E22" s="10">
        <v>2006.0</v>
      </c>
      <c r="F22" s="10">
        <f t="shared" si="2"/>
        <v>4</v>
      </c>
      <c r="G22" t="s">
        <v>111</v>
      </c>
      <c r="H22" t="s">
        <v>112</v>
      </c>
      <c r="I22" s="11">
        <v>0.0</v>
      </c>
      <c r="J22" s="11">
        <v>-1318385.0</v>
      </c>
      <c r="K22" t="s">
        <v>4</v>
      </c>
      <c r="L22" t="s">
        <v>51</v>
      </c>
      <c r="M22" t="s">
        <v>52</v>
      </c>
      <c r="N22" s="12" t="s">
        <v>44</v>
      </c>
      <c r="O22" s="13">
        <v>4.00561</v>
      </c>
      <c r="P22" t="s">
        <v>45</v>
      </c>
      <c r="Q22" s="14" t="s">
        <v>46</v>
      </c>
      <c r="R22">
        <v>2.25</v>
      </c>
      <c r="S22" s="13">
        <v>73.33333588</v>
      </c>
      <c r="T22" s="13">
        <v>64.44444275</v>
      </c>
      <c r="U22" s="13">
        <v>29.77777863</v>
      </c>
      <c r="V22">
        <v>0.0</v>
      </c>
      <c r="W22" s="1" t="s">
        <v>54</v>
      </c>
      <c r="X22" t="s">
        <v>66</v>
      </c>
      <c r="Y22">
        <v>2150000.0</v>
      </c>
      <c r="Z22">
        <f t="shared" si="3"/>
        <v>4005610</v>
      </c>
      <c r="AA22" s="15">
        <f>R22*(1+(S22/Sheet2!$A$2))</f>
        <v>3.900000057</v>
      </c>
      <c r="AB22" s="16">
        <f t="shared" si="4"/>
        <v>0</v>
      </c>
      <c r="AC22" s="17">
        <f t="shared" si="5"/>
        <v>-0.3291346387</v>
      </c>
    </row>
    <row r="23" ht="12.75" customHeight="1">
      <c r="A23">
        <v>7.0</v>
      </c>
      <c r="B23">
        <v>7.0</v>
      </c>
      <c r="C23">
        <v>2010.0</v>
      </c>
      <c r="D23" s="9">
        <f t="shared" si="1"/>
        <v>40366</v>
      </c>
      <c r="E23" s="10">
        <v>2004.0</v>
      </c>
      <c r="F23" s="10">
        <f t="shared" si="2"/>
        <v>6</v>
      </c>
      <c r="G23" t="s">
        <v>113</v>
      </c>
      <c r="H23" t="s">
        <v>114</v>
      </c>
      <c r="I23" s="11">
        <v>1407285.0</v>
      </c>
      <c r="J23" s="11">
        <v>-3282285.0</v>
      </c>
      <c r="K23" t="s">
        <v>4</v>
      </c>
      <c r="L23" t="s">
        <v>51</v>
      </c>
      <c r="M23" t="s">
        <v>52</v>
      </c>
      <c r="N23" s="12" t="s">
        <v>44</v>
      </c>
      <c r="O23" s="13">
        <v>6.06338</v>
      </c>
      <c r="P23" t="s">
        <v>45</v>
      </c>
      <c r="Q23" s="14" t="s">
        <v>46</v>
      </c>
      <c r="R23">
        <v>10.0</v>
      </c>
      <c r="S23" s="13">
        <v>-60.0</v>
      </c>
      <c r="T23" s="13">
        <v>-69.30000305</v>
      </c>
      <c r="U23" s="13">
        <v>-74.0</v>
      </c>
      <c r="V23">
        <v>0.0</v>
      </c>
      <c r="W23" t="s">
        <v>115</v>
      </c>
      <c r="X23" t="s">
        <v>66</v>
      </c>
      <c r="Y23">
        <v>740000.0</v>
      </c>
      <c r="Z23">
        <f t="shared" si="3"/>
        <v>6063380</v>
      </c>
      <c r="AA23" s="15">
        <f>R23*(1+(S23/Sheet2!$A$2))</f>
        <v>4</v>
      </c>
      <c r="AB23" s="16">
        <f t="shared" si="4"/>
        <v>0.2320957948</v>
      </c>
      <c r="AC23" s="17">
        <f t="shared" si="5"/>
        <v>-0.5413292586</v>
      </c>
    </row>
    <row r="24" ht="12.75" customHeight="1">
      <c r="A24">
        <v>7.0</v>
      </c>
      <c r="B24">
        <v>8.0</v>
      </c>
      <c r="C24">
        <v>2010.0</v>
      </c>
      <c r="D24" s="9">
        <f t="shared" si="1"/>
        <v>40367</v>
      </c>
      <c r="E24" s="18">
        <v>2003.0</v>
      </c>
      <c r="F24" s="10">
        <f t="shared" si="2"/>
        <v>7</v>
      </c>
      <c r="G24" t="s">
        <v>116</v>
      </c>
      <c r="H24" t="s">
        <v>117</v>
      </c>
      <c r="I24" s="11">
        <v>5586000.0</v>
      </c>
      <c r="J24" s="11">
        <v>-2110000.0</v>
      </c>
      <c r="K24" t="s">
        <v>4</v>
      </c>
      <c r="L24" t="s">
        <v>51</v>
      </c>
      <c r="M24" s="1" t="s">
        <v>52</v>
      </c>
      <c r="N24" s="12" t="s">
        <v>53</v>
      </c>
      <c r="O24" s="13">
        <v>7.76151</v>
      </c>
      <c r="P24" t="s">
        <v>45</v>
      </c>
      <c r="Q24" s="14" t="s">
        <v>46</v>
      </c>
      <c r="R24">
        <v>1.75</v>
      </c>
      <c r="S24" s="13">
        <v>42.8571434</v>
      </c>
      <c r="T24" s="13">
        <v>2.8571429249999998</v>
      </c>
      <c r="U24" s="13">
        <v>-4.0</v>
      </c>
      <c r="V24">
        <v>0.0</v>
      </c>
      <c r="W24" t="s">
        <v>69</v>
      </c>
      <c r="X24" t="s">
        <v>66</v>
      </c>
      <c r="Y24">
        <v>5500000.0</v>
      </c>
      <c r="Z24">
        <f t="shared" si="3"/>
        <v>7761510</v>
      </c>
      <c r="AA24" s="15">
        <f>R24*(1+(S24/Sheet2!$A$2))</f>
        <v>2.50000001</v>
      </c>
      <c r="AB24" s="16">
        <f t="shared" si="4"/>
        <v>0.7197053151</v>
      </c>
      <c r="AC24" s="17">
        <f t="shared" si="5"/>
        <v>-0.271854317</v>
      </c>
    </row>
    <row r="25" ht="12.75" customHeight="1">
      <c r="A25">
        <v>10.0</v>
      </c>
      <c r="B25">
        <v>5.0</v>
      </c>
      <c r="C25">
        <v>2010.0</v>
      </c>
      <c r="D25" s="9">
        <f t="shared" si="1"/>
        <v>40456</v>
      </c>
      <c r="E25" s="10">
        <v>2005.0</v>
      </c>
      <c r="F25" s="10">
        <f t="shared" si="2"/>
        <v>5</v>
      </c>
      <c r="G25" t="s">
        <v>118</v>
      </c>
      <c r="H25" t="s">
        <v>119</v>
      </c>
      <c r="I25" s="11">
        <v>3.461082E9</v>
      </c>
      <c r="J25" s="11">
        <v>1.423969E9</v>
      </c>
      <c r="K25" t="s">
        <v>2</v>
      </c>
      <c r="L25" t="s">
        <v>87</v>
      </c>
      <c r="M25" t="s">
        <v>88</v>
      </c>
      <c r="N25" s="12" t="s">
        <v>44</v>
      </c>
      <c r="O25" s="13">
        <v>12043.5</v>
      </c>
      <c r="P25" t="s">
        <v>120</v>
      </c>
      <c r="Q25" s="14" t="s">
        <v>46</v>
      </c>
      <c r="R25">
        <v>210.0</v>
      </c>
      <c r="S25" s="13">
        <v>25.23809433</v>
      </c>
      <c r="T25" s="13">
        <v>21.19047546</v>
      </c>
      <c r="U25" s="13">
        <v>26.66666603</v>
      </c>
      <c r="V25">
        <v>29108.3</v>
      </c>
      <c r="W25" s="1" t="s">
        <v>54</v>
      </c>
      <c r="X25" t="s">
        <v>121</v>
      </c>
      <c r="Y25">
        <v>4.7409E7</v>
      </c>
      <c r="Z25">
        <f t="shared" si="3"/>
        <v>12043500000</v>
      </c>
      <c r="AA25" s="15">
        <f>R25*(1+(S25/Sheet2!$A$2))</f>
        <v>262.9999981</v>
      </c>
      <c r="AB25" s="16">
        <f t="shared" si="4"/>
        <v>0.2873817412</v>
      </c>
      <c r="AC25" s="17">
        <f t="shared" si="5"/>
        <v>0.1182354797</v>
      </c>
    </row>
    <row r="26" ht="12.75" customHeight="1">
      <c r="A26">
        <v>10.0</v>
      </c>
      <c r="B26">
        <v>6.0</v>
      </c>
      <c r="C26">
        <v>2010.0</v>
      </c>
      <c r="D26" s="9">
        <f t="shared" si="1"/>
        <v>40457</v>
      </c>
      <c r="E26" s="18">
        <v>1998.0</v>
      </c>
      <c r="F26" s="10">
        <f t="shared" si="2"/>
        <v>12</v>
      </c>
      <c r="G26" t="s">
        <v>122</v>
      </c>
      <c r="H26" t="s">
        <v>123</v>
      </c>
      <c r="I26" s="11">
        <v>3000.0</v>
      </c>
      <c r="J26" s="11">
        <v>-7446000.0</v>
      </c>
      <c r="K26" t="s">
        <v>41</v>
      </c>
      <c r="L26" t="s">
        <v>42</v>
      </c>
      <c r="M26" s="1" t="s">
        <v>43</v>
      </c>
      <c r="N26" s="12" t="s">
        <v>53</v>
      </c>
      <c r="O26" s="13">
        <v>18.085</v>
      </c>
      <c r="P26" t="s">
        <v>45</v>
      </c>
      <c r="Q26" s="14" t="s">
        <v>46</v>
      </c>
      <c r="R26">
        <v>5.0</v>
      </c>
      <c r="S26" s="13">
        <v>-23.0</v>
      </c>
      <c r="T26" s="13">
        <v>-19.0</v>
      </c>
      <c r="U26" s="13">
        <v>-26.39999962</v>
      </c>
      <c r="V26">
        <v>0.0</v>
      </c>
      <c r="W26" s="1" t="s">
        <v>54</v>
      </c>
      <c r="X26" t="s">
        <v>124</v>
      </c>
      <c r="Y26">
        <v>3617000.0</v>
      </c>
      <c r="Z26">
        <f t="shared" si="3"/>
        <v>18085000</v>
      </c>
      <c r="AA26" s="15">
        <f>R26*(1+(S26/Sheet2!$A$2))</f>
        <v>3.85</v>
      </c>
      <c r="AB26" s="16">
        <f t="shared" si="4"/>
        <v>0.0001658833287</v>
      </c>
      <c r="AC26" s="17">
        <f t="shared" si="5"/>
        <v>-0.4117224219</v>
      </c>
    </row>
    <row r="27" ht="12.75" customHeight="1">
      <c r="A27">
        <v>10.0</v>
      </c>
      <c r="B27">
        <v>22.0</v>
      </c>
      <c r="C27">
        <v>2010.0</v>
      </c>
      <c r="D27" s="9">
        <f t="shared" si="1"/>
        <v>40473</v>
      </c>
      <c r="E27" s="18">
        <v>2010.0</v>
      </c>
      <c r="F27" s="10">
        <f t="shared" si="2"/>
        <v>0</v>
      </c>
      <c r="G27" t="s">
        <v>125</v>
      </c>
      <c r="H27" t="s">
        <v>126</v>
      </c>
      <c r="I27" s="11">
        <v>1.2873E7</v>
      </c>
      <c r="J27" s="11">
        <v>651000.0</v>
      </c>
      <c r="K27" t="s">
        <v>41</v>
      </c>
      <c r="L27" t="s">
        <v>42</v>
      </c>
      <c r="M27" s="1" t="s">
        <v>43</v>
      </c>
      <c r="N27" s="12" t="s">
        <v>53</v>
      </c>
      <c r="O27" s="13">
        <v>5382.0</v>
      </c>
      <c r="P27" t="s">
        <v>127</v>
      </c>
      <c r="Q27" s="14" t="s">
        <v>46</v>
      </c>
      <c r="R27">
        <v>39.0</v>
      </c>
      <c r="S27" s="13">
        <v>3.846153736</v>
      </c>
      <c r="T27" s="13">
        <v>6.410256386</v>
      </c>
      <c r="U27" s="13">
        <v>33.9743576</v>
      </c>
      <c r="V27">
        <v>0.0</v>
      </c>
      <c r="W27" s="1" t="s">
        <v>54</v>
      </c>
      <c r="X27" t="s">
        <v>128</v>
      </c>
      <c r="Y27">
        <v>1.2E8</v>
      </c>
      <c r="Z27">
        <f t="shared" si="3"/>
        <v>5382000000</v>
      </c>
      <c r="AA27" s="15">
        <f>R27*(1+(S27/Sheet2!$A$2))</f>
        <v>40.49999996</v>
      </c>
      <c r="AB27" s="16">
        <f t="shared" si="4"/>
        <v>0.002391861761</v>
      </c>
      <c r="AC27" s="17">
        <f t="shared" si="5"/>
        <v>0.0001209587514</v>
      </c>
    </row>
    <row r="28" ht="12.75" customHeight="1">
      <c r="A28">
        <v>11.0</v>
      </c>
      <c r="B28">
        <v>5.0</v>
      </c>
      <c r="C28">
        <v>2010.0</v>
      </c>
      <c r="D28" s="9">
        <f t="shared" si="1"/>
        <v>40487</v>
      </c>
      <c r="E28" s="18">
        <v>2008.0</v>
      </c>
      <c r="F28" s="10">
        <f t="shared" si="2"/>
        <v>2</v>
      </c>
      <c r="G28" t="s">
        <v>129</v>
      </c>
      <c r="H28" t="s">
        <v>130</v>
      </c>
      <c r="I28" s="11">
        <v>0.0</v>
      </c>
      <c r="J28" s="11">
        <v>-540529.0</v>
      </c>
      <c r="K28" t="s">
        <v>4</v>
      </c>
      <c r="L28" t="s">
        <v>51</v>
      </c>
      <c r="M28" t="s">
        <v>58</v>
      </c>
      <c r="N28" s="12" t="s">
        <v>44</v>
      </c>
      <c r="O28" s="13">
        <v>7.73628</v>
      </c>
      <c r="P28" t="s">
        <v>45</v>
      </c>
      <c r="Q28" s="14" t="s">
        <v>46</v>
      </c>
      <c r="R28">
        <v>4.5</v>
      </c>
      <c r="S28" s="13">
        <v>2.888888836</v>
      </c>
      <c r="T28" s="13">
        <v>-0.4444444478</v>
      </c>
      <c r="U28" s="13">
        <v>12.22222233</v>
      </c>
      <c r="V28">
        <v>0.0</v>
      </c>
      <c r="W28" s="1" t="s">
        <v>54</v>
      </c>
      <c r="X28" t="s">
        <v>66</v>
      </c>
      <c r="Y28">
        <v>2000000.0</v>
      </c>
      <c r="Z28">
        <f t="shared" si="3"/>
        <v>7736280</v>
      </c>
      <c r="AA28" s="15">
        <f>R28*(1+(S28/Sheet2!$A$2))</f>
        <v>4.629999998</v>
      </c>
      <c r="AB28" s="16">
        <f t="shared" si="4"/>
        <v>0</v>
      </c>
      <c r="AC28" s="17">
        <f t="shared" si="5"/>
        <v>-0.06986936874</v>
      </c>
    </row>
    <row r="29" ht="12.75" customHeight="1">
      <c r="A29">
        <v>11.0</v>
      </c>
      <c r="B29">
        <v>10.0</v>
      </c>
      <c r="C29">
        <v>2010.0</v>
      </c>
      <c r="D29" s="9">
        <f t="shared" si="1"/>
        <v>40492</v>
      </c>
      <c r="E29" s="18">
        <v>1997.0</v>
      </c>
      <c r="F29" s="10">
        <f t="shared" si="2"/>
        <v>13</v>
      </c>
      <c r="G29" t="s">
        <v>131</v>
      </c>
      <c r="H29" t="s">
        <v>132</v>
      </c>
      <c r="I29" s="11">
        <v>2.82E7</v>
      </c>
      <c r="J29" s="11">
        <v>-1.79E7</v>
      </c>
      <c r="K29" t="s">
        <v>4</v>
      </c>
      <c r="L29" t="s">
        <v>51</v>
      </c>
      <c r="M29" s="1" t="s">
        <v>133</v>
      </c>
      <c r="N29" s="12" t="s">
        <v>53</v>
      </c>
      <c r="O29" s="13">
        <v>70.2261</v>
      </c>
      <c r="P29" t="s">
        <v>45</v>
      </c>
      <c r="Q29" s="14" t="s">
        <v>46</v>
      </c>
      <c r="R29">
        <v>58.0</v>
      </c>
      <c r="S29" s="13">
        <v>-8.620689392</v>
      </c>
      <c r="T29" s="13">
        <v>-14.65517235</v>
      </c>
      <c r="U29" s="13">
        <v>-26.89655113</v>
      </c>
      <c r="V29">
        <v>0.0</v>
      </c>
      <c r="W29" s="1" t="s">
        <v>54</v>
      </c>
      <c r="X29" t="s">
        <v>66</v>
      </c>
      <c r="Y29">
        <v>1379000.0</v>
      </c>
      <c r="Z29">
        <f t="shared" si="3"/>
        <v>70226100</v>
      </c>
      <c r="AA29" s="15">
        <f>R29*(1+(S29/Sheet2!$A$2))</f>
        <v>53.00000015</v>
      </c>
      <c r="AB29" s="16">
        <f t="shared" si="4"/>
        <v>0.4015601037</v>
      </c>
      <c r="AC29" s="17">
        <f t="shared" si="5"/>
        <v>-0.2548909878</v>
      </c>
    </row>
    <row r="30" ht="12.75" customHeight="1">
      <c r="A30">
        <v>11.0</v>
      </c>
      <c r="B30">
        <v>23.0</v>
      </c>
      <c r="C30">
        <v>2010.0</v>
      </c>
      <c r="D30" s="9">
        <f t="shared" si="1"/>
        <v>40505</v>
      </c>
      <c r="E30" s="10">
        <v>1997.0</v>
      </c>
      <c r="F30" s="10">
        <f t="shared" si="2"/>
        <v>13</v>
      </c>
      <c r="G30" t="s">
        <v>134</v>
      </c>
      <c r="H30" t="s">
        <v>135</v>
      </c>
      <c r="I30" s="11">
        <v>2.5319E7</v>
      </c>
      <c r="J30" s="11">
        <v>-8.0566E7</v>
      </c>
      <c r="K30" t="s">
        <v>2</v>
      </c>
      <c r="L30" t="s">
        <v>87</v>
      </c>
      <c r="M30" t="s">
        <v>88</v>
      </c>
      <c r="N30" s="12" t="s">
        <v>44</v>
      </c>
      <c r="O30" s="13">
        <v>410.062</v>
      </c>
      <c r="P30" t="s">
        <v>45</v>
      </c>
      <c r="Q30" s="14" t="s">
        <v>46</v>
      </c>
      <c r="R30">
        <v>86.0</v>
      </c>
      <c r="S30" s="13">
        <v>-7.558139324</v>
      </c>
      <c r="T30" s="13">
        <v>-9.302325249</v>
      </c>
      <c r="U30" s="13">
        <v>-19.7674427</v>
      </c>
      <c r="V30">
        <v>0.0</v>
      </c>
      <c r="W30" s="1" t="s">
        <v>54</v>
      </c>
      <c r="X30" t="s">
        <v>136</v>
      </c>
      <c r="Y30">
        <v>4336000.0</v>
      </c>
      <c r="Z30">
        <f t="shared" si="3"/>
        <v>410062000</v>
      </c>
      <c r="AA30" s="15">
        <f>R30*(1+(S30/Sheet2!$A$2))</f>
        <v>79.50000018</v>
      </c>
      <c r="AB30" s="16">
        <f t="shared" si="4"/>
        <v>0.06174432159</v>
      </c>
      <c r="AC30" s="17">
        <f t="shared" si="5"/>
        <v>-0.1964727285</v>
      </c>
    </row>
    <row r="31" ht="12.75" customHeight="1">
      <c r="A31">
        <v>11.0</v>
      </c>
      <c r="B31">
        <v>29.0</v>
      </c>
      <c r="C31">
        <v>2010.0</v>
      </c>
      <c r="D31" s="9">
        <f t="shared" si="1"/>
        <v>40511</v>
      </c>
      <c r="E31" s="18">
        <v>1997.0</v>
      </c>
      <c r="F31" s="10">
        <f t="shared" si="2"/>
        <v>13</v>
      </c>
      <c r="G31" t="s">
        <v>137</v>
      </c>
      <c r="H31" t="s">
        <v>138</v>
      </c>
      <c r="I31" s="11">
        <v>1.65879E8</v>
      </c>
      <c r="J31" s="11">
        <v>-9317000.0</v>
      </c>
      <c r="K31" t="s">
        <v>4</v>
      </c>
      <c r="L31" t="s">
        <v>51</v>
      </c>
      <c r="M31" s="1" t="s">
        <v>133</v>
      </c>
      <c r="N31" s="12" t="s">
        <v>53</v>
      </c>
      <c r="O31" s="13">
        <v>8.00885</v>
      </c>
      <c r="P31" t="s">
        <v>45</v>
      </c>
      <c r="Q31" s="14" t="s">
        <v>46</v>
      </c>
      <c r="R31">
        <v>0.9</v>
      </c>
      <c r="S31" s="13">
        <v>-8.888886452</v>
      </c>
      <c r="T31" s="13">
        <v>-22.22221947</v>
      </c>
      <c r="U31" s="13">
        <v>-22.22221947</v>
      </c>
      <c r="V31">
        <v>0.0</v>
      </c>
      <c r="W31" s="1" t="s">
        <v>54</v>
      </c>
      <c r="X31" t="s">
        <v>75</v>
      </c>
      <c r="Y31">
        <v>1.0301E7</v>
      </c>
      <c r="Z31">
        <f t="shared" si="3"/>
        <v>8008850</v>
      </c>
      <c r="AA31" s="15">
        <f>R31*(1+(S31/Sheet2!$A$2))</f>
        <v>0.8200000219</v>
      </c>
      <c r="AB31" s="16">
        <f t="shared" si="4"/>
        <v>20.71196239</v>
      </c>
      <c r="AC31" s="17">
        <f t="shared" si="5"/>
        <v>-1.163338057</v>
      </c>
    </row>
    <row r="32" ht="12.75" customHeight="1">
      <c r="A32">
        <v>12.0</v>
      </c>
      <c r="B32">
        <v>1.0</v>
      </c>
      <c r="C32">
        <v>2010.0</v>
      </c>
      <c r="D32" s="9">
        <f t="shared" si="1"/>
        <v>40513</v>
      </c>
      <c r="E32" s="18">
        <v>2006.0</v>
      </c>
      <c r="F32" s="10">
        <f t="shared" si="2"/>
        <v>4</v>
      </c>
      <c r="G32" t="s">
        <v>139</v>
      </c>
      <c r="H32" t="s">
        <v>140</v>
      </c>
      <c r="I32" s="11">
        <v>500000.0</v>
      </c>
      <c r="J32" s="11">
        <v>-1100000.0</v>
      </c>
      <c r="K32" s="1" t="s">
        <v>19</v>
      </c>
      <c r="L32" t="s">
        <v>141</v>
      </c>
      <c r="M32" s="1" t="s">
        <v>43</v>
      </c>
      <c r="N32" s="12" t="s">
        <v>53</v>
      </c>
      <c r="O32" s="13">
        <v>294.0</v>
      </c>
      <c r="P32" t="s">
        <v>45</v>
      </c>
      <c r="Q32" s="14" t="s">
        <v>46</v>
      </c>
      <c r="R32">
        <v>14.0</v>
      </c>
      <c r="S32" s="13">
        <v>-2.1428570750000002</v>
      </c>
      <c r="T32" s="13">
        <v>-1.428571463</v>
      </c>
      <c r="U32" s="13">
        <v>0.0</v>
      </c>
      <c r="V32">
        <v>0.0</v>
      </c>
      <c r="W32" t="s">
        <v>47</v>
      </c>
      <c r="X32" t="s">
        <v>142</v>
      </c>
      <c r="Y32">
        <v>2.1E7</v>
      </c>
      <c r="Z32">
        <f t="shared" si="3"/>
        <v>294000000</v>
      </c>
      <c r="AA32" s="15">
        <f>R32*(1+(S32/Sheet2!$A$2))</f>
        <v>13.70000001</v>
      </c>
      <c r="AB32" s="16">
        <f t="shared" si="4"/>
        <v>0.001700680272</v>
      </c>
      <c r="AC32" s="17">
        <f t="shared" si="5"/>
        <v>-0.003741496599</v>
      </c>
    </row>
    <row r="33" ht="12.75" customHeight="1">
      <c r="A33">
        <v>12.0</v>
      </c>
      <c r="B33">
        <v>10.0</v>
      </c>
      <c r="C33">
        <v>2010.0</v>
      </c>
      <c r="D33" s="9">
        <f t="shared" si="1"/>
        <v>40522</v>
      </c>
      <c r="E33" s="10">
        <v>2010.0</v>
      </c>
      <c r="F33" s="10">
        <f t="shared" si="2"/>
        <v>0</v>
      </c>
      <c r="G33" t="s">
        <v>143</v>
      </c>
      <c r="H33" t="s">
        <v>144</v>
      </c>
      <c r="I33" s="11">
        <v>1.94587E10</v>
      </c>
      <c r="J33" s="11">
        <v>3.1666E9</v>
      </c>
      <c r="K33" t="s">
        <v>41</v>
      </c>
      <c r="L33" t="s">
        <v>42</v>
      </c>
      <c r="M33" t="s">
        <v>43</v>
      </c>
      <c r="N33" s="12" t="s">
        <v>44</v>
      </c>
      <c r="O33" s="13">
        <v>11279.4</v>
      </c>
      <c r="P33" t="s">
        <v>127</v>
      </c>
      <c r="Q33" s="14" t="s">
        <v>46</v>
      </c>
      <c r="R33">
        <v>59.0</v>
      </c>
      <c r="S33" s="13">
        <v>-0.4237288237</v>
      </c>
      <c r="T33" s="13">
        <v>-1.694915295</v>
      </c>
      <c r="U33" s="13">
        <v>-2.118643999</v>
      </c>
      <c r="V33">
        <v>0.0</v>
      </c>
      <c r="W33" t="s">
        <v>145</v>
      </c>
      <c r="X33" t="s">
        <v>146</v>
      </c>
      <c r="Y33">
        <v>1.8165E8</v>
      </c>
      <c r="Z33">
        <f t="shared" si="3"/>
        <v>11279400000</v>
      </c>
      <c r="AA33" s="15">
        <f>R33*(1+(S33/Sheet2!$A$2))</f>
        <v>58.74999999</v>
      </c>
      <c r="AB33" s="16">
        <f t="shared" si="4"/>
        <v>1.72515382</v>
      </c>
      <c r="AC33" s="17">
        <f t="shared" si="5"/>
        <v>0.2807418834</v>
      </c>
    </row>
    <row r="34" ht="12.75" customHeight="1">
      <c r="A34">
        <v>12.0</v>
      </c>
      <c r="B34">
        <v>17.0</v>
      </c>
      <c r="C34">
        <v>2010.0</v>
      </c>
      <c r="D34" s="9">
        <f t="shared" si="1"/>
        <v>40529</v>
      </c>
      <c r="E34" s="10">
        <v>2007.0</v>
      </c>
      <c r="F34" s="10">
        <f t="shared" si="2"/>
        <v>3</v>
      </c>
      <c r="G34" t="s">
        <v>147</v>
      </c>
      <c r="H34" t="s">
        <v>148</v>
      </c>
      <c r="I34" s="11">
        <v>3540.0</v>
      </c>
      <c r="J34" s="11">
        <v>-1723893.0</v>
      </c>
      <c r="K34" t="s">
        <v>4</v>
      </c>
      <c r="L34" t="s">
        <v>51</v>
      </c>
      <c r="M34" t="s">
        <v>52</v>
      </c>
      <c r="N34" s="12" t="s">
        <v>44</v>
      </c>
      <c r="O34" s="13">
        <v>6.97387</v>
      </c>
      <c r="P34" t="s">
        <v>45</v>
      </c>
      <c r="Q34" s="14" t="s">
        <v>46</v>
      </c>
      <c r="R34">
        <v>6.0</v>
      </c>
      <c r="S34" s="13">
        <v>24.16666603</v>
      </c>
      <c r="T34" s="13">
        <v>16.66666603</v>
      </c>
      <c r="U34" s="13">
        <v>66.66666412</v>
      </c>
      <c r="V34">
        <v>0.0</v>
      </c>
      <c r="W34" s="1" t="s">
        <v>54</v>
      </c>
      <c r="X34" t="s">
        <v>66</v>
      </c>
      <c r="Y34">
        <v>1330000.0</v>
      </c>
      <c r="Z34">
        <f t="shared" si="3"/>
        <v>6973870</v>
      </c>
      <c r="AA34" s="15">
        <f>R34*(1+(S34/Sheet2!$A$2))</f>
        <v>7.449999962</v>
      </c>
      <c r="AB34" s="16">
        <f t="shared" si="4"/>
        <v>0.000507609118</v>
      </c>
      <c r="AC34" s="17">
        <f t="shared" si="5"/>
        <v>-0.2471931653</v>
      </c>
    </row>
    <row r="35" ht="12.75" customHeight="1">
      <c r="A35">
        <v>1.0</v>
      </c>
      <c r="B35">
        <v>17.0</v>
      </c>
      <c r="C35">
        <v>2011.0</v>
      </c>
      <c r="D35" s="9">
        <f t="shared" si="1"/>
        <v>40560</v>
      </c>
      <c r="E35" s="10">
        <v>2009.0</v>
      </c>
      <c r="F35" s="10">
        <f t="shared" si="2"/>
        <v>2</v>
      </c>
      <c r="G35" t="s">
        <v>149</v>
      </c>
      <c r="H35" t="s">
        <v>150</v>
      </c>
      <c r="I35" s="11">
        <v>3.5543E7</v>
      </c>
      <c r="J35" s="11">
        <v>457000.0</v>
      </c>
      <c r="K35" t="s">
        <v>4</v>
      </c>
      <c r="L35" t="s">
        <v>51</v>
      </c>
      <c r="M35" t="s">
        <v>151</v>
      </c>
      <c r="N35" s="12" t="s">
        <v>44</v>
      </c>
      <c r="O35" s="13">
        <v>7.80319</v>
      </c>
      <c r="P35" t="s">
        <v>45</v>
      </c>
      <c r="Q35" s="14" t="s">
        <v>46</v>
      </c>
      <c r="R35">
        <v>4.5</v>
      </c>
      <c r="S35" s="13">
        <v>-95.55555725</v>
      </c>
      <c r="T35" s="13"/>
      <c r="U35" s="13"/>
      <c r="V35">
        <v>0.0</v>
      </c>
      <c r="W35" t="s">
        <v>145</v>
      </c>
      <c r="X35" t="s">
        <v>152</v>
      </c>
      <c r="Y35">
        <v>2000000.0</v>
      </c>
      <c r="Z35">
        <f t="shared" si="3"/>
        <v>7803190</v>
      </c>
      <c r="AA35" s="15">
        <f>R35*(1+(S35/Sheet2!$A$2))</f>
        <v>0.1999999237</v>
      </c>
      <c r="AB35" s="16">
        <f t="shared" si="4"/>
        <v>4.554932021</v>
      </c>
      <c r="AC35" s="17">
        <f t="shared" si="5"/>
        <v>0.05856579168</v>
      </c>
    </row>
    <row r="36" ht="12.75" customHeight="1">
      <c r="A36">
        <v>1.0</v>
      </c>
      <c r="B36">
        <v>31.0</v>
      </c>
      <c r="C36">
        <v>2011.0</v>
      </c>
      <c r="D36" s="9">
        <f t="shared" si="1"/>
        <v>40574</v>
      </c>
      <c r="E36" s="10">
        <v>2007.0</v>
      </c>
      <c r="F36" s="10">
        <f t="shared" si="2"/>
        <v>4</v>
      </c>
      <c r="G36" t="s">
        <v>153</v>
      </c>
      <c r="H36" t="s">
        <v>154</v>
      </c>
      <c r="I36" s="11">
        <v>1729000.0</v>
      </c>
      <c r="J36" s="11">
        <v>-5094000.0</v>
      </c>
      <c r="K36" t="s">
        <v>4</v>
      </c>
      <c r="L36" t="s">
        <v>51</v>
      </c>
      <c r="M36" t="s">
        <v>52</v>
      </c>
      <c r="N36" s="12" t="s">
        <v>44</v>
      </c>
      <c r="O36" s="13">
        <v>4.39587</v>
      </c>
      <c r="P36" t="s">
        <v>45</v>
      </c>
      <c r="Q36" s="14" t="s">
        <v>46</v>
      </c>
      <c r="R36">
        <v>0.54</v>
      </c>
      <c r="S36" s="13">
        <v>48.14814377</v>
      </c>
      <c r="T36" s="13">
        <v>18.51851463</v>
      </c>
      <c r="U36" s="13">
        <v>-1.851855755</v>
      </c>
      <c r="V36">
        <v>0.0</v>
      </c>
      <c r="W36" s="1" t="s">
        <v>54</v>
      </c>
      <c r="X36" t="s">
        <v>152</v>
      </c>
      <c r="Y36">
        <v>9333000.0</v>
      </c>
      <c r="Z36">
        <f t="shared" si="3"/>
        <v>4395870</v>
      </c>
      <c r="AA36" s="15">
        <f>R36*(1+(S36/Sheet2!$A$2))</f>
        <v>0.7999999764</v>
      </c>
      <c r="AB36" s="16">
        <f t="shared" si="4"/>
        <v>0.3933237334</v>
      </c>
      <c r="AC36" s="17">
        <f t="shared" si="5"/>
        <v>-1.158814979</v>
      </c>
    </row>
    <row r="37" ht="12.75" customHeight="1">
      <c r="A37">
        <v>2.0</v>
      </c>
      <c r="B37">
        <v>2.0</v>
      </c>
      <c r="C37">
        <v>2011.0</v>
      </c>
      <c r="D37" s="9">
        <f t="shared" si="1"/>
        <v>40576</v>
      </c>
      <c r="E37" s="18">
        <v>1992.0</v>
      </c>
      <c r="F37" s="10">
        <f t="shared" si="2"/>
        <v>19</v>
      </c>
      <c r="G37" t="s">
        <v>155</v>
      </c>
      <c r="H37" t="s">
        <v>156</v>
      </c>
      <c r="I37" s="11">
        <v>4106000.0</v>
      </c>
      <c r="J37" s="11">
        <v>-3559000.0</v>
      </c>
      <c r="K37" t="s">
        <v>4</v>
      </c>
      <c r="L37" t="s">
        <v>51</v>
      </c>
      <c r="M37" t="s">
        <v>52</v>
      </c>
      <c r="N37" s="12" t="s">
        <v>44</v>
      </c>
      <c r="O37" s="13">
        <v>6.55829</v>
      </c>
      <c r="P37" t="s">
        <v>45</v>
      </c>
      <c r="Q37" s="14" t="s">
        <v>46</v>
      </c>
      <c r="R37">
        <v>3.0</v>
      </c>
      <c r="S37" s="13">
        <v>133.3333282</v>
      </c>
      <c r="T37" s="13">
        <v>75.0</v>
      </c>
      <c r="U37" s="13">
        <v>86.66666412</v>
      </c>
      <c r="V37">
        <v>0.0</v>
      </c>
      <c r="W37" t="s">
        <v>69</v>
      </c>
      <c r="X37" t="s">
        <v>152</v>
      </c>
      <c r="Y37">
        <v>2508000.0</v>
      </c>
      <c r="Z37">
        <f t="shared" si="3"/>
        <v>6558290</v>
      </c>
      <c r="AA37" s="15">
        <f>R37*(1+(S37/Sheet2!$A$2))</f>
        <v>6.999999846</v>
      </c>
      <c r="AB37" s="16">
        <f t="shared" si="4"/>
        <v>0.6260778343</v>
      </c>
      <c r="AC37" s="17">
        <f t="shared" si="5"/>
        <v>-0.5426719465</v>
      </c>
    </row>
    <row r="38" ht="12.75" customHeight="1">
      <c r="A38">
        <v>2.0</v>
      </c>
      <c r="B38">
        <v>25.0</v>
      </c>
      <c r="C38">
        <v>2011.0</v>
      </c>
      <c r="D38" s="9">
        <f t="shared" si="1"/>
        <v>40599</v>
      </c>
      <c r="E38" s="18">
        <v>2005.0</v>
      </c>
      <c r="F38" s="10">
        <f t="shared" si="2"/>
        <v>6</v>
      </c>
      <c r="G38" t="s">
        <v>157</v>
      </c>
      <c r="H38" s="19" t="s">
        <v>158</v>
      </c>
      <c r="I38" s="20">
        <v>1.999E9</v>
      </c>
      <c r="J38" s="11">
        <v>9.54E8</v>
      </c>
      <c r="K38" t="s">
        <v>41</v>
      </c>
      <c r="L38" t="s">
        <v>42</v>
      </c>
      <c r="M38" s="1" t="s">
        <v>43</v>
      </c>
      <c r="N38" s="12" t="s">
        <v>53</v>
      </c>
      <c r="O38" s="13">
        <v>3917.71</v>
      </c>
      <c r="P38" t="s">
        <v>45</v>
      </c>
      <c r="Q38" s="14" t="s">
        <v>46</v>
      </c>
      <c r="R38">
        <v>19.0</v>
      </c>
      <c r="S38" s="13">
        <v>1.052631617</v>
      </c>
      <c r="T38" s="13">
        <v>6.842105389</v>
      </c>
      <c r="U38" s="13">
        <v>3.684210539</v>
      </c>
      <c r="V38">
        <v>5367.01</v>
      </c>
      <c r="W38" t="s">
        <v>47</v>
      </c>
      <c r="X38" t="s">
        <v>159</v>
      </c>
      <c r="Y38">
        <v>1.89474E8</v>
      </c>
      <c r="Z38">
        <f t="shared" si="3"/>
        <v>3917710000</v>
      </c>
      <c r="AA38" s="15">
        <f>R38*(1+(S38/Sheet2!$A$2))</f>
        <v>19.20000001</v>
      </c>
      <c r="AB38" s="16">
        <f t="shared" si="4"/>
        <v>0.5102470576</v>
      </c>
      <c r="AC38" s="17">
        <f t="shared" si="5"/>
        <v>0.2435096013</v>
      </c>
    </row>
    <row r="39" ht="12.75" customHeight="1">
      <c r="A39">
        <v>2.0</v>
      </c>
      <c r="B39">
        <v>25.0</v>
      </c>
      <c r="C39">
        <v>2011.0</v>
      </c>
      <c r="D39" s="9">
        <f t="shared" si="1"/>
        <v>40599</v>
      </c>
      <c r="E39" s="10">
        <v>2010.0</v>
      </c>
      <c r="F39" s="10">
        <f t="shared" si="2"/>
        <v>1</v>
      </c>
      <c r="G39" t="s">
        <v>160</v>
      </c>
      <c r="H39" t="s">
        <v>161</v>
      </c>
      <c r="I39" s="11">
        <v>0.0</v>
      </c>
      <c r="J39" s="11">
        <v>-7168000.0</v>
      </c>
      <c r="K39" t="s">
        <v>4</v>
      </c>
      <c r="L39" t="s">
        <v>51</v>
      </c>
      <c r="M39" t="s">
        <v>133</v>
      </c>
      <c r="N39" s="12" t="s">
        <v>44</v>
      </c>
      <c r="O39" s="13">
        <v>22.2277</v>
      </c>
      <c r="P39" t="s">
        <v>45</v>
      </c>
      <c r="Q39" s="14" t="s">
        <v>46</v>
      </c>
      <c r="R39">
        <v>7.0</v>
      </c>
      <c r="S39" s="13">
        <v>-0.7142857313</v>
      </c>
      <c r="T39" s="13">
        <v>-5.0</v>
      </c>
      <c r="U39" s="13">
        <v>-15.71428585</v>
      </c>
      <c r="V39">
        <v>0.0</v>
      </c>
      <c r="W39" s="1" t="s">
        <v>54</v>
      </c>
      <c r="X39" t="s">
        <v>66</v>
      </c>
      <c r="Y39">
        <v>3600000.0</v>
      </c>
      <c r="Z39">
        <f t="shared" si="3"/>
        <v>22227700</v>
      </c>
      <c r="AA39" s="15">
        <f>R39*(1+(S39/Sheet2!$A$2))</f>
        <v>6.949999999</v>
      </c>
      <c r="AB39" s="16">
        <f t="shared" si="4"/>
        <v>0</v>
      </c>
      <c r="AC39" s="17">
        <f t="shared" si="5"/>
        <v>-0.3224805086</v>
      </c>
    </row>
    <row r="40" ht="12.75" customHeight="1">
      <c r="A40">
        <v>3.0</v>
      </c>
      <c r="B40">
        <v>25.0</v>
      </c>
      <c r="C40">
        <v>2011.0</v>
      </c>
      <c r="D40" s="9">
        <f t="shared" si="1"/>
        <v>40627</v>
      </c>
      <c r="E40" s="18">
        <v>2001.0</v>
      </c>
      <c r="F40" s="10">
        <f t="shared" si="2"/>
        <v>10</v>
      </c>
      <c r="G40" t="s">
        <v>162</v>
      </c>
      <c r="H40" t="s">
        <v>163</v>
      </c>
      <c r="I40" s="11">
        <v>5458000.0</v>
      </c>
      <c r="J40" s="11">
        <v>672000.0</v>
      </c>
      <c r="K40" t="s">
        <v>4</v>
      </c>
      <c r="L40" t="s">
        <v>51</v>
      </c>
      <c r="M40" s="1" t="s">
        <v>52</v>
      </c>
      <c r="N40" s="12" t="s">
        <v>53</v>
      </c>
      <c r="O40" s="13">
        <v>5.44123</v>
      </c>
      <c r="P40" t="s">
        <v>45</v>
      </c>
      <c r="Q40" s="14" t="s">
        <v>46</v>
      </c>
      <c r="R40">
        <v>0.85</v>
      </c>
      <c r="S40" s="13">
        <v>-2.804924407E-6</v>
      </c>
      <c r="T40" s="13">
        <v>-35.29412079</v>
      </c>
      <c r="U40" s="13">
        <v>-1.176473379</v>
      </c>
      <c r="V40">
        <v>0.0</v>
      </c>
      <c r="W40" t="s">
        <v>145</v>
      </c>
      <c r="X40" t="s">
        <v>152</v>
      </c>
      <c r="Y40">
        <v>7358000.0</v>
      </c>
      <c r="Z40">
        <f t="shared" si="3"/>
        <v>5441230</v>
      </c>
      <c r="AA40" s="15">
        <f>R40*(1+(S40/Sheet2!$A$2))</f>
        <v>0.8499999762</v>
      </c>
      <c r="AB40" s="16">
        <f t="shared" si="4"/>
        <v>1.003082024</v>
      </c>
      <c r="AC40" s="17">
        <f t="shared" si="5"/>
        <v>0.1235014877</v>
      </c>
    </row>
    <row r="41" ht="12.75" customHeight="1">
      <c r="A41">
        <v>3.0</v>
      </c>
      <c r="B41">
        <v>29.0</v>
      </c>
      <c r="C41">
        <v>2011.0</v>
      </c>
      <c r="D41" s="9">
        <f t="shared" si="1"/>
        <v>40631</v>
      </c>
      <c r="E41" s="10">
        <v>1992.0</v>
      </c>
      <c r="F41" s="10">
        <f t="shared" si="2"/>
        <v>19</v>
      </c>
      <c r="G41" t="s">
        <v>164</v>
      </c>
      <c r="H41" t="s">
        <v>165</v>
      </c>
      <c r="I41" s="11">
        <v>1.602502E9</v>
      </c>
      <c r="J41" s="11">
        <v>3.9353E7</v>
      </c>
      <c r="K41" t="s">
        <v>41</v>
      </c>
      <c r="L41" t="s">
        <v>42</v>
      </c>
      <c r="M41" t="s">
        <v>43</v>
      </c>
      <c r="N41" s="12" t="s">
        <v>44</v>
      </c>
      <c r="O41" s="13">
        <v>191.178</v>
      </c>
      <c r="P41" t="s">
        <v>89</v>
      </c>
      <c r="Q41" s="14" t="s">
        <v>46</v>
      </c>
      <c r="R41">
        <v>21.0</v>
      </c>
      <c r="S41" s="13">
        <v>3.809523821</v>
      </c>
      <c r="T41" s="13">
        <v>3.809523821</v>
      </c>
      <c r="U41" s="13">
        <v>-0.9523809552</v>
      </c>
      <c r="V41">
        <v>918.77</v>
      </c>
      <c r="W41" s="1" t="s">
        <v>54</v>
      </c>
      <c r="X41" t="s">
        <v>166</v>
      </c>
      <c r="Y41">
        <v>9103700.0</v>
      </c>
      <c r="Z41">
        <f t="shared" si="3"/>
        <v>191178000</v>
      </c>
      <c r="AA41" s="15">
        <f>R41*(1+(S41/Sheet2!$A$2))</f>
        <v>21.8</v>
      </c>
      <c r="AB41" s="16">
        <f t="shared" si="4"/>
        <v>8.382251096</v>
      </c>
      <c r="AC41" s="17">
        <f t="shared" si="5"/>
        <v>0.2058448148</v>
      </c>
    </row>
    <row r="42" ht="12.75" customHeight="1">
      <c r="A42">
        <v>4.0</v>
      </c>
      <c r="B42">
        <v>4.0</v>
      </c>
      <c r="C42">
        <v>2011.0</v>
      </c>
      <c r="D42" s="9">
        <f t="shared" si="1"/>
        <v>40637</v>
      </c>
      <c r="E42" s="18">
        <v>2008.0</v>
      </c>
      <c r="F42" s="10">
        <f t="shared" si="2"/>
        <v>3</v>
      </c>
      <c r="G42" t="s">
        <v>167</v>
      </c>
      <c r="H42" t="s">
        <v>168</v>
      </c>
      <c r="I42" s="11">
        <v>3750.0</v>
      </c>
      <c r="J42" s="11">
        <v>-5898677.0</v>
      </c>
      <c r="K42" t="s">
        <v>4</v>
      </c>
      <c r="L42" t="s">
        <v>51</v>
      </c>
      <c r="M42" t="s">
        <v>133</v>
      </c>
      <c r="N42" s="12" t="s">
        <v>44</v>
      </c>
      <c r="O42" s="13">
        <v>3.53868</v>
      </c>
      <c r="P42" t="s">
        <v>45</v>
      </c>
      <c r="Q42" s="14" t="s">
        <v>46</v>
      </c>
      <c r="R42">
        <v>6.6</v>
      </c>
      <c r="S42" s="13">
        <v>-1.51515007</v>
      </c>
      <c r="T42" s="13">
        <v>-13.63636208</v>
      </c>
      <c r="U42" s="13">
        <v>-15.15151405</v>
      </c>
      <c r="V42">
        <v>20.0793</v>
      </c>
      <c r="W42" s="1" t="s">
        <v>54</v>
      </c>
      <c r="X42" t="s">
        <v>152</v>
      </c>
      <c r="Y42">
        <v>600000.0</v>
      </c>
      <c r="Z42">
        <f t="shared" si="3"/>
        <v>3538680</v>
      </c>
      <c r="AA42" s="15">
        <f>R42*(1+(S42/Sheet2!$A$2))</f>
        <v>6.500000095</v>
      </c>
      <c r="AB42" s="16">
        <f t="shared" si="4"/>
        <v>0.001059717183</v>
      </c>
      <c r="AC42" s="17">
        <f t="shared" si="5"/>
        <v>-1.666914499</v>
      </c>
    </row>
    <row r="43" ht="12.75" customHeight="1">
      <c r="A43">
        <v>4.0</v>
      </c>
      <c r="B43">
        <v>15.0</v>
      </c>
      <c r="C43">
        <v>2011.0</v>
      </c>
      <c r="D43" s="9">
        <f t="shared" si="1"/>
        <v>40648</v>
      </c>
      <c r="E43" s="18">
        <v>2006.0</v>
      </c>
      <c r="F43" s="10">
        <f t="shared" si="2"/>
        <v>5</v>
      </c>
      <c r="G43" t="s">
        <v>169</v>
      </c>
      <c r="H43" t="s">
        <v>170</v>
      </c>
      <c r="I43" s="11">
        <v>1.3895E7</v>
      </c>
      <c r="J43" s="11">
        <v>-3.45264E8</v>
      </c>
      <c r="K43" t="s">
        <v>4</v>
      </c>
      <c r="L43" t="s">
        <v>51</v>
      </c>
      <c r="M43" t="s">
        <v>58</v>
      </c>
      <c r="N43" s="12" t="s">
        <v>44</v>
      </c>
      <c r="O43" s="13">
        <v>534.136</v>
      </c>
      <c r="P43" t="s">
        <v>45</v>
      </c>
      <c r="Q43" s="14" t="s">
        <v>46</v>
      </c>
      <c r="R43">
        <v>40.0</v>
      </c>
      <c r="S43" s="13">
        <v>0.0</v>
      </c>
      <c r="T43" s="13">
        <v>-1.5</v>
      </c>
      <c r="U43" s="13">
        <v>-3.75</v>
      </c>
      <c r="V43">
        <v>1571.87</v>
      </c>
      <c r="W43" t="s">
        <v>145</v>
      </c>
      <c r="X43" t="s">
        <v>171</v>
      </c>
      <c r="Y43">
        <v>1.52E7</v>
      </c>
      <c r="Z43">
        <f t="shared" si="3"/>
        <v>534136000</v>
      </c>
      <c r="AA43" s="15">
        <f>R43*(1+(S43/Sheet2!$A$2))</f>
        <v>40</v>
      </c>
      <c r="AB43" s="16">
        <f t="shared" si="4"/>
        <v>0.02601397397</v>
      </c>
      <c r="AC43" s="17">
        <f t="shared" si="5"/>
        <v>-0.6463971723</v>
      </c>
    </row>
    <row r="44" ht="12.75" customHeight="1">
      <c r="A44">
        <v>4.0</v>
      </c>
      <c r="B44">
        <v>15.0</v>
      </c>
      <c r="C44">
        <v>2011.0</v>
      </c>
      <c r="D44" s="9">
        <f t="shared" si="1"/>
        <v>40648</v>
      </c>
      <c r="E44" s="10">
        <v>2009.0</v>
      </c>
      <c r="F44" s="10">
        <f t="shared" si="2"/>
        <v>2</v>
      </c>
      <c r="G44" t="s">
        <v>172</v>
      </c>
      <c r="H44" t="s">
        <v>173</v>
      </c>
      <c r="I44" s="11">
        <v>0.0</v>
      </c>
      <c r="J44" s="11">
        <v>-752324.0</v>
      </c>
      <c r="K44" t="s">
        <v>4</v>
      </c>
      <c r="L44" t="s">
        <v>51</v>
      </c>
      <c r="M44" t="s">
        <v>52</v>
      </c>
      <c r="N44" s="12" t="s">
        <v>44</v>
      </c>
      <c r="O44" s="13">
        <v>4.41474</v>
      </c>
      <c r="P44" t="s">
        <v>45</v>
      </c>
      <c r="Q44" s="14" t="s">
        <v>46</v>
      </c>
      <c r="R44">
        <v>3.75</v>
      </c>
      <c r="S44" s="13">
        <v>3.733333349</v>
      </c>
      <c r="T44" s="13">
        <v>-3.466666698</v>
      </c>
      <c r="U44" s="13">
        <v>-12.0</v>
      </c>
      <c r="V44">
        <v>10.9995</v>
      </c>
      <c r="W44" t="s">
        <v>145</v>
      </c>
      <c r="X44" t="s">
        <v>152</v>
      </c>
      <c r="Y44">
        <v>1340000.0</v>
      </c>
      <c r="Z44">
        <f t="shared" si="3"/>
        <v>4414740</v>
      </c>
      <c r="AA44" s="15">
        <f>R44*(1+(S44/Sheet2!$A$2))</f>
        <v>3.890000001</v>
      </c>
      <c r="AB44" s="16">
        <f t="shared" si="4"/>
        <v>0</v>
      </c>
      <c r="AC44" s="17">
        <f t="shared" si="5"/>
        <v>-0.1704118476</v>
      </c>
    </row>
    <row r="45" ht="12.75" customHeight="1">
      <c r="A45">
        <v>5.0</v>
      </c>
      <c r="B45">
        <v>3.0</v>
      </c>
      <c r="C45">
        <v>2011.0</v>
      </c>
      <c r="D45" s="9">
        <f t="shared" si="1"/>
        <v>40666</v>
      </c>
      <c r="E45" s="18">
        <v>2006.0</v>
      </c>
      <c r="F45" s="10">
        <f t="shared" si="2"/>
        <v>5</v>
      </c>
      <c r="G45" t="s">
        <v>174</v>
      </c>
      <c r="H45" t="s">
        <v>175</v>
      </c>
      <c r="I45" s="11">
        <v>4.041E9</v>
      </c>
      <c r="J45" s="11">
        <v>1.1716E9</v>
      </c>
      <c r="K45" s="1" t="s">
        <v>19</v>
      </c>
      <c r="L45" t="s">
        <v>42</v>
      </c>
      <c r="M45" s="1" t="s">
        <v>43</v>
      </c>
      <c r="N45" s="12" t="s">
        <v>53</v>
      </c>
      <c r="O45" s="13">
        <v>2661.0</v>
      </c>
      <c r="P45" t="s">
        <v>89</v>
      </c>
      <c r="Q45" s="14" t="s">
        <v>46</v>
      </c>
      <c r="R45">
        <v>8.0</v>
      </c>
      <c r="S45" s="13">
        <v>-2.875</v>
      </c>
      <c r="T45" s="13">
        <v>-4.375</v>
      </c>
      <c r="U45" s="13">
        <v>-31.25</v>
      </c>
      <c r="V45">
        <v>2693.0</v>
      </c>
      <c r="W45" t="s">
        <v>47</v>
      </c>
      <c r="X45" t="s">
        <v>176</v>
      </c>
      <c r="Y45">
        <v>3.19625E8</v>
      </c>
      <c r="Z45">
        <f t="shared" si="3"/>
        <v>2661000000</v>
      </c>
      <c r="AA45" s="15">
        <f>R45*(1+(S45/Sheet2!$A$2))</f>
        <v>7.77</v>
      </c>
      <c r="AB45" s="16">
        <f t="shared" si="4"/>
        <v>1.518602029</v>
      </c>
      <c r="AC45" s="17">
        <f t="shared" si="5"/>
        <v>0.4402856069</v>
      </c>
    </row>
    <row r="46" ht="12.75" customHeight="1">
      <c r="A46">
        <v>5.0</v>
      </c>
      <c r="B46">
        <v>20.0</v>
      </c>
      <c r="C46">
        <v>2011.0</v>
      </c>
      <c r="D46" s="9">
        <f t="shared" si="1"/>
        <v>40683</v>
      </c>
      <c r="E46" s="10">
        <v>2004.0</v>
      </c>
      <c r="F46" s="10">
        <f t="shared" si="2"/>
        <v>7</v>
      </c>
      <c r="G46" t="s">
        <v>177</v>
      </c>
      <c r="H46" t="s">
        <v>178</v>
      </c>
      <c r="I46" s="11">
        <v>2.6073E9</v>
      </c>
      <c r="J46" s="11">
        <v>2.02E8</v>
      </c>
      <c r="K46" t="s">
        <v>4</v>
      </c>
      <c r="L46" t="s">
        <v>51</v>
      </c>
      <c r="M46" t="s">
        <v>58</v>
      </c>
      <c r="N46" s="12" t="s">
        <v>44</v>
      </c>
      <c r="O46" s="13">
        <v>510.013</v>
      </c>
      <c r="P46" t="s">
        <v>179</v>
      </c>
      <c r="Q46" s="14" t="s">
        <v>46</v>
      </c>
      <c r="R46">
        <v>49.0</v>
      </c>
      <c r="S46" s="13">
        <v>0.0</v>
      </c>
      <c r="T46" s="13">
        <v>0.2040816396</v>
      </c>
      <c r="U46" s="13">
        <v>-5.306122303</v>
      </c>
      <c r="V46">
        <v>894.236</v>
      </c>
      <c r="W46" s="1" t="s">
        <v>69</v>
      </c>
      <c r="X46" t="s">
        <v>180</v>
      </c>
      <c r="Y46">
        <v>1.1159E7</v>
      </c>
      <c r="Z46">
        <f t="shared" si="3"/>
        <v>510013000</v>
      </c>
      <c r="AA46" s="15">
        <f>R46*(1+(S46/Sheet2!$A$2))</f>
        <v>49</v>
      </c>
      <c r="AB46" s="16">
        <f t="shared" si="4"/>
        <v>5.11222263</v>
      </c>
      <c r="AC46" s="17">
        <f t="shared" si="5"/>
        <v>0.3960683355</v>
      </c>
    </row>
    <row r="47" ht="12.75" customHeight="1">
      <c r="A47">
        <v>5.0</v>
      </c>
      <c r="B47">
        <v>21.0</v>
      </c>
      <c r="C47">
        <v>2011.0</v>
      </c>
      <c r="D47" s="9">
        <f t="shared" si="1"/>
        <v>40684</v>
      </c>
      <c r="E47" s="18">
        <v>2005.0</v>
      </c>
      <c r="F47" s="10">
        <f t="shared" si="2"/>
        <v>6</v>
      </c>
      <c r="G47" t="s">
        <v>181</v>
      </c>
      <c r="H47" t="s">
        <v>182</v>
      </c>
      <c r="I47" s="11">
        <v>1.03504E8</v>
      </c>
      <c r="J47" s="11">
        <v>-1.56454E8</v>
      </c>
      <c r="K47" t="s">
        <v>41</v>
      </c>
      <c r="L47" t="s">
        <v>42</v>
      </c>
      <c r="M47" s="1" t="s">
        <v>43</v>
      </c>
      <c r="N47" s="12" t="s">
        <v>53</v>
      </c>
      <c r="O47" s="13">
        <v>264.0</v>
      </c>
      <c r="P47" t="s">
        <v>45</v>
      </c>
      <c r="Q47" s="14" t="s">
        <v>46</v>
      </c>
      <c r="R47">
        <v>22.0</v>
      </c>
      <c r="S47" s="13">
        <v>-50.0</v>
      </c>
      <c r="T47" s="13">
        <v>-50.0</v>
      </c>
      <c r="U47" s="13">
        <v>-54.54545593</v>
      </c>
      <c r="V47">
        <v>0.0</v>
      </c>
      <c r="W47" t="s">
        <v>47</v>
      </c>
      <c r="X47" t="s">
        <v>142</v>
      </c>
      <c r="Y47">
        <v>1.2E7</v>
      </c>
      <c r="Z47">
        <f t="shared" si="3"/>
        <v>264000000</v>
      </c>
      <c r="AA47" s="15">
        <f>R47*(1+(S47/Sheet2!$A$2))</f>
        <v>11</v>
      </c>
      <c r="AB47" s="16">
        <f t="shared" si="4"/>
        <v>0.3920606061</v>
      </c>
      <c r="AC47" s="17">
        <f t="shared" si="5"/>
        <v>-0.5926287879</v>
      </c>
    </row>
    <row r="48" ht="12.75" customHeight="1">
      <c r="A48">
        <v>5.0</v>
      </c>
      <c r="B48">
        <v>25.0</v>
      </c>
      <c r="C48">
        <v>2011.0</v>
      </c>
      <c r="D48" s="9">
        <f t="shared" si="1"/>
        <v>40688</v>
      </c>
      <c r="E48" s="10">
        <v>2003.0</v>
      </c>
      <c r="F48" s="10">
        <f t="shared" si="2"/>
        <v>8</v>
      </c>
      <c r="G48" t="s">
        <v>183</v>
      </c>
      <c r="H48" t="s">
        <v>184</v>
      </c>
      <c r="I48" s="11">
        <v>27000.0</v>
      </c>
      <c r="J48" s="11">
        <v>-2091000.0</v>
      </c>
      <c r="K48" t="s">
        <v>4</v>
      </c>
      <c r="L48" t="s">
        <v>51</v>
      </c>
      <c r="M48" t="s">
        <v>133</v>
      </c>
      <c r="N48" s="12" t="s">
        <v>44</v>
      </c>
      <c r="O48" s="13">
        <v>6.18473</v>
      </c>
      <c r="P48" t="s">
        <v>45</v>
      </c>
      <c r="Q48" s="14" t="s">
        <v>46</v>
      </c>
      <c r="R48">
        <v>3.2</v>
      </c>
      <c r="S48" s="13">
        <v>3.124998569</v>
      </c>
      <c r="T48" s="13">
        <v>59.37499619</v>
      </c>
      <c r="U48" s="13">
        <v>21.24999809</v>
      </c>
      <c r="V48">
        <v>21.6641</v>
      </c>
      <c r="W48" s="1" t="s">
        <v>54</v>
      </c>
      <c r="X48" t="s">
        <v>66</v>
      </c>
      <c r="Y48">
        <v>2200000.0</v>
      </c>
      <c r="Z48">
        <f t="shared" si="3"/>
        <v>6184730</v>
      </c>
      <c r="AA48" s="15">
        <f>R48*(1+(S48/Sheet2!$A$2))</f>
        <v>3.299999954</v>
      </c>
      <c r="AB48" s="16">
        <f t="shared" si="4"/>
        <v>0.004365590737</v>
      </c>
      <c r="AC48" s="17">
        <f t="shared" si="5"/>
        <v>-0.3380907493</v>
      </c>
    </row>
    <row r="49" ht="12.75" customHeight="1">
      <c r="A49">
        <v>5.0</v>
      </c>
      <c r="B49">
        <v>26.0</v>
      </c>
      <c r="C49">
        <v>2011.0</v>
      </c>
      <c r="D49" s="9">
        <f t="shared" si="1"/>
        <v>40689</v>
      </c>
      <c r="E49" s="10">
        <v>2006.0</v>
      </c>
      <c r="F49" s="10">
        <f t="shared" si="2"/>
        <v>5</v>
      </c>
      <c r="G49" t="s">
        <v>185</v>
      </c>
      <c r="H49" t="s">
        <v>186</v>
      </c>
      <c r="I49" s="11">
        <v>1.1297E7</v>
      </c>
      <c r="J49" s="11">
        <v>-2.4276E7</v>
      </c>
      <c r="K49" t="s">
        <v>4</v>
      </c>
      <c r="L49" t="s">
        <v>51</v>
      </c>
      <c r="M49" t="s">
        <v>58</v>
      </c>
      <c r="N49" s="12" t="s">
        <v>44</v>
      </c>
      <c r="O49" s="13">
        <v>64.4615</v>
      </c>
      <c r="P49" t="s">
        <v>187</v>
      </c>
      <c r="Q49" s="14" t="s">
        <v>46</v>
      </c>
      <c r="R49">
        <v>29.0</v>
      </c>
      <c r="S49" s="13">
        <v>-1.034482718</v>
      </c>
      <c r="T49" s="13">
        <v>-9.310344696</v>
      </c>
      <c r="U49" s="13">
        <v>-22.06896591</v>
      </c>
      <c r="V49">
        <v>229.389</v>
      </c>
      <c r="W49" s="1" t="s">
        <v>54</v>
      </c>
      <c r="X49" t="s">
        <v>188</v>
      </c>
      <c r="Y49">
        <v>2551700.0</v>
      </c>
      <c r="Z49">
        <f t="shared" si="3"/>
        <v>64461500</v>
      </c>
      <c r="AA49" s="15">
        <f>R49*(1+(S49/Sheet2!$A$2))</f>
        <v>28.70000001</v>
      </c>
      <c r="AB49" s="16">
        <f t="shared" si="4"/>
        <v>0.1752518945</v>
      </c>
      <c r="AC49" s="17">
        <f t="shared" si="5"/>
        <v>-0.3765968834</v>
      </c>
    </row>
    <row r="50" ht="12.75" customHeight="1">
      <c r="A50">
        <v>5.0</v>
      </c>
      <c r="B50">
        <v>27.0</v>
      </c>
      <c r="C50">
        <v>2011.0</v>
      </c>
      <c r="D50" s="9">
        <f t="shared" si="1"/>
        <v>40690</v>
      </c>
      <c r="E50" s="18">
        <v>2000.0</v>
      </c>
      <c r="F50" s="10">
        <f t="shared" si="2"/>
        <v>11</v>
      </c>
      <c r="G50" t="s">
        <v>189</v>
      </c>
      <c r="H50" t="s">
        <v>190</v>
      </c>
      <c r="I50" s="11">
        <v>7.02293E8</v>
      </c>
      <c r="J50" s="11">
        <v>1.05309E8</v>
      </c>
      <c r="K50" t="s">
        <v>4</v>
      </c>
      <c r="L50" t="s">
        <v>51</v>
      </c>
      <c r="M50" s="1" t="s">
        <v>58</v>
      </c>
      <c r="N50" s="12" t="s">
        <v>53</v>
      </c>
      <c r="O50" s="13">
        <v>435.703</v>
      </c>
      <c r="P50" t="s">
        <v>191</v>
      </c>
      <c r="Q50" s="14" t="s">
        <v>46</v>
      </c>
      <c r="R50">
        <v>53.0</v>
      </c>
      <c r="S50" s="13">
        <v>2.830188751</v>
      </c>
      <c r="T50" s="13">
        <v>1.886792421</v>
      </c>
      <c r="U50" s="13">
        <v>-5.660377502</v>
      </c>
      <c r="V50">
        <v>1247.64</v>
      </c>
      <c r="W50" t="s">
        <v>115</v>
      </c>
      <c r="X50" t="s">
        <v>192</v>
      </c>
      <c r="Y50">
        <v>8888890.0</v>
      </c>
      <c r="Z50">
        <f t="shared" si="3"/>
        <v>435703000</v>
      </c>
      <c r="AA50" s="15">
        <f>R50*(1+(S50/Sheet2!$A$2))</f>
        <v>54.50000004</v>
      </c>
      <c r="AB50" s="16">
        <f t="shared" si="4"/>
        <v>1.61186175</v>
      </c>
      <c r="AC50" s="17">
        <f t="shared" si="5"/>
        <v>0.2416990473</v>
      </c>
    </row>
    <row r="51" ht="12.75" customHeight="1">
      <c r="A51">
        <v>6.0</v>
      </c>
      <c r="B51">
        <v>14.0</v>
      </c>
      <c r="C51">
        <v>2011.0</v>
      </c>
      <c r="D51" s="9">
        <f t="shared" si="1"/>
        <v>40708</v>
      </c>
      <c r="E51" s="10">
        <v>2007.0</v>
      </c>
      <c r="F51" s="10">
        <f t="shared" si="2"/>
        <v>4</v>
      </c>
      <c r="G51" t="s">
        <v>193</v>
      </c>
      <c r="H51" t="s">
        <v>194</v>
      </c>
      <c r="I51" s="11">
        <v>234531.0</v>
      </c>
      <c r="J51" s="11">
        <v>-794012.0</v>
      </c>
      <c r="K51" t="s">
        <v>4</v>
      </c>
      <c r="L51" t="s">
        <v>51</v>
      </c>
      <c r="M51" t="s">
        <v>133</v>
      </c>
      <c r="N51" s="12" t="s">
        <v>44</v>
      </c>
      <c r="O51" s="13">
        <v>6.58325</v>
      </c>
      <c r="P51" t="s">
        <v>45</v>
      </c>
      <c r="Q51" s="14" t="s">
        <v>46</v>
      </c>
      <c r="R51">
        <v>3.4</v>
      </c>
      <c r="S51" s="13">
        <v>117.647049</v>
      </c>
      <c r="T51" s="13">
        <v>82.35293579</v>
      </c>
      <c r="U51" s="13">
        <v>32.05881882</v>
      </c>
      <c r="V51">
        <v>0.0</v>
      </c>
      <c r="W51" s="1" t="s">
        <v>54</v>
      </c>
      <c r="X51" t="s">
        <v>66</v>
      </c>
      <c r="Y51">
        <v>2220000.0</v>
      </c>
      <c r="Z51">
        <f t="shared" si="3"/>
        <v>6583250</v>
      </c>
      <c r="AA51" s="15">
        <f>R51*(1+(S51/Sheet2!$A$2))</f>
        <v>7.399999666</v>
      </c>
      <c r="AB51" s="16">
        <f t="shared" si="4"/>
        <v>0.03562541298</v>
      </c>
      <c r="AC51" s="17">
        <f t="shared" si="5"/>
        <v>-0.1206109444</v>
      </c>
    </row>
    <row r="52" ht="12.75" customHeight="1">
      <c r="A52">
        <v>6.0</v>
      </c>
      <c r="B52">
        <v>23.0</v>
      </c>
      <c r="C52">
        <v>2011.0</v>
      </c>
      <c r="D52" s="9">
        <f t="shared" si="1"/>
        <v>40717</v>
      </c>
      <c r="E52" s="10">
        <v>1996.0</v>
      </c>
      <c r="F52" s="10">
        <f t="shared" si="2"/>
        <v>15</v>
      </c>
      <c r="G52" t="s">
        <v>195</v>
      </c>
      <c r="H52" t="s">
        <v>196</v>
      </c>
      <c r="I52" s="11">
        <v>2.31536E8</v>
      </c>
      <c r="J52" s="11">
        <v>2.0333E7</v>
      </c>
      <c r="K52" t="s">
        <v>4</v>
      </c>
      <c r="L52" t="s">
        <v>51</v>
      </c>
      <c r="M52" t="s">
        <v>58</v>
      </c>
      <c r="N52" s="12" t="s">
        <v>44</v>
      </c>
      <c r="O52" s="13">
        <v>57.808</v>
      </c>
      <c r="P52" t="s">
        <v>45</v>
      </c>
      <c r="Q52" s="14" t="s">
        <v>46</v>
      </c>
      <c r="R52">
        <v>49.0</v>
      </c>
      <c r="S52" s="13">
        <v>-4.285714149</v>
      </c>
      <c r="T52" s="13">
        <v>-11.428571699999999</v>
      </c>
      <c r="U52" s="13">
        <v>-1.020408154</v>
      </c>
      <c r="V52">
        <v>0.0</v>
      </c>
      <c r="W52" s="1" t="s">
        <v>54</v>
      </c>
      <c r="X52" t="s">
        <v>66</v>
      </c>
      <c r="Y52">
        <v>1355900.0</v>
      </c>
      <c r="Z52">
        <f t="shared" si="3"/>
        <v>57808000</v>
      </c>
      <c r="AA52" s="15">
        <f>R52*(1+(S52/Sheet2!$A$2))</f>
        <v>46.90000007</v>
      </c>
      <c r="AB52" s="16">
        <f t="shared" si="4"/>
        <v>4.005258788</v>
      </c>
      <c r="AC52" s="17">
        <f t="shared" si="5"/>
        <v>0.3517333241</v>
      </c>
    </row>
    <row r="53" ht="12.75" customHeight="1">
      <c r="A53">
        <v>7.0</v>
      </c>
      <c r="B53">
        <v>5.0</v>
      </c>
      <c r="C53">
        <v>2011.0</v>
      </c>
      <c r="D53" s="9">
        <f t="shared" si="1"/>
        <v>40729</v>
      </c>
      <c r="E53" s="10">
        <v>2006.0</v>
      </c>
      <c r="F53" s="10">
        <f t="shared" si="2"/>
        <v>5</v>
      </c>
      <c r="G53" t="s">
        <v>197</v>
      </c>
      <c r="H53" t="s">
        <v>198</v>
      </c>
      <c r="I53" s="11">
        <v>1.1E8</v>
      </c>
      <c r="J53" s="11">
        <v>1.0169E7</v>
      </c>
      <c r="K53" s="1" t="s">
        <v>19</v>
      </c>
      <c r="L53" t="s">
        <v>42</v>
      </c>
      <c r="M53" t="s">
        <v>43</v>
      </c>
      <c r="N53" s="12" t="s">
        <v>44</v>
      </c>
      <c r="O53" s="13">
        <v>1014.87</v>
      </c>
      <c r="P53" t="s">
        <v>45</v>
      </c>
      <c r="Q53" s="14" t="s">
        <v>46</v>
      </c>
      <c r="R53">
        <v>38.0</v>
      </c>
      <c r="S53" s="13">
        <v>10.26315784</v>
      </c>
      <c r="T53" s="13">
        <v>5.263157845</v>
      </c>
      <c r="U53" s="13">
        <v>5.263157845</v>
      </c>
      <c r="V53">
        <v>0.0</v>
      </c>
      <c r="W53" t="s">
        <v>69</v>
      </c>
      <c r="X53" t="s">
        <v>110</v>
      </c>
      <c r="Y53">
        <v>2.5E7</v>
      </c>
      <c r="Z53">
        <f t="shared" si="3"/>
        <v>1014870000</v>
      </c>
      <c r="AA53" s="15">
        <f>R53*(1+(S53/Sheet2!$A$2))</f>
        <v>41.89999998</v>
      </c>
      <c r="AB53" s="16">
        <f t="shared" si="4"/>
        <v>0.1083882665</v>
      </c>
      <c r="AC53" s="17">
        <f t="shared" si="5"/>
        <v>0.01002000256</v>
      </c>
    </row>
    <row r="54" ht="12.75" customHeight="1">
      <c r="A54">
        <v>7.0</v>
      </c>
      <c r="B54">
        <v>7.0</v>
      </c>
      <c r="C54">
        <v>2011.0</v>
      </c>
      <c r="D54" s="9">
        <f t="shared" si="1"/>
        <v>40731</v>
      </c>
      <c r="E54" s="10">
        <v>1969.0</v>
      </c>
      <c r="F54" s="10">
        <f t="shared" si="2"/>
        <v>42</v>
      </c>
      <c r="G54" t="s">
        <v>199</v>
      </c>
      <c r="H54" t="s">
        <v>200</v>
      </c>
      <c r="I54" s="11">
        <v>7.98191E8</v>
      </c>
      <c r="J54" s="11">
        <v>-2.4081E8</v>
      </c>
      <c r="K54" t="s">
        <v>2</v>
      </c>
      <c r="L54" t="s">
        <v>87</v>
      </c>
      <c r="M54" t="s">
        <v>88</v>
      </c>
      <c r="N54" s="12" t="s">
        <v>44</v>
      </c>
      <c r="O54" s="13">
        <v>841.794</v>
      </c>
      <c r="P54" t="s">
        <v>45</v>
      </c>
      <c r="Q54" s="14" t="s">
        <v>46</v>
      </c>
      <c r="R54">
        <v>25.0</v>
      </c>
      <c r="S54" s="13">
        <v>4.0</v>
      </c>
      <c r="T54" s="13">
        <v>0.0</v>
      </c>
      <c r="U54" s="13">
        <v>-0.400000006</v>
      </c>
      <c r="V54">
        <v>0.0</v>
      </c>
      <c r="W54" t="s">
        <v>145</v>
      </c>
      <c r="X54" t="s">
        <v>66</v>
      </c>
      <c r="Y54">
        <v>3.2E7</v>
      </c>
      <c r="Z54">
        <f t="shared" si="3"/>
        <v>841794000</v>
      </c>
      <c r="AA54" s="15">
        <f>R54*(1+(S54/Sheet2!$A$2))</f>
        <v>26</v>
      </c>
      <c r="AB54" s="16">
        <f t="shared" si="4"/>
        <v>0.9482022918</v>
      </c>
      <c r="AC54" s="17">
        <f t="shared" si="5"/>
        <v>-0.2860676127</v>
      </c>
    </row>
    <row r="55" ht="12.75" customHeight="1">
      <c r="A55" s="21">
        <v>12.0</v>
      </c>
      <c r="B55" s="21">
        <v>27.0</v>
      </c>
      <c r="C55" s="21">
        <v>2011.0</v>
      </c>
      <c r="D55" s="22">
        <f t="shared" si="1"/>
        <v>40904</v>
      </c>
      <c r="E55" s="23">
        <v>2009.0</v>
      </c>
      <c r="F55" s="24">
        <f t="shared" si="2"/>
        <v>2</v>
      </c>
      <c r="G55" s="21" t="s">
        <v>201</v>
      </c>
      <c r="H55" s="21" t="s">
        <v>202</v>
      </c>
      <c r="I55" s="25">
        <v>1.4979E7</v>
      </c>
      <c r="J55" s="25">
        <v>-3330000.0</v>
      </c>
      <c r="K55" s="21" t="s">
        <v>4</v>
      </c>
      <c r="L55" s="21" t="s">
        <v>51</v>
      </c>
      <c r="M55" s="26" t="s">
        <v>52</v>
      </c>
      <c r="N55" s="27" t="s">
        <v>53</v>
      </c>
      <c r="O55" s="28">
        <v>5.09181</v>
      </c>
      <c r="P55" s="21" t="s">
        <v>45</v>
      </c>
      <c r="Q55" s="29" t="s">
        <v>46</v>
      </c>
      <c r="R55" s="21">
        <v>4.0</v>
      </c>
      <c r="S55" s="28">
        <v>-50.0</v>
      </c>
      <c r="T55" s="28">
        <v>-25.0</v>
      </c>
      <c r="U55" s="28">
        <v>-5.0</v>
      </c>
      <c r="V55" s="21">
        <v>25.2044</v>
      </c>
      <c r="W55" s="21" t="s">
        <v>69</v>
      </c>
      <c r="X55" s="21" t="s">
        <v>152</v>
      </c>
      <c r="Y55" s="21">
        <v>1500000.0</v>
      </c>
      <c r="Z55">
        <f t="shared" si="3"/>
        <v>5091810</v>
      </c>
      <c r="AA55" s="30">
        <f>R55*(1+(S55/Sheet2!$A$2))</f>
        <v>2</v>
      </c>
      <c r="AB55" s="16">
        <f t="shared" si="4"/>
        <v>2.941782981</v>
      </c>
      <c r="AC55" s="17">
        <f t="shared" si="5"/>
        <v>-0.6539914097</v>
      </c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ht="12.75" customHeight="1">
      <c r="A56">
        <v>1.0</v>
      </c>
      <c r="B56">
        <v>19.0</v>
      </c>
      <c r="C56">
        <v>2012.0</v>
      </c>
      <c r="D56" s="9">
        <f t="shared" si="1"/>
        <v>40927</v>
      </c>
      <c r="E56" s="18">
        <v>2010.0</v>
      </c>
      <c r="F56" s="10">
        <f t="shared" si="2"/>
        <v>2</v>
      </c>
      <c r="G56" t="s">
        <v>203</v>
      </c>
      <c r="H56" t="s">
        <v>204</v>
      </c>
      <c r="I56" s="11">
        <v>528000.0</v>
      </c>
      <c r="J56" s="11">
        <v>-3411000.0</v>
      </c>
      <c r="K56" s="1" t="s">
        <v>13</v>
      </c>
      <c r="L56" t="s">
        <v>205</v>
      </c>
      <c r="M56" s="1" t="s">
        <v>52</v>
      </c>
      <c r="N56" s="12" t="s">
        <v>53</v>
      </c>
      <c r="O56" s="13">
        <v>7.61336</v>
      </c>
      <c r="P56" t="s">
        <v>45</v>
      </c>
      <c r="Q56" s="14" t="s">
        <v>46</v>
      </c>
      <c r="R56">
        <v>3.0</v>
      </c>
      <c r="S56" s="13">
        <v>-8.333333015</v>
      </c>
      <c r="T56" s="13">
        <v>-10.33333302</v>
      </c>
      <c r="U56" s="13">
        <v>-23.0</v>
      </c>
      <c r="V56">
        <v>100.031</v>
      </c>
      <c r="W56" t="s">
        <v>97</v>
      </c>
      <c r="X56" t="s">
        <v>66</v>
      </c>
      <c r="Y56">
        <v>3000000.0</v>
      </c>
      <c r="Z56">
        <f t="shared" si="3"/>
        <v>7613360</v>
      </c>
      <c r="AA56" s="15">
        <f>R56*(1+(S56/Sheet2!$A$2))</f>
        <v>2.75000001</v>
      </c>
      <c r="AB56" s="16">
        <f t="shared" si="4"/>
        <v>0.0693517711</v>
      </c>
      <c r="AC56" s="17">
        <f t="shared" si="5"/>
        <v>-0.4480282031</v>
      </c>
    </row>
    <row r="57" ht="12.75" customHeight="1">
      <c r="A57">
        <v>2.0</v>
      </c>
      <c r="B57">
        <v>3.0</v>
      </c>
      <c r="C57">
        <v>2012.0</v>
      </c>
      <c r="D57" s="9">
        <f t="shared" si="1"/>
        <v>40942</v>
      </c>
      <c r="E57" s="10">
        <v>2007.0</v>
      </c>
      <c r="F57" s="10">
        <f t="shared" si="2"/>
        <v>5</v>
      </c>
      <c r="G57" t="s">
        <v>206</v>
      </c>
      <c r="H57" t="s">
        <v>207</v>
      </c>
      <c r="I57" s="11">
        <v>0.0</v>
      </c>
      <c r="J57" s="11">
        <v>-674771.0</v>
      </c>
      <c r="K57" t="s">
        <v>4</v>
      </c>
      <c r="L57" t="s">
        <v>51</v>
      </c>
      <c r="M57" t="s">
        <v>133</v>
      </c>
      <c r="N57" s="12" t="s">
        <v>44</v>
      </c>
      <c r="O57" s="13">
        <v>7.29777</v>
      </c>
      <c r="P57" t="s">
        <v>45</v>
      </c>
      <c r="Q57" s="14" t="s">
        <v>46</v>
      </c>
      <c r="R57">
        <v>3.2</v>
      </c>
      <c r="S57" s="13">
        <v>-1.490116119E-6</v>
      </c>
      <c r="T57" s="13">
        <v>1.56249845</v>
      </c>
      <c r="U57" s="13">
        <v>-5.000001431</v>
      </c>
      <c r="V57">
        <v>34.775</v>
      </c>
      <c r="W57" s="1" t="s">
        <v>54</v>
      </c>
      <c r="X57" t="s">
        <v>66</v>
      </c>
      <c r="Y57">
        <v>2656000.0</v>
      </c>
      <c r="Z57">
        <f t="shared" si="3"/>
        <v>7297770</v>
      </c>
      <c r="AA57" s="15">
        <f>R57*(1+(S57/Sheet2!$A$2))</f>
        <v>3.199999952</v>
      </c>
      <c r="AB57" s="16">
        <f t="shared" si="4"/>
        <v>0</v>
      </c>
      <c r="AC57" s="17">
        <f t="shared" si="5"/>
        <v>-0.09246262899</v>
      </c>
    </row>
    <row r="58" ht="12.75" customHeight="1">
      <c r="A58">
        <v>5.0</v>
      </c>
      <c r="B58">
        <v>2.0</v>
      </c>
      <c r="C58">
        <v>2012.0</v>
      </c>
      <c r="D58" s="9">
        <f t="shared" si="1"/>
        <v>41031</v>
      </c>
      <c r="E58" s="10">
        <v>2005.0</v>
      </c>
      <c r="F58" s="10">
        <f t="shared" si="2"/>
        <v>7</v>
      </c>
      <c r="G58" t="s">
        <v>208</v>
      </c>
      <c r="H58" t="s">
        <v>209</v>
      </c>
      <c r="I58" s="11">
        <v>1183497.0</v>
      </c>
      <c r="J58" s="11">
        <v>-1157354.0</v>
      </c>
      <c r="K58" t="s">
        <v>4</v>
      </c>
      <c r="L58" t="s">
        <v>51</v>
      </c>
      <c r="M58" t="s">
        <v>52</v>
      </c>
      <c r="N58" s="12" t="s">
        <v>44</v>
      </c>
      <c r="O58" s="13">
        <v>7.31101</v>
      </c>
      <c r="P58" t="s">
        <v>45</v>
      </c>
      <c r="Q58" s="14" t="s">
        <v>46</v>
      </c>
      <c r="R58">
        <v>3.9</v>
      </c>
      <c r="S58" s="13">
        <v>-5.128207684</v>
      </c>
      <c r="T58" s="13">
        <v>6.410254002</v>
      </c>
      <c r="U58" s="13">
        <v>-3.589745998</v>
      </c>
      <c r="V58">
        <v>0.0</v>
      </c>
      <c r="W58" s="1" t="s">
        <v>54</v>
      </c>
      <c r="X58" t="s">
        <v>66</v>
      </c>
      <c r="Y58">
        <v>2200000.0</v>
      </c>
      <c r="Z58">
        <f t="shared" si="3"/>
        <v>7311010</v>
      </c>
      <c r="AA58" s="15">
        <f>R58*(1+(S58/Sheet2!$A$2))</f>
        <v>3.6999999</v>
      </c>
      <c r="AB58" s="16">
        <f t="shared" si="4"/>
        <v>0.1618787281</v>
      </c>
      <c r="AC58" s="17">
        <f t="shared" si="5"/>
        <v>-0.1583028884</v>
      </c>
    </row>
    <row r="59" ht="12.75" customHeight="1">
      <c r="A59">
        <v>6.0</v>
      </c>
      <c r="B59">
        <v>14.0</v>
      </c>
      <c r="C59">
        <v>2012.0</v>
      </c>
      <c r="D59" s="9">
        <f t="shared" si="1"/>
        <v>41074</v>
      </c>
      <c r="E59" s="10">
        <v>2008.0</v>
      </c>
      <c r="F59" s="10">
        <f t="shared" si="2"/>
        <v>4</v>
      </c>
      <c r="G59" t="s">
        <v>210</v>
      </c>
      <c r="H59" t="s">
        <v>211</v>
      </c>
      <c r="I59" s="11">
        <v>3.098E8</v>
      </c>
      <c r="J59" s="11">
        <v>7140000.0</v>
      </c>
      <c r="K59" t="s">
        <v>41</v>
      </c>
      <c r="L59" t="s">
        <v>42</v>
      </c>
      <c r="M59" t="s">
        <v>43</v>
      </c>
      <c r="N59" s="12" t="s">
        <v>44</v>
      </c>
      <c r="O59" s="13">
        <v>500.62</v>
      </c>
      <c r="P59" t="s">
        <v>45</v>
      </c>
      <c r="Q59" s="14" t="s">
        <v>46</v>
      </c>
      <c r="R59">
        <v>20.0</v>
      </c>
      <c r="S59" s="13">
        <v>-5.0</v>
      </c>
      <c r="T59" s="13">
        <v>-5.5</v>
      </c>
      <c r="U59" s="13">
        <v>-0.5</v>
      </c>
      <c r="V59">
        <v>1864.36</v>
      </c>
      <c r="W59" t="s">
        <v>145</v>
      </c>
      <c r="X59" t="s">
        <v>212</v>
      </c>
      <c r="Y59">
        <v>2.5031E7</v>
      </c>
      <c r="Z59">
        <f t="shared" si="3"/>
        <v>500620000</v>
      </c>
      <c r="AA59" s="15">
        <f>R59*(1+(S59/Sheet2!$A$2))</f>
        <v>19</v>
      </c>
      <c r="AB59" s="16">
        <f t="shared" si="4"/>
        <v>0.6188326475</v>
      </c>
      <c r="AC59" s="17">
        <f t="shared" si="5"/>
        <v>0.01426231473</v>
      </c>
    </row>
    <row r="60" ht="12.75" customHeight="1">
      <c r="A60">
        <v>6.0</v>
      </c>
      <c r="B60">
        <v>19.0</v>
      </c>
      <c r="C60">
        <v>2012.0</v>
      </c>
      <c r="D60" s="9">
        <f t="shared" si="1"/>
        <v>41079</v>
      </c>
      <c r="E60" s="10">
        <v>2005.0</v>
      </c>
      <c r="F60" s="10">
        <f t="shared" si="2"/>
        <v>7</v>
      </c>
      <c r="G60" t="s">
        <v>213</v>
      </c>
      <c r="H60" t="s">
        <v>214</v>
      </c>
      <c r="I60" s="11">
        <v>2.0507E7</v>
      </c>
      <c r="J60" s="11">
        <v>2008000.0</v>
      </c>
      <c r="K60" t="s">
        <v>4</v>
      </c>
      <c r="L60" t="s">
        <v>51</v>
      </c>
      <c r="M60" t="s">
        <v>52</v>
      </c>
      <c r="N60" s="12" t="s">
        <v>44</v>
      </c>
      <c r="O60" s="13">
        <v>5.97749</v>
      </c>
      <c r="P60" t="s">
        <v>45</v>
      </c>
      <c r="Q60" s="14" t="s">
        <v>46</v>
      </c>
      <c r="R60">
        <v>4.0</v>
      </c>
      <c r="S60" s="13">
        <v>11.25</v>
      </c>
      <c r="T60" s="13">
        <v>2.5</v>
      </c>
      <c r="U60" s="13">
        <v>-7.5</v>
      </c>
      <c r="V60">
        <v>19.8367</v>
      </c>
      <c r="W60" t="s">
        <v>69</v>
      </c>
      <c r="X60" t="s">
        <v>66</v>
      </c>
      <c r="Y60">
        <v>1750000.0</v>
      </c>
      <c r="Z60">
        <f t="shared" si="3"/>
        <v>5977490</v>
      </c>
      <c r="AA60" s="15">
        <f>R60*(1+(S60/Sheet2!$A$2))</f>
        <v>4.45</v>
      </c>
      <c r="AB60" s="16">
        <f t="shared" si="4"/>
        <v>3.430704192</v>
      </c>
      <c r="AC60" s="17">
        <f t="shared" si="5"/>
        <v>0.3359269526</v>
      </c>
    </row>
    <row r="61" ht="12.75" customHeight="1">
      <c r="A61">
        <v>7.0</v>
      </c>
      <c r="B61">
        <v>5.0</v>
      </c>
      <c r="C61">
        <v>2012.0</v>
      </c>
      <c r="D61" s="9">
        <f t="shared" si="1"/>
        <v>41095</v>
      </c>
      <c r="E61" s="10">
        <v>1998.0</v>
      </c>
      <c r="F61" s="10">
        <f t="shared" si="2"/>
        <v>14</v>
      </c>
      <c r="G61" t="s">
        <v>215</v>
      </c>
      <c r="H61" t="s">
        <v>216</v>
      </c>
      <c r="I61" s="11">
        <v>250000.0</v>
      </c>
      <c r="J61" s="11">
        <v>-468000.0</v>
      </c>
      <c r="K61" t="s">
        <v>4</v>
      </c>
      <c r="L61" t="s">
        <v>51</v>
      </c>
      <c r="M61" t="s">
        <v>52</v>
      </c>
      <c r="N61" s="12" t="s">
        <v>44</v>
      </c>
      <c r="O61" s="13">
        <v>6.38876</v>
      </c>
      <c r="P61" t="s">
        <v>45</v>
      </c>
      <c r="Q61" s="14" t="s">
        <v>46</v>
      </c>
      <c r="R61">
        <v>0.5</v>
      </c>
      <c r="S61" s="13">
        <v>-48.0</v>
      </c>
      <c r="T61" s="13">
        <v>-38.0</v>
      </c>
      <c r="U61" s="13">
        <v>-46.0</v>
      </c>
      <c r="V61">
        <v>0.0</v>
      </c>
      <c r="W61" s="1" t="s">
        <v>54</v>
      </c>
      <c r="X61" t="s">
        <v>66</v>
      </c>
      <c r="Y61">
        <v>1.52441E7</v>
      </c>
      <c r="Z61">
        <f t="shared" si="3"/>
        <v>6388760</v>
      </c>
      <c r="AA61" s="15">
        <f>R61*(1+(S61/Sheet2!$A$2))</f>
        <v>0.26</v>
      </c>
      <c r="AB61" s="16">
        <f t="shared" si="4"/>
        <v>0.03913122421</v>
      </c>
      <c r="AC61" s="17">
        <f t="shared" si="5"/>
        <v>-0.07325365173</v>
      </c>
    </row>
    <row r="62" ht="12.75" customHeight="1">
      <c r="A62">
        <v>8.0</v>
      </c>
      <c r="B62">
        <v>3.0</v>
      </c>
      <c r="C62">
        <v>2012.0</v>
      </c>
      <c r="D62" s="9">
        <f t="shared" si="1"/>
        <v>41124</v>
      </c>
      <c r="E62" s="18">
        <v>2008.0</v>
      </c>
      <c r="F62" s="10">
        <f t="shared" si="2"/>
        <v>4</v>
      </c>
      <c r="G62" t="s">
        <v>217</v>
      </c>
      <c r="H62" t="s">
        <v>218</v>
      </c>
      <c r="I62" s="11">
        <v>371000.0</v>
      </c>
      <c r="J62" s="11">
        <v>201000.0</v>
      </c>
      <c r="K62" t="s">
        <v>4</v>
      </c>
      <c r="L62" t="s">
        <v>51</v>
      </c>
      <c r="M62" s="1" t="s">
        <v>52</v>
      </c>
      <c r="N62" s="12" t="s">
        <v>53</v>
      </c>
      <c r="O62" s="13">
        <v>1.71627</v>
      </c>
      <c r="P62" t="s">
        <v>45</v>
      </c>
      <c r="Q62" s="14" t="s">
        <v>46</v>
      </c>
      <c r="R62">
        <v>4.45</v>
      </c>
      <c r="S62" s="13">
        <v>2.921352625</v>
      </c>
      <c r="T62" s="13">
        <v>2.921352625</v>
      </c>
      <c r="U62" s="13">
        <v>2.247195482</v>
      </c>
      <c r="V62">
        <v>20.5165</v>
      </c>
      <c r="W62" s="1" t="s">
        <v>54</v>
      </c>
      <c r="X62" t="s">
        <v>75</v>
      </c>
      <c r="Y62">
        <v>460000.0</v>
      </c>
      <c r="Z62">
        <f t="shared" si="3"/>
        <v>1716270</v>
      </c>
      <c r="AA62" s="15">
        <f>R62*(1+(S62/Sheet2!$A$2))</f>
        <v>4.580000192</v>
      </c>
      <c r="AB62" s="16">
        <f t="shared" si="4"/>
        <v>0.216166454</v>
      </c>
      <c r="AC62" s="17">
        <f t="shared" si="5"/>
        <v>0.11711444</v>
      </c>
    </row>
    <row r="63" ht="12.75" customHeight="1">
      <c r="A63">
        <v>10.0</v>
      </c>
      <c r="B63">
        <v>15.0</v>
      </c>
      <c r="C63">
        <v>2012.0</v>
      </c>
      <c r="D63" s="9">
        <f t="shared" si="1"/>
        <v>41197</v>
      </c>
      <c r="E63" s="10">
        <v>2005.0</v>
      </c>
      <c r="F63" s="10">
        <f t="shared" si="2"/>
        <v>7</v>
      </c>
      <c r="G63" t="s">
        <v>219</v>
      </c>
      <c r="H63" t="s">
        <v>220</v>
      </c>
      <c r="I63" s="11">
        <v>1.31564E8</v>
      </c>
      <c r="J63" s="11">
        <v>1437000.0</v>
      </c>
      <c r="K63" t="s">
        <v>13</v>
      </c>
      <c r="L63" t="s">
        <v>221</v>
      </c>
      <c r="M63" t="s">
        <v>222</v>
      </c>
      <c r="N63" s="12" t="s">
        <v>44</v>
      </c>
      <c r="O63" s="13">
        <v>11.0315</v>
      </c>
      <c r="P63" t="s">
        <v>45</v>
      </c>
      <c r="Q63" s="14" t="s">
        <v>46</v>
      </c>
      <c r="R63">
        <v>7.0</v>
      </c>
      <c r="S63" s="13">
        <v>10.0</v>
      </c>
      <c r="T63" s="13">
        <v>8.428571701</v>
      </c>
      <c r="U63" s="13">
        <v>3.285714388</v>
      </c>
      <c r="V63">
        <v>80.7049</v>
      </c>
      <c r="W63" t="s">
        <v>97</v>
      </c>
      <c r="X63" t="s">
        <v>75</v>
      </c>
      <c r="Y63">
        <v>214000.0</v>
      </c>
      <c r="Z63">
        <f t="shared" si="3"/>
        <v>11031500</v>
      </c>
      <c r="AA63" s="15">
        <f>R63*(1+(S63/Sheet2!$A$2))</f>
        <v>7.7</v>
      </c>
      <c r="AB63" s="16">
        <f t="shared" si="4"/>
        <v>11.9262113</v>
      </c>
      <c r="AC63" s="17">
        <f t="shared" si="5"/>
        <v>0.1302633368</v>
      </c>
    </row>
    <row r="64" ht="12.75" customHeight="1">
      <c r="A64">
        <v>10.0</v>
      </c>
      <c r="B64">
        <v>18.0</v>
      </c>
      <c r="C64">
        <v>2012.0</v>
      </c>
      <c r="D64" s="9">
        <f t="shared" si="1"/>
        <v>41200</v>
      </c>
      <c r="E64" s="31">
        <v>2012.0</v>
      </c>
      <c r="F64" s="10">
        <f t="shared" si="2"/>
        <v>0</v>
      </c>
      <c r="G64" t="s">
        <v>223</v>
      </c>
      <c r="H64" t="s">
        <v>224</v>
      </c>
      <c r="I64" s="11">
        <v>3.854E9</v>
      </c>
      <c r="J64" s="11">
        <v>5.3E8</v>
      </c>
      <c r="K64" t="s">
        <v>41</v>
      </c>
      <c r="L64" t="s">
        <v>42</v>
      </c>
      <c r="M64" t="s">
        <v>43</v>
      </c>
      <c r="N64" s="12" t="s">
        <v>44</v>
      </c>
      <c r="O64" s="13">
        <v>1701.0</v>
      </c>
      <c r="P64" t="s">
        <v>127</v>
      </c>
      <c r="Q64" s="14" t="s">
        <v>46</v>
      </c>
      <c r="R64">
        <v>21.0</v>
      </c>
      <c r="S64" s="13">
        <v>-1.428571463</v>
      </c>
      <c r="T64" s="13">
        <v>-6.666666508</v>
      </c>
      <c r="U64" s="13">
        <v>-13.33333302</v>
      </c>
      <c r="V64">
        <v>2100.0</v>
      </c>
      <c r="W64" s="1" t="s">
        <v>69</v>
      </c>
      <c r="X64" t="s">
        <v>225</v>
      </c>
      <c r="Y64">
        <v>8.1E7</v>
      </c>
      <c r="Z64">
        <f t="shared" si="3"/>
        <v>1701000000</v>
      </c>
      <c r="AA64" s="15">
        <f>R64*(1+(S64/Sheet2!$A$2))</f>
        <v>20.69999999</v>
      </c>
      <c r="AB64" s="16">
        <f t="shared" si="4"/>
        <v>2.265726044</v>
      </c>
      <c r="AC64" s="17">
        <f t="shared" si="5"/>
        <v>0.3115814227</v>
      </c>
    </row>
    <row r="65" ht="12.75" customHeight="1">
      <c r="A65">
        <v>11.0</v>
      </c>
      <c r="B65">
        <v>29.0</v>
      </c>
      <c r="C65">
        <v>2012.0</v>
      </c>
      <c r="D65" s="9">
        <f t="shared" si="1"/>
        <v>41242</v>
      </c>
      <c r="E65" s="18">
        <v>2012.0</v>
      </c>
      <c r="F65" s="10">
        <f t="shared" si="2"/>
        <v>0</v>
      </c>
      <c r="G65" t="s">
        <v>226</v>
      </c>
      <c r="H65" t="s">
        <v>227</v>
      </c>
      <c r="I65" s="11">
        <v>2.38289E8</v>
      </c>
      <c r="J65" s="11">
        <v>2.5783E7</v>
      </c>
      <c r="K65" t="s">
        <v>2</v>
      </c>
      <c r="L65" t="s">
        <v>87</v>
      </c>
      <c r="M65" s="1" t="s">
        <v>88</v>
      </c>
      <c r="N65" s="12" t="s">
        <v>53</v>
      </c>
      <c r="O65" s="13">
        <v>119.848</v>
      </c>
      <c r="P65" t="s">
        <v>45</v>
      </c>
      <c r="Q65" s="14" t="s">
        <v>46</v>
      </c>
      <c r="R65">
        <v>2.4</v>
      </c>
      <c r="S65" s="13">
        <v>20.83332825</v>
      </c>
      <c r="T65" s="13">
        <v>19.99999619</v>
      </c>
      <c r="U65" s="13">
        <v>14.5833292</v>
      </c>
      <c r="V65">
        <v>0.0</v>
      </c>
      <c r="W65" t="s">
        <v>115</v>
      </c>
      <c r="X65" t="s">
        <v>75</v>
      </c>
      <c r="Y65">
        <v>4.5E7</v>
      </c>
      <c r="Z65">
        <f t="shared" si="3"/>
        <v>119848000</v>
      </c>
      <c r="AA65" s="15">
        <f>R65*(1+(S65/Sheet2!$A$2))</f>
        <v>2.899999878</v>
      </c>
      <c r="AB65" s="16">
        <f t="shared" si="4"/>
        <v>1.988260129</v>
      </c>
      <c r="AC65" s="17">
        <f t="shared" si="5"/>
        <v>0.2151308324</v>
      </c>
    </row>
    <row r="66" ht="12.75" customHeight="1">
      <c r="A66">
        <v>1.0</v>
      </c>
      <c r="B66">
        <v>2.0</v>
      </c>
      <c r="C66">
        <v>2013.0</v>
      </c>
      <c r="D66" s="9">
        <f t="shared" si="1"/>
        <v>41276</v>
      </c>
      <c r="E66" s="10">
        <v>2012.0</v>
      </c>
      <c r="F66" s="10">
        <f t="shared" si="2"/>
        <v>1</v>
      </c>
      <c r="G66" t="s">
        <v>228</v>
      </c>
      <c r="H66" t="s">
        <v>229</v>
      </c>
      <c r="I66" s="11">
        <v>3271137.0</v>
      </c>
      <c r="J66" s="11">
        <v>1222683.0</v>
      </c>
      <c r="K66" t="s">
        <v>4</v>
      </c>
      <c r="L66" t="s">
        <v>51</v>
      </c>
      <c r="M66" t="s">
        <v>52</v>
      </c>
      <c r="N66" s="12" t="s">
        <v>44</v>
      </c>
      <c r="O66" s="13">
        <v>3.85883</v>
      </c>
      <c r="P66" t="s">
        <v>45</v>
      </c>
      <c r="Q66" s="14" t="s">
        <v>46</v>
      </c>
      <c r="R66">
        <v>3.95</v>
      </c>
      <c r="S66" s="13">
        <v>34.17721176</v>
      </c>
      <c r="T66" s="13">
        <v>117.7215195</v>
      </c>
      <c r="U66" s="13">
        <v>183.5442963</v>
      </c>
      <c r="V66">
        <v>37.9113</v>
      </c>
      <c r="W66" s="1" t="s">
        <v>69</v>
      </c>
      <c r="X66" t="s">
        <v>66</v>
      </c>
      <c r="Y66">
        <v>1140000.0</v>
      </c>
      <c r="Z66">
        <f t="shared" si="3"/>
        <v>3858830</v>
      </c>
      <c r="AA66" s="15">
        <f>R66*(1+(S66/Sheet2!$A$2))</f>
        <v>5.299999865</v>
      </c>
      <c r="AB66" s="16">
        <f t="shared" si="4"/>
        <v>0.8477017645</v>
      </c>
      <c r="AC66" s="17">
        <f t="shared" si="5"/>
        <v>0.3168532949</v>
      </c>
    </row>
    <row r="67" ht="12.75" customHeight="1">
      <c r="A67">
        <v>3.0</v>
      </c>
      <c r="B67">
        <v>20.0</v>
      </c>
      <c r="C67">
        <v>2013.0</v>
      </c>
      <c r="D67" s="9">
        <f t="shared" si="1"/>
        <v>41353</v>
      </c>
      <c r="E67" s="10">
        <v>2000.0</v>
      </c>
      <c r="F67" s="10">
        <f t="shared" si="2"/>
        <v>13</v>
      </c>
      <c r="G67" t="s">
        <v>230</v>
      </c>
      <c r="H67" t="s">
        <v>231</v>
      </c>
      <c r="I67" s="11">
        <v>1.8681E7</v>
      </c>
      <c r="J67" s="11">
        <v>-8558000.0</v>
      </c>
      <c r="K67" s="1" t="s">
        <v>19</v>
      </c>
      <c r="L67" t="s">
        <v>87</v>
      </c>
      <c r="M67" t="s">
        <v>43</v>
      </c>
      <c r="N67" s="12" t="s">
        <v>44</v>
      </c>
      <c r="O67" s="13">
        <v>220.788</v>
      </c>
      <c r="P67" t="s">
        <v>89</v>
      </c>
      <c r="Q67" s="14" t="s">
        <v>46</v>
      </c>
      <c r="R67">
        <v>36.0</v>
      </c>
      <c r="S67" s="13">
        <v>-3.333333254</v>
      </c>
      <c r="T67" s="13">
        <v>-0.277777791</v>
      </c>
      <c r="U67" s="13">
        <v>-10.0</v>
      </c>
      <c r="V67">
        <v>535.73</v>
      </c>
      <c r="W67" t="s">
        <v>97</v>
      </c>
      <c r="X67" t="s">
        <v>232</v>
      </c>
      <c r="Y67">
        <v>5333000.0</v>
      </c>
      <c r="Z67">
        <f t="shared" si="3"/>
        <v>220788000</v>
      </c>
      <c r="AA67" s="15">
        <f>R67*(1+(S67/Sheet2!$A$2))</f>
        <v>34.80000003</v>
      </c>
      <c r="AB67" s="16">
        <f t="shared" si="4"/>
        <v>0.08461057666</v>
      </c>
      <c r="AC67" s="17">
        <f t="shared" si="5"/>
        <v>-0.03876116456</v>
      </c>
    </row>
    <row r="68" ht="12.75" customHeight="1">
      <c r="A68">
        <v>3.0</v>
      </c>
      <c r="B68">
        <v>26.0</v>
      </c>
      <c r="C68">
        <v>2013.0</v>
      </c>
      <c r="D68" s="9">
        <f t="shared" si="1"/>
        <v>41359</v>
      </c>
      <c r="E68" s="10">
        <v>2011.0</v>
      </c>
      <c r="F68" s="10">
        <f t="shared" si="2"/>
        <v>2</v>
      </c>
      <c r="G68" t="s">
        <v>233</v>
      </c>
      <c r="H68" t="s">
        <v>234</v>
      </c>
      <c r="I68" s="11">
        <v>3106472.0</v>
      </c>
      <c r="J68" s="11">
        <v>2438371.0</v>
      </c>
      <c r="K68" s="1" t="s">
        <v>13</v>
      </c>
      <c r="L68" t="s">
        <v>42</v>
      </c>
      <c r="M68" t="s">
        <v>43</v>
      </c>
      <c r="N68" s="12" t="s">
        <v>44</v>
      </c>
      <c r="O68" s="13">
        <v>112.0</v>
      </c>
      <c r="P68" t="s">
        <v>45</v>
      </c>
      <c r="Q68" s="14" t="s">
        <v>46</v>
      </c>
      <c r="R68">
        <v>100.0</v>
      </c>
      <c r="S68" s="13">
        <v>-1.0</v>
      </c>
      <c r="T68" s="13">
        <v>-1.0</v>
      </c>
      <c r="U68" s="13">
        <v>-3.0</v>
      </c>
      <c r="V68">
        <v>232.0</v>
      </c>
      <c r="W68" t="s">
        <v>47</v>
      </c>
      <c r="X68" t="s">
        <v>75</v>
      </c>
      <c r="Y68">
        <v>1120000.0</v>
      </c>
      <c r="Z68">
        <f t="shared" si="3"/>
        <v>112000000</v>
      </c>
      <c r="AA68" s="15">
        <f>R68*(1+(S68/Sheet2!$A$2))</f>
        <v>99</v>
      </c>
      <c r="AB68" s="16">
        <f t="shared" si="4"/>
        <v>0.02773635714</v>
      </c>
      <c r="AC68" s="17">
        <f t="shared" si="5"/>
        <v>0.02177116964</v>
      </c>
    </row>
    <row r="69" ht="12.75" customHeight="1">
      <c r="A69">
        <v>5.0</v>
      </c>
      <c r="B69">
        <v>2.0</v>
      </c>
      <c r="C69">
        <v>2013.0</v>
      </c>
      <c r="D69" s="9">
        <f t="shared" si="1"/>
        <v>41396</v>
      </c>
      <c r="E69" s="18">
        <v>2007.0</v>
      </c>
      <c r="F69" s="10">
        <f t="shared" si="2"/>
        <v>6</v>
      </c>
      <c r="G69" t="s">
        <v>235</v>
      </c>
      <c r="H69" t="s">
        <v>236</v>
      </c>
      <c r="I69" s="11">
        <v>3.3917827E7</v>
      </c>
      <c r="J69" s="11">
        <v>1.8156515E7</v>
      </c>
      <c r="K69" s="1" t="s">
        <v>19</v>
      </c>
      <c r="L69" t="s">
        <v>42</v>
      </c>
      <c r="M69" s="1" t="s">
        <v>43</v>
      </c>
      <c r="N69" s="12" t="s">
        <v>53</v>
      </c>
      <c r="O69" s="13">
        <v>92.0</v>
      </c>
      <c r="P69" t="s">
        <v>45</v>
      </c>
      <c r="Q69" s="14" t="s">
        <v>46</v>
      </c>
      <c r="R69">
        <v>4.0</v>
      </c>
      <c r="S69" s="13">
        <v>0.0</v>
      </c>
      <c r="T69" s="13">
        <v>-0.5</v>
      </c>
      <c r="U69" s="13">
        <v>1.25</v>
      </c>
      <c r="V69">
        <v>371.37</v>
      </c>
      <c r="W69" t="s">
        <v>47</v>
      </c>
      <c r="X69" t="s">
        <v>237</v>
      </c>
      <c r="Y69">
        <v>2.0E7</v>
      </c>
      <c r="Z69">
        <f t="shared" si="3"/>
        <v>92000000</v>
      </c>
      <c r="AA69" s="15">
        <f>R69*(1+(S69/Sheet2!$A$2))</f>
        <v>4</v>
      </c>
      <c r="AB69" s="16">
        <f t="shared" si="4"/>
        <v>0.3686720326</v>
      </c>
      <c r="AC69" s="17">
        <f t="shared" si="5"/>
        <v>0.1973534239</v>
      </c>
    </row>
    <row r="70" ht="12.75" customHeight="1">
      <c r="A70">
        <v>6.0</v>
      </c>
      <c r="B70">
        <v>28.0</v>
      </c>
      <c r="C70">
        <v>2013.0</v>
      </c>
      <c r="D70" s="9">
        <f t="shared" si="1"/>
        <v>41453</v>
      </c>
      <c r="E70" s="10">
        <v>2006.0</v>
      </c>
      <c r="F70" s="10">
        <f t="shared" si="2"/>
        <v>7</v>
      </c>
      <c r="G70" t="s">
        <v>238</v>
      </c>
      <c r="H70" t="s">
        <v>239</v>
      </c>
      <c r="I70" s="11">
        <v>3.2E9</v>
      </c>
      <c r="J70" s="11">
        <v>4.563E8</v>
      </c>
      <c r="K70" t="s">
        <v>2</v>
      </c>
      <c r="L70" t="s">
        <v>87</v>
      </c>
      <c r="M70" t="s">
        <v>88</v>
      </c>
      <c r="N70" s="12" t="s">
        <v>44</v>
      </c>
      <c r="O70" s="13">
        <v>2878.26</v>
      </c>
      <c r="P70" t="s">
        <v>240</v>
      </c>
      <c r="Q70" s="14" t="s">
        <v>46</v>
      </c>
      <c r="R70">
        <v>115.0</v>
      </c>
      <c r="S70" s="13">
        <v>3.478260756</v>
      </c>
      <c r="T70" s="13">
        <v>0.4347825944</v>
      </c>
      <c r="U70" s="13">
        <v>4.347826004</v>
      </c>
      <c r="V70">
        <v>4983.4</v>
      </c>
      <c r="W70" s="1" t="s">
        <v>54</v>
      </c>
      <c r="X70" t="s">
        <v>241</v>
      </c>
      <c r="Y70">
        <v>2.12712E7</v>
      </c>
      <c r="Z70">
        <f t="shared" si="3"/>
        <v>2878260000</v>
      </c>
      <c r="AA70" s="15">
        <f>R70*(1+(S70/Sheet2!$A$2))</f>
        <v>118.9999999</v>
      </c>
      <c r="AB70" s="16">
        <f t="shared" si="4"/>
        <v>1.111782813</v>
      </c>
      <c r="AC70" s="17">
        <f t="shared" si="5"/>
        <v>0.1585332805</v>
      </c>
    </row>
    <row r="71" ht="12.75" customHeight="1">
      <c r="A71">
        <v>7.0</v>
      </c>
      <c r="B71">
        <v>5.0</v>
      </c>
      <c r="C71">
        <v>2013.0</v>
      </c>
      <c r="D71" s="9">
        <f t="shared" si="1"/>
        <v>41460</v>
      </c>
      <c r="E71" s="10">
        <v>2007.0</v>
      </c>
      <c r="F71" s="10">
        <f t="shared" si="2"/>
        <v>6</v>
      </c>
      <c r="G71" t="s">
        <v>242</v>
      </c>
      <c r="H71" t="s">
        <v>243</v>
      </c>
      <c r="I71" s="11">
        <v>1.88E8</v>
      </c>
      <c r="J71" s="11">
        <v>5.97E7</v>
      </c>
      <c r="K71" s="1" t="s">
        <v>19</v>
      </c>
      <c r="L71" t="s">
        <v>42</v>
      </c>
      <c r="M71" t="s">
        <v>43</v>
      </c>
      <c r="N71" s="12" t="s">
        <v>44</v>
      </c>
      <c r="O71" s="13">
        <v>951.95</v>
      </c>
      <c r="P71" t="s">
        <v>89</v>
      </c>
      <c r="Q71" s="14" t="s">
        <v>46</v>
      </c>
      <c r="R71">
        <v>27.0</v>
      </c>
      <c r="S71" s="13">
        <v>2.592592478</v>
      </c>
      <c r="T71" s="13">
        <v>2.592592478</v>
      </c>
      <c r="U71" s="13">
        <v>3.703703642</v>
      </c>
      <c r="V71">
        <v>3527.55</v>
      </c>
      <c r="W71" t="s">
        <v>69</v>
      </c>
      <c r="X71" t="s">
        <v>75</v>
      </c>
      <c r="Y71">
        <v>3.35E7</v>
      </c>
      <c r="Z71">
        <f t="shared" si="3"/>
        <v>951950000</v>
      </c>
      <c r="AA71" s="15">
        <f>R71*(1+(S71/Sheet2!$A$2))</f>
        <v>27.69999997</v>
      </c>
      <c r="AB71" s="16">
        <f t="shared" si="4"/>
        <v>0.1974893639</v>
      </c>
      <c r="AC71" s="17">
        <f t="shared" si="5"/>
        <v>0.0627133778</v>
      </c>
    </row>
    <row r="72" ht="12.75" customHeight="1">
      <c r="A72">
        <v>9.0</v>
      </c>
      <c r="B72">
        <v>27.0</v>
      </c>
      <c r="C72">
        <v>2013.0</v>
      </c>
      <c r="D72" s="9">
        <f t="shared" si="1"/>
        <v>41544</v>
      </c>
      <c r="E72" s="10">
        <v>2005.0</v>
      </c>
      <c r="F72" s="10">
        <f t="shared" si="2"/>
        <v>8</v>
      </c>
      <c r="G72" t="s">
        <v>244</v>
      </c>
      <c r="H72" t="s">
        <v>245</v>
      </c>
      <c r="I72" s="11">
        <v>1.093754E9</v>
      </c>
      <c r="J72" s="11">
        <v>1.83683E8</v>
      </c>
      <c r="K72" s="1" t="s">
        <v>19</v>
      </c>
      <c r="L72" t="s">
        <v>42</v>
      </c>
      <c r="M72" t="s">
        <v>43</v>
      </c>
      <c r="N72" s="12" t="s">
        <v>44</v>
      </c>
      <c r="O72" s="13">
        <v>2352.0</v>
      </c>
      <c r="P72" t="s">
        <v>127</v>
      </c>
      <c r="Q72" s="14" t="s">
        <v>46</v>
      </c>
      <c r="R72">
        <v>42.0</v>
      </c>
      <c r="S72" s="13">
        <v>-2.380952358</v>
      </c>
      <c r="T72" s="13">
        <v>-3.809523821</v>
      </c>
      <c r="U72" s="13">
        <v>-2.8571429249999998</v>
      </c>
      <c r="V72">
        <v>8400.0</v>
      </c>
      <c r="W72" t="s">
        <v>47</v>
      </c>
      <c r="X72" t="s">
        <v>246</v>
      </c>
      <c r="Y72">
        <v>5.6E7</v>
      </c>
      <c r="Z72">
        <f t="shared" si="3"/>
        <v>2352000000</v>
      </c>
      <c r="AA72" s="15">
        <f>R72*(1+(S72/Sheet2!$A$2))</f>
        <v>41.00000001</v>
      </c>
      <c r="AB72" s="16">
        <f t="shared" si="4"/>
        <v>0.4650314626</v>
      </c>
      <c r="AC72" s="17">
        <f t="shared" si="5"/>
        <v>0.07809651361</v>
      </c>
    </row>
    <row r="73" ht="12.75" customHeight="1">
      <c r="A73">
        <v>10.0</v>
      </c>
      <c r="B73">
        <v>14.0</v>
      </c>
      <c r="C73">
        <v>2013.0</v>
      </c>
      <c r="D73" s="9">
        <f t="shared" si="1"/>
        <v>41561</v>
      </c>
      <c r="E73" s="10">
        <v>2011.0</v>
      </c>
      <c r="F73" s="10">
        <f t="shared" si="2"/>
        <v>2</v>
      </c>
      <c r="G73" t="s">
        <v>247</v>
      </c>
      <c r="H73" t="s">
        <v>248</v>
      </c>
      <c r="I73" s="11">
        <v>3180000.0</v>
      </c>
      <c r="J73" s="11">
        <v>1884000.0</v>
      </c>
      <c r="K73" t="s">
        <v>13</v>
      </c>
      <c r="L73" t="s">
        <v>221</v>
      </c>
      <c r="M73" t="s">
        <v>222</v>
      </c>
      <c r="N73" s="12" t="s">
        <v>44</v>
      </c>
      <c r="O73" s="13">
        <v>219.654</v>
      </c>
      <c r="P73" t="s">
        <v>45</v>
      </c>
      <c r="Q73" s="14" t="s">
        <v>46</v>
      </c>
      <c r="R73">
        <v>10.3</v>
      </c>
      <c r="S73" s="13">
        <v>-1.851794764E-6</v>
      </c>
      <c r="T73" s="13">
        <v>0.8737845421</v>
      </c>
      <c r="U73" s="13">
        <v>0.3883476555</v>
      </c>
      <c r="V73">
        <v>360.287</v>
      </c>
      <c r="W73" t="s">
        <v>145</v>
      </c>
      <c r="X73" t="s">
        <v>75</v>
      </c>
      <c r="Y73">
        <v>2608500.0</v>
      </c>
      <c r="Z73">
        <f t="shared" si="3"/>
        <v>219654000</v>
      </c>
      <c r="AA73" s="15">
        <f>R73*(1+(S73/Sheet2!$A$2))</f>
        <v>10.29999981</v>
      </c>
      <c r="AB73" s="16">
        <f t="shared" si="4"/>
        <v>0.01447731432</v>
      </c>
      <c r="AC73" s="17">
        <f t="shared" si="5"/>
        <v>0.008577125843</v>
      </c>
    </row>
    <row r="74" ht="12.75" customHeight="1">
      <c r="A74">
        <v>10.0</v>
      </c>
      <c r="B74">
        <v>25.0</v>
      </c>
      <c r="C74">
        <v>2013.0</v>
      </c>
      <c r="D74" s="9">
        <f t="shared" si="1"/>
        <v>41572</v>
      </c>
      <c r="E74" s="18">
        <v>1996.0</v>
      </c>
      <c r="F74" s="10">
        <f t="shared" si="2"/>
        <v>17</v>
      </c>
      <c r="G74" t="s">
        <v>249</v>
      </c>
      <c r="H74" t="s">
        <v>250</v>
      </c>
      <c r="I74" s="11">
        <v>4.087E9</v>
      </c>
      <c r="J74" s="11">
        <v>-4.313E9</v>
      </c>
      <c r="K74" t="s">
        <v>41</v>
      </c>
      <c r="L74" t="s">
        <v>42</v>
      </c>
      <c r="M74" s="1" t="s">
        <v>43</v>
      </c>
      <c r="N74" s="12" t="s">
        <v>53</v>
      </c>
      <c r="O74" s="13">
        <v>800.0</v>
      </c>
      <c r="P74" t="s">
        <v>45</v>
      </c>
      <c r="Q74" s="14" t="s">
        <v>46</v>
      </c>
      <c r="R74">
        <v>20.0</v>
      </c>
      <c r="S74" s="13">
        <v>213.75</v>
      </c>
      <c r="T74" s="13">
        <v>301.25</v>
      </c>
      <c r="U74" s="13">
        <v>297.5</v>
      </c>
      <c r="V74">
        <v>800.0</v>
      </c>
      <c r="W74" t="s">
        <v>47</v>
      </c>
      <c r="X74" t="s">
        <v>251</v>
      </c>
      <c r="Y74">
        <v>4.0E7</v>
      </c>
      <c r="Z74">
        <f t="shared" si="3"/>
        <v>800000000</v>
      </c>
      <c r="AA74" s="15">
        <f>R74*(1+(S74/Sheet2!$A$2))</f>
        <v>62.75</v>
      </c>
      <c r="AB74" s="16">
        <f t="shared" si="4"/>
        <v>5.10875</v>
      </c>
      <c r="AC74" s="17">
        <f t="shared" si="5"/>
        <v>-5.39125</v>
      </c>
    </row>
    <row r="75" ht="12.75" customHeight="1">
      <c r="A75" s="21">
        <v>10.0</v>
      </c>
      <c r="B75" s="21">
        <v>25.0</v>
      </c>
      <c r="C75" s="21">
        <v>2013.0</v>
      </c>
      <c r="D75" s="22">
        <f t="shared" si="1"/>
        <v>41572</v>
      </c>
      <c r="E75" s="23">
        <v>1982.0</v>
      </c>
      <c r="F75" s="24">
        <f t="shared" si="2"/>
        <v>31</v>
      </c>
      <c r="G75" s="21" t="s">
        <v>252</v>
      </c>
      <c r="H75" s="21" t="s">
        <v>253</v>
      </c>
      <c r="I75" s="25">
        <v>1.14358E9</v>
      </c>
      <c r="J75" s="25">
        <v>2.7853E7</v>
      </c>
      <c r="K75" s="26" t="s">
        <v>19</v>
      </c>
      <c r="L75" s="21" t="s">
        <v>42</v>
      </c>
      <c r="M75" s="26" t="s">
        <v>43</v>
      </c>
      <c r="N75" s="27" t="s">
        <v>53</v>
      </c>
      <c r="O75" s="28">
        <v>709.284</v>
      </c>
      <c r="P75" s="21" t="s">
        <v>89</v>
      </c>
      <c r="Q75" s="29" t="s">
        <v>46</v>
      </c>
      <c r="R75" s="21">
        <v>12.0</v>
      </c>
      <c r="S75" s="28">
        <v>-1.666666627</v>
      </c>
      <c r="T75" s="28">
        <v>8.333333015</v>
      </c>
      <c r="U75" s="28">
        <v>5.0</v>
      </c>
      <c r="V75" s="21">
        <v>1916.29</v>
      </c>
      <c r="W75" s="21" t="s">
        <v>69</v>
      </c>
      <c r="X75" s="21" t="s">
        <v>75</v>
      </c>
      <c r="Y75" s="21">
        <v>5.74149E7</v>
      </c>
      <c r="Z75">
        <f t="shared" si="3"/>
        <v>709284000</v>
      </c>
      <c r="AA75" s="30">
        <f>R75*(1+(S75/Sheet2!$A$2))</f>
        <v>11.8</v>
      </c>
      <c r="AB75" s="16">
        <f t="shared" si="4"/>
        <v>1.612301983</v>
      </c>
      <c r="AC75" s="17">
        <f t="shared" si="5"/>
        <v>0.0392691785</v>
      </c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ht="12.75" customHeight="1">
      <c r="A76">
        <v>11.0</v>
      </c>
      <c r="B76">
        <v>21.0</v>
      </c>
      <c r="C76">
        <v>2013.0</v>
      </c>
      <c r="D76" s="9">
        <f t="shared" si="1"/>
        <v>41599</v>
      </c>
      <c r="E76" s="18">
        <v>2013.0</v>
      </c>
      <c r="F76" s="10">
        <f t="shared" si="2"/>
        <v>0</v>
      </c>
      <c r="G76" t="s">
        <v>254</v>
      </c>
      <c r="H76" t="s">
        <v>255</v>
      </c>
      <c r="I76" s="11">
        <v>3.77859E8</v>
      </c>
      <c r="J76" s="11">
        <v>-1.6714E7</v>
      </c>
      <c r="K76" s="1" t="s">
        <v>19</v>
      </c>
      <c r="L76" t="s">
        <v>256</v>
      </c>
      <c r="M76" t="s">
        <v>43</v>
      </c>
      <c r="N76" s="12" t="s">
        <v>44</v>
      </c>
      <c r="O76" s="13">
        <v>3522.74</v>
      </c>
      <c r="P76" t="s">
        <v>89</v>
      </c>
      <c r="Q76" s="14" t="s">
        <v>46</v>
      </c>
      <c r="R76">
        <v>47.0</v>
      </c>
      <c r="S76" s="13">
        <v>4.893617153</v>
      </c>
      <c r="T76" s="13">
        <v>7.446808338</v>
      </c>
      <c r="U76" s="13">
        <v>17.55319214</v>
      </c>
      <c r="V76">
        <v>6864.44</v>
      </c>
      <c r="W76" t="s">
        <v>69</v>
      </c>
      <c r="X76" t="s">
        <v>257</v>
      </c>
      <c r="Y76">
        <v>6.51757E7</v>
      </c>
      <c r="Z76">
        <f t="shared" si="3"/>
        <v>3522740000</v>
      </c>
      <c r="AA76" s="15">
        <f>R76*(1+(S76/Sheet2!$A$2))</f>
        <v>49.30000006</v>
      </c>
      <c r="AB76" s="16">
        <f t="shared" si="4"/>
        <v>0.1072628125</v>
      </c>
      <c r="AC76" s="17">
        <f t="shared" si="5"/>
        <v>-0.004744602213</v>
      </c>
    </row>
    <row r="77" ht="12.75" customHeight="1">
      <c r="A77">
        <v>11.0</v>
      </c>
      <c r="B77">
        <v>28.0</v>
      </c>
      <c r="C77">
        <v>2013.0</v>
      </c>
      <c r="D77" s="9">
        <f t="shared" si="1"/>
        <v>41606</v>
      </c>
      <c r="E77" s="10">
        <v>2013.0</v>
      </c>
      <c r="F77" s="10">
        <f t="shared" si="2"/>
        <v>0</v>
      </c>
      <c r="G77" t="s">
        <v>258</v>
      </c>
      <c r="H77" t="s">
        <v>259</v>
      </c>
      <c r="I77" s="11">
        <v>6.0773E7</v>
      </c>
      <c r="J77" s="11">
        <v>5719500.0</v>
      </c>
      <c r="K77" t="s">
        <v>13</v>
      </c>
      <c r="L77" t="s">
        <v>221</v>
      </c>
      <c r="M77" t="s">
        <v>222</v>
      </c>
      <c r="N77" s="12" t="s">
        <v>44</v>
      </c>
      <c r="O77" s="13">
        <v>132.716</v>
      </c>
      <c r="P77" t="s">
        <v>187</v>
      </c>
      <c r="Q77" s="14" t="s">
        <v>46</v>
      </c>
      <c r="R77">
        <v>4.6</v>
      </c>
      <c r="S77" s="13">
        <v>8.043480873</v>
      </c>
      <c r="T77" s="13">
        <v>2.173915148</v>
      </c>
      <c r="U77" s="13">
        <v>-0.2173892409</v>
      </c>
      <c r="V77">
        <v>540.345</v>
      </c>
      <c r="W77" s="1" t="s">
        <v>54</v>
      </c>
      <c r="X77" t="s">
        <v>260</v>
      </c>
      <c r="Y77">
        <v>3500000.0</v>
      </c>
      <c r="Z77">
        <f t="shared" si="3"/>
        <v>132716000</v>
      </c>
      <c r="AA77" s="15">
        <f>R77*(1+(S77/Sheet2!$A$2))</f>
        <v>4.97000012</v>
      </c>
      <c r="AB77" s="16">
        <f t="shared" si="4"/>
        <v>0.4579176588</v>
      </c>
      <c r="AC77" s="17">
        <f t="shared" si="5"/>
        <v>0.04309578348</v>
      </c>
    </row>
    <row r="78" ht="12.75" customHeight="1">
      <c r="A78">
        <v>11.0</v>
      </c>
      <c r="B78">
        <v>29.0</v>
      </c>
      <c r="C78">
        <v>2013.0</v>
      </c>
      <c r="D78" s="9">
        <f t="shared" si="1"/>
        <v>41607</v>
      </c>
      <c r="E78" s="18">
        <v>2007.0</v>
      </c>
      <c r="F78" s="10">
        <f t="shared" si="2"/>
        <v>6</v>
      </c>
      <c r="G78" t="s">
        <v>261</v>
      </c>
      <c r="H78" t="s">
        <v>262</v>
      </c>
      <c r="I78" s="11">
        <v>3.84E8</v>
      </c>
      <c r="J78" s="11">
        <v>2.8E8</v>
      </c>
      <c r="K78" t="s">
        <v>4</v>
      </c>
      <c r="L78" t="s">
        <v>51</v>
      </c>
      <c r="M78" t="s">
        <v>58</v>
      </c>
      <c r="N78" s="12" t="s">
        <v>44</v>
      </c>
      <c r="O78" s="13">
        <v>539.245</v>
      </c>
      <c r="P78" t="s">
        <v>45</v>
      </c>
      <c r="Q78" s="14" t="s">
        <v>46</v>
      </c>
      <c r="R78">
        <v>26.5</v>
      </c>
      <c r="S78" s="13">
        <v>5.283019066</v>
      </c>
      <c r="T78" s="13">
        <v>2.641509533</v>
      </c>
      <c r="U78" s="13">
        <v>0.7547169924</v>
      </c>
      <c r="V78">
        <v>2370.04</v>
      </c>
      <c r="W78" t="s">
        <v>145</v>
      </c>
      <c r="X78" t="s">
        <v>263</v>
      </c>
      <c r="Y78">
        <v>2.2E7</v>
      </c>
      <c r="Z78">
        <f t="shared" si="3"/>
        <v>539245000</v>
      </c>
      <c r="AA78" s="15">
        <f>R78*(1+(S78/Sheet2!$A$2))</f>
        <v>27.90000005</v>
      </c>
      <c r="AB78" s="16">
        <f t="shared" si="4"/>
        <v>0.7121067418</v>
      </c>
      <c r="AC78" s="17">
        <f t="shared" si="5"/>
        <v>0.5192444993</v>
      </c>
    </row>
    <row r="79" ht="12.75" customHeight="1">
      <c r="A79">
        <v>12.0</v>
      </c>
      <c r="B79">
        <v>3.0</v>
      </c>
      <c r="C79">
        <v>2013.0</v>
      </c>
      <c r="D79" s="9">
        <f t="shared" si="1"/>
        <v>41611</v>
      </c>
      <c r="E79" s="18">
        <v>2008.0</v>
      </c>
      <c r="F79" s="10">
        <f t="shared" si="2"/>
        <v>5</v>
      </c>
      <c r="G79" t="s">
        <v>264</v>
      </c>
      <c r="H79" t="s">
        <v>265</v>
      </c>
      <c r="I79" s="11">
        <v>2.75806E8</v>
      </c>
      <c r="J79" s="11">
        <v>3075000.0</v>
      </c>
      <c r="K79" s="1" t="s">
        <v>13</v>
      </c>
      <c r="L79" t="s">
        <v>51</v>
      </c>
      <c r="M79" s="1" t="s">
        <v>58</v>
      </c>
      <c r="N79" s="12" t="s">
        <v>44</v>
      </c>
      <c r="O79" s="13">
        <v>464.142</v>
      </c>
      <c r="P79" t="s">
        <v>187</v>
      </c>
      <c r="Q79" s="14" t="s">
        <v>46</v>
      </c>
      <c r="R79">
        <v>1000.0</v>
      </c>
      <c r="S79" s="13">
        <v>5.400000095</v>
      </c>
      <c r="T79" s="13">
        <v>4.5</v>
      </c>
      <c r="U79" s="13">
        <v>4.099999905</v>
      </c>
      <c r="V79">
        <v>464.142</v>
      </c>
      <c r="W79" s="1" t="s">
        <v>54</v>
      </c>
      <c r="X79" t="s">
        <v>75</v>
      </c>
      <c r="Y79">
        <v>500000.0</v>
      </c>
      <c r="Z79">
        <f t="shared" si="3"/>
        <v>464142000</v>
      </c>
      <c r="AA79" s="15">
        <f>R79*(1+(S79/Sheet2!$A$2))</f>
        <v>1054.000001</v>
      </c>
      <c r="AB79" s="16">
        <f t="shared" si="4"/>
        <v>0.5942276286</v>
      </c>
      <c r="AC79" s="17">
        <f t="shared" si="5"/>
        <v>0.006625127655</v>
      </c>
    </row>
    <row r="80" ht="12.75" customHeight="1">
      <c r="A80">
        <v>12.0</v>
      </c>
      <c r="B80">
        <v>6.0</v>
      </c>
      <c r="C80">
        <v>2013.0</v>
      </c>
      <c r="D80" s="9">
        <f t="shared" si="1"/>
        <v>41614</v>
      </c>
      <c r="E80" s="10">
        <v>2003.0</v>
      </c>
      <c r="F80" s="10">
        <f t="shared" si="2"/>
        <v>10</v>
      </c>
      <c r="G80" t="s">
        <v>266</v>
      </c>
      <c r="H80" t="s">
        <v>267</v>
      </c>
      <c r="I80" s="11">
        <v>1.81179E8</v>
      </c>
      <c r="J80" s="11">
        <v>1.8289E7</v>
      </c>
      <c r="K80" s="1" t="s">
        <v>2</v>
      </c>
      <c r="L80" t="s">
        <v>87</v>
      </c>
      <c r="M80" t="s">
        <v>43</v>
      </c>
      <c r="N80" s="12" t="s">
        <v>44</v>
      </c>
      <c r="O80" s="13">
        <v>139.2</v>
      </c>
      <c r="P80" t="s">
        <v>89</v>
      </c>
      <c r="Q80" s="14" t="s">
        <v>46</v>
      </c>
      <c r="R80">
        <v>58.0</v>
      </c>
      <c r="S80" s="13">
        <v>-0.4310344756</v>
      </c>
      <c r="T80" s="13">
        <v>-4.310344696</v>
      </c>
      <c r="U80" s="13">
        <v>-16.55172348</v>
      </c>
      <c r="V80">
        <v>337.15</v>
      </c>
      <c r="W80" t="s">
        <v>115</v>
      </c>
      <c r="X80" t="s">
        <v>268</v>
      </c>
      <c r="Y80">
        <v>2400000.0</v>
      </c>
      <c r="Z80">
        <f t="shared" si="3"/>
        <v>139200000</v>
      </c>
      <c r="AA80" s="15">
        <f>R80*(1+(S80/Sheet2!$A$2))</f>
        <v>57.75</v>
      </c>
      <c r="AB80" s="16">
        <f t="shared" si="4"/>
        <v>1.301573276</v>
      </c>
      <c r="AC80" s="17">
        <f t="shared" si="5"/>
        <v>0.1313864943</v>
      </c>
    </row>
    <row r="81" ht="12.75" customHeight="1">
      <c r="A81">
        <v>12.0</v>
      </c>
      <c r="B81">
        <v>10.0</v>
      </c>
      <c r="C81">
        <v>2013.0</v>
      </c>
      <c r="D81" s="9">
        <f t="shared" si="1"/>
        <v>41618</v>
      </c>
      <c r="E81" s="18">
        <v>1990.0</v>
      </c>
      <c r="F81" s="10">
        <f t="shared" si="2"/>
        <v>23</v>
      </c>
      <c r="G81" t="s">
        <v>269</v>
      </c>
      <c r="H81" t="s">
        <v>270</v>
      </c>
      <c r="I81" s="11">
        <v>2.1878E9</v>
      </c>
      <c r="J81" s="11">
        <v>4.623E8</v>
      </c>
      <c r="K81" s="1" t="s">
        <v>20</v>
      </c>
      <c r="L81" t="s">
        <v>221</v>
      </c>
      <c r="M81" s="1" t="s">
        <v>222</v>
      </c>
      <c r="N81" s="12" t="s">
        <v>53</v>
      </c>
      <c r="O81" s="13">
        <v>3397.39</v>
      </c>
      <c r="P81" t="s">
        <v>240</v>
      </c>
      <c r="Q81" s="14" t="s">
        <v>46</v>
      </c>
      <c r="R81">
        <v>61.0</v>
      </c>
      <c r="S81" s="13">
        <v>6.147541046</v>
      </c>
      <c r="T81" s="13">
        <v>3.278688431</v>
      </c>
      <c r="U81" s="13">
        <v>21.72131157</v>
      </c>
      <c r="V81">
        <v>5705.01</v>
      </c>
      <c r="W81" t="s">
        <v>69</v>
      </c>
      <c r="X81" t="s">
        <v>271</v>
      </c>
      <c r="Y81">
        <v>5.21739E7</v>
      </c>
      <c r="Z81">
        <f t="shared" si="3"/>
        <v>3397390000</v>
      </c>
      <c r="AA81" s="15">
        <f>R81*(1+(S81/Sheet2!$A$2))</f>
        <v>64.75000004</v>
      </c>
      <c r="AB81" s="16">
        <f t="shared" si="4"/>
        <v>0.643964926</v>
      </c>
      <c r="AC81" s="17">
        <f t="shared" si="5"/>
        <v>0.1360750458</v>
      </c>
    </row>
    <row r="82" ht="12.75" customHeight="1">
      <c r="A82">
        <v>12.0</v>
      </c>
      <c r="B82">
        <v>12.0</v>
      </c>
      <c r="C82">
        <v>2013.0</v>
      </c>
      <c r="D82" s="9">
        <f t="shared" si="1"/>
        <v>41620</v>
      </c>
      <c r="E82" s="18">
        <v>1998.0</v>
      </c>
      <c r="F82" s="10">
        <f t="shared" si="2"/>
        <v>15</v>
      </c>
      <c r="G82" t="s">
        <v>272</v>
      </c>
      <c r="H82" t="s">
        <v>273</v>
      </c>
      <c r="I82" s="11">
        <v>2.468E8</v>
      </c>
      <c r="J82" s="11">
        <v>5.96745E8</v>
      </c>
      <c r="K82" s="1" t="s">
        <v>35</v>
      </c>
      <c r="L82" t="s">
        <v>62</v>
      </c>
      <c r="M82" t="s">
        <v>43</v>
      </c>
      <c r="N82" s="12" t="s">
        <v>44</v>
      </c>
      <c r="O82" s="13">
        <v>149.968</v>
      </c>
      <c r="P82" t="s">
        <v>45</v>
      </c>
      <c r="Q82" s="14" t="s">
        <v>46</v>
      </c>
      <c r="R82">
        <v>140.0</v>
      </c>
      <c r="S82" s="13">
        <v>-0.7142857313</v>
      </c>
      <c r="T82" s="13">
        <v>-1.428571463</v>
      </c>
      <c r="U82" s="13">
        <v>0.7142857313</v>
      </c>
      <c r="V82">
        <v>517.71</v>
      </c>
      <c r="W82" t="s">
        <v>47</v>
      </c>
      <c r="X82" t="s">
        <v>268</v>
      </c>
      <c r="Y82">
        <v>1050000.0</v>
      </c>
      <c r="Z82">
        <f t="shared" si="3"/>
        <v>149968000</v>
      </c>
      <c r="AA82" s="15">
        <f>R82*(1+(S82/Sheet2!$A$2))</f>
        <v>139</v>
      </c>
      <c r="AB82" s="16">
        <f t="shared" si="4"/>
        <v>1.645684413</v>
      </c>
      <c r="AC82" s="17">
        <f t="shared" si="5"/>
        <v>3.979148885</v>
      </c>
    </row>
    <row r="83" ht="12.75" customHeight="1">
      <c r="A83">
        <v>12.0</v>
      </c>
      <c r="B83">
        <v>12.0</v>
      </c>
      <c r="C83">
        <v>2013.0</v>
      </c>
      <c r="D83" s="9">
        <f t="shared" si="1"/>
        <v>41620</v>
      </c>
      <c r="E83" s="18">
        <v>2001.0</v>
      </c>
      <c r="F83" s="10">
        <f t="shared" si="2"/>
        <v>12</v>
      </c>
      <c r="G83" t="s">
        <v>274</v>
      </c>
      <c r="H83" t="s">
        <v>275</v>
      </c>
      <c r="I83" s="11">
        <v>1.4429E8</v>
      </c>
      <c r="J83" s="11">
        <v>8405000.0</v>
      </c>
      <c r="K83" t="s">
        <v>41</v>
      </c>
      <c r="L83" t="s">
        <v>42</v>
      </c>
      <c r="M83" s="1" t="s">
        <v>43</v>
      </c>
      <c r="N83" s="12" t="s">
        <v>53</v>
      </c>
      <c r="O83" s="13">
        <v>29.9992</v>
      </c>
      <c r="P83" t="s">
        <v>45</v>
      </c>
      <c r="Q83" s="14" t="s">
        <v>46</v>
      </c>
      <c r="R83">
        <v>22.0</v>
      </c>
      <c r="S83" s="13">
        <v>-19.54545403</v>
      </c>
      <c r="T83" s="13">
        <v>-22.72727203</v>
      </c>
      <c r="U83" s="13">
        <v>-19.09090996</v>
      </c>
      <c r="V83">
        <v>170.67</v>
      </c>
      <c r="W83" t="s">
        <v>97</v>
      </c>
      <c r="X83" t="s">
        <v>276</v>
      </c>
      <c r="Y83">
        <v>1363600.0</v>
      </c>
      <c r="Z83">
        <f t="shared" si="3"/>
        <v>29999200</v>
      </c>
      <c r="AA83" s="15">
        <f>R83*(1+(S83/Sheet2!$A$2))</f>
        <v>17.70000011</v>
      </c>
      <c r="AB83" s="16">
        <f t="shared" si="4"/>
        <v>4.809794928</v>
      </c>
      <c r="AC83" s="17">
        <f t="shared" si="5"/>
        <v>0.280174138</v>
      </c>
    </row>
    <row r="84" ht="12.75" customHeight="1">
      <c r="A84">
        <v>1.0</v>
      </c>
      <c r="B84">
        <v>13.0</v>
      </c>
      <c r="C84">
        <v>2014.0</v>
      </c>
      <c r="D84" s="9">
        <f t="shared" si="1"/>
        <v>41652</v>
      </c>
      <c r="E84" s="18">
        <v>2011.0</v>
      </c>
      <c r="F84" s="10">
        <f t="shared" si="2"/>
        <v>3</v>
      </c>
      <c r="G84" t="s">
        <v>277</v>
      </c>
      <c r="H84" t="s">
        <v>278</v>
      </c>
      <c r="I84" s="11">
        <v>2894000.0</v>
      </c>
      <c r="J84" s="11">
        <v>-7093000.0</v>
      </c>
      <c r="K84" t="s">
        <v>4</v>
      </c>
      <c r="L84" t="s">
        <v>51</v>
      </c>
      <c r="M84" t="s">
        <v>133</v>
      </c>
      <c r="N84" s="12" t="s">
        <v>44</v>
      </c>
      <c r="O84" s="13">
        <v>18.7632</v>
      </c>
      <c r="P84" t="s">
        <v>45</v>
      </c>
      <c r="Q84" s="14" t="s">
        <v>46</v>
      </c>
      <c r="R84">
        <v>7.5</v>
      </c>
      <c r="S84" s="13">
        <v>114.6666641</v>
      </c>
      <c r="T84" s="13">
        <v>234.6666718</v>
      </c>
      <c r="U84" s="13">
        <v>201.3333282</v>
      </c>
      <c r="V84">
        <v>101.205</v>
      </c>
      <c r="W84" t="s">
        <v>115</v>
      </c>
      <c r="X84" t="s">
        <v>75</v>
      </c>
      <c r="Y84">
        <v>2700000.0</v>
      </c>
      <c r="Z84">
        <f t="shared" si="3"/>
        <v>18763200</v>
      </c>
      <c r="AA84" s="15">
        <f>R84*(1+(S84/Sheet2!$A$2))</f>
        <v>16.09999981</v>
      </c>
      <c r="AB84" s="16">
        <f t="shared" si="4"/>
        <v>0.1542380831</v>
      </c>
      <c r="AC84" s="17">
        <f t="shared" si="5"/>
        <v>-0.3780272022</v>
      </c>
    </row>
    <row r="85" ht="12.75" customHeight="1">
      <c r="A85">
        <v>1.0</v>
      </c>
      <c r="B85">
        <v>30.0</v>
      </c>
      <c r="C85">
        <v>2014.0</v>
      </c>
      <c r="D85" s="9">
        <f t="shared" si="1"/>
        <v>41669</v>
      </c>
      <c r="E85" s="18">
        <v>2014.0</v>
      </c>
      <c r="F85" s="10">
        <f t="shared" si="2"/>
        <v>0</v>
      </c>
      <c r="G85" t="s">
        <v>279</v>
      </c>
      <c r="H85" t="s">
        <v>280</v>
      </c>
      <c r="I85" s="11">
        <v>0.0</v>
      </c>
      <c r="J85" s="11">
        <v>0.0</v>
      </c>
      <c r="K85" s="1" t="s">
        <v>19</v>
      </c>
      <c r="L85" t="s">
        <v>42</v>
      </c>
      <c r="M85" s="1" t="s">
        <v>43</v>
      </c>
      <c r="N85" s="12" t="s">
        <v>53</v>
      </c>
      <c r="O85" s="13">
        <v>924.001</v>
      </c>
      <c r="P85" t="s">
        <v>281</v>
      </c>
      <c r="Q85" s="14" t="s">
        <v>46</v>
      </c>
      <c r="R85">
        <v>41.0</v>
      </c>
      <c r="S85" s="13">
        <v>3.658536673</v>
      </c>
      <c r="T85" s="13">
        <v>2.439024448</v>
      </c>
      <c r="U85" s="13">
        <v>0.0</v>
      </c>
      <c r="V85">
        <v>954.874</v>
      </c>
      <c r="W85" s="1" t="s">
        <v>69</v>
      </c>
      <c r="X85" t="s">
        <v>75</v>
      </c>
      <c r="Y85">
        <v>2.25366E7</v>
      </c>
      <c r="Z85">
        <f t="shared" si="3"/>
        <v>924001000</v>
      </c>
      <c r="AA85" s="15">
        <f>R85*(1+(S85/Sheet2!$A$2))</f>
        <v>42.50000004</v>
      </c>
      <c r="AB85" s="16">
        <f t="shared" si="4"/>
        <v>0</v>
      </c>
      <c r="AC85" s="17">
        <f t="shared" si="5"/>
        <v>0</v>
      </c>
    </row>
    <row r="86" ht="12.75" customHeight="1">
      <c r="A86">
        <v>2.0</v>
      </c>
      <c r="B86">
        <v>21.0</v>
      </c>
      <c r="C86">
        <v>2014.0</v>
      </c>
      <c r="D86" s="9">
        <f t="shared" si="1"/>
        <v>41691</v>
      </c>
      <c r="E86" s="10">
        <v>2005.0</v>
      </c>
      <c r="F86" s="10">
        <f t="shared" si="2"/>
        <v>9</v>
      </c>
      <c r="G86" t="s">
        <v>282</v>
      </c>
      <c r="H86" t="s">
        <v>283</v>
      </c>
      <c r="I86" s="11">
        <v>2.031E9</v>
      </c>
      <c r="J86" s="11">
        <v>2.01E8</v>
      </c>
      <c r="K86" t="s">
        <v>4</v>
      </c>
      <c r="L86" t="s">
        <v>51</v>
      </c>
      <c r="M86" t="s">
        <v>58</v>
      </c>
      <c r="N86" s="12" t="s">
        <v>44</v>
      </c>
      <c r="O86" s="13">
        <v>1203.68</v>
      </c>
      <c r="P86" t="s">
        <v>103</v>
      </c>
      <c r="Q86" s="14" t="s">
        <v>46</v>
      </c>
      <c r="R86">
        <v>46.0</v>
      </c>
      <c r="S86" s="13">
        <v>6.521739006</v>
      </c>
      <c r="T86" s="13">
        <v>13.04347801</v>
      </c>
      <c r="U86" s="13">
        <v>19.56521797</v>
      </c>
      <c r="V86">
        <v>1628.86</v>
      </c>
      <c r="W86" s="1" t="s">
        <v>54</v>
      </c>
      <c r="X86" t="s">
        <v>284</v>
      </c>
      <c r="Y86">
        <v>2.40478E7</v>
      </c>
      <c r="Z86">
        <f t="shared" si="3"/>
        <v>1203680000</v>
      </c>
      <c r="AA86" s="15">
        <f>R86*(1+(S86/Sheet2!$A$2))</f>
        <v>48.99999994</v>
      </c>
      <c r="AB86" s="16">
        <f t="shared" si="4"/>
        <v>1.687325535</v>
      </c>
      <c r="AC86" s="17">
        <f t="shared" si="5"/>
        <v>0.1669879038</v>
      </c>
    </row>
    <row r="87" ht="12.75" customHeight="1">
      <c r="A87">
        <v>3.0</v>
      </c>
      <c r="B87">
        <v>13.0</v>
      </c>
      <c r="C87">
        <v>2014.0</v>
      </c>
      <c r="D87" s="9">
        <f t="shared" si="1"/>
        <v>41711</v>
      </c>
      <c r="E87" s="10">
        <v>1966.0</v>
      </c>
      <c r="F87" s="10">
        <f t="shared" si="2"/>
        <v>48</v>
      </c>
      <c r="G87" t="s">
        <v>285</v>
      </c>
      <c r="H87" t="s">
        <v>286</v>
      </c>
      <c r="I87" s="11">
        <v>7.8459E10</v>
      </c>
      <c r="J87" s="11">
        <v>4.215E9</v>
      </c>
      <c r="K87" t="s">
        <v>2</v>
      </c>
      <c r="L87" t="s">
        <v>87</v>
      </c>
      <c r="M87" t="s">
        <v>88</v>
      </c>
      <c r="N87" s="12" t="s">
        <v>44</v>
      </c>
      <c r="O87" s="13">
        <v>10500.9</v>
      </c>
      <c r="P87" t="s">
        <v>103</v>
      </c>
      <c r="Q87" s="14" t="s">
        <v>46</v>
      </c>
      <c r="R87">
        <v>160.0</v>
      </c>
      <c r="S87" s="13">
        <v>14.1875</v>
      </c>
      <c r="T87" s="13">
        <v>11.875</v>
      </c>
      <c r="U87" s="13">
        <v>13.375</v>
      </c>
      <c r="V87">
        <v>32957.3</v>
      </c>
      <c r="W87" s="1" t="s">
        <v>54</v>
      </c>
      <c r="X87" t="s">
        <v>287</v>
      </c>
      <c r="Y87">
        <v>5.12249E7</v>
      </c>
      <c r="Z87">
        <f t="shared" si="3"/>
        <v>10500900000</v>
      </c>
      <c r="AA87" s="15">
        <f>R87*(1+(S87/Sheet2!$A$2))</f>
        <v>182.7</v>
      </c>
      <c r="AB87" s="16">
        <f t="shared" si="4"/>
        <v>7.471645288</v>
      </c>
      <c r="AC87" s="17">
        <f t="shared" si="5"/>
        <v>0.4013941662</v>
      </c>
    </row>
    <row r="88" ht="12.75" customHeight="1">
      <c r="A88">
        <v>3.0</v>
      </c>
      <c r="B88">
        <v>21.0</v>
      </c>
      <c r="C88">
        <v>2014.0</v>
      </c>
      <c r="D88" s="9">
        <f t="shared" si="1"/>
        <v>41719</v>
      </c>
      <c r="E88" s="10">
        <v>2013.0</v>
      </c>
      <c r="F88" s="10">
        <f t="shared" si="2"/>
        <v>1</v>
      </c>
      <c r="G88" t="s">
        <v>288</v>
      </c>
      <c r="H88" t="s">
        <v>289</v>
      </c>
      <c r="I88" s="11">
        <v>1.584E9</v>
      </c>
      <c r="J88" s="11">
        <v>9.68E8</v>
      </c>
      <c r="K88" t="s">
        <v>4</v>
      </c>
      <c r="L88" t="s">
        <v>51</v>
      </c>
      <c r="M88" t="s">
        <v>58</v>
      </c>
      <c r="N88" s="12" t="s">
        <v>44</v>
      </c>
      <c r="O88" s="13">
        <v>3373.64</v>
      </c>
      <c r="P88" t="s">
        <v>103</v>
      </c>
      <c r="Q88" s="14" t="s">
        <v>46</v>
      </c>
      <c r="R88">
        <v>93.0</v>
      </c>
      <c r="S88" s="13">
        <v>4.838709831</v>
      </c>
      <c r="T88" s="13">
        <v>6.720429897</v>
      </c>
      <c r="U88" s="13">
        <v>13.97849464</v>
      </c>
      <c r="V88">
        <v>5760.04</v>
      </c>
      <c r="W88" t="s">
        <v>145</v>
      </c>
      <c r="X88" t="s">
        <v>290</v>
      </c>
      <c r="Y88">
        <v>3.45089E7</v>
      </c>
      <c r="Z88">
        <f t="shared" si="3"/>
        <v>3373640000</v>
      </c>
      <c r="AA88" s="15">
        <f>R88*(1+(S88/Sheet2!$A$2))</f>
        <v>97.50000014</v>
      </c>
      <c r="AB88" s="16">
        <f t="shared" si="4"/>
        <v>0.4695225335</v>
      </c>
      <c r="AC88" s="17">
        <f t="shared" si="5"/>
        <v>0.2869304372</v>
      </c>
    </row>
    <row r="89" ht="12.75" customHeight="1">
      <c r="A89">
        <v>3.0</v>
      </c>
      <c r="B89">
        <v>28.0</v>
      </c>
      <c r="C89">
        <v>2014.0</v>
      </c>
      <c r="D89" s="9">
        <f t="shared" si="1"/>
        <v>41726</v>
      </c>
      <c r="E89" s="32">
        <v>1980.0</v>
      </c>
      <c r="F89" s="10">
        <f t="shared" si="2"/>
        <v>34</v>
      </c>
      <c r="G89" t="s">
        <v>291</v>
      </c>
      <c r="H89" t="s">
        <v>292</v>
      </c>
      <c r="I89" s="11">
        <v>0.0</v>
      </c>
      <c r="J89" s="11">
        <v>-19000.0</v>
      </c>
      <c r="K89" s="1" t="s">
        <v>19</v>
      </c>
      <c r="L89" t="s">
        <v>87</v>
      </c>
      <c r="M89" s="1" t="s">
        <v>88</v>
      </c>
      <c r="N89" s="12" t="s">
        <v>53</v>
      </c>
      <c r="O89" s="13">
        <v>3470.07</v>
      </c>
      <c r="P89" t="s">
        <v>103</v>
      </c>
      <c r="Q89" s="14" t="s">
        <v>46</v>
      </c>
      <c r="R89">
        <v>145.0</v>
      </c>
      <c r="S89" s="13">
        <v>20.6896553</v>
      </c>
      <c r="T89" s="13">
        <v>22.41379356</v>
      </c>
      <c r="U89" s="13">
        <v>18.27586174</v>
      </c>
      <c r="V89">
        <v>5896.2</v>
      </c>
      <c r="W89" t="s">
        <v>47</v>
      </c>
      <c r="X89" t="s">
        <v>293</v>
      </c>
      <c r="Y89">
        <v>1.86613E7</v>
      </c>
      <c r="Z89">
        <f t="shared" si="3"/>
        <v>3470070000</v>
      </c>
      <c r="AA89" s="15">
        <f>R89*(1+(S89/Sheet2!$A$2))</f>
        <v>175.0000002</v>
      </c>
      <c r="AB89" s="16">
        <f t="shared" si="4"/>
        <v>0</v>
      </c>
      <c r="AC89" s="17">
        <f t="shared" si="5"/>
        <v>-0.000005475393868</v>
      </c>
    </row>
    <row r="90" ht="12.75" customHeight="1">
      <c r="A90">
        <v>4.0</v>
      </c>
      <c r="B90">
        <v>3.0</v>
      </c>
      <c r="C90">
        <v>2014.0</v>
      </c>
      <c r="D90" s="9">
        <f t="shared" si="1"/>
        <v>41732</v>
      </c>
      <c r="E90" s="18">
        <v>1994.0</v>
      </c>
      <c r="F90" s="10">
        <f t="shared" si="2"/>
        <v>20</v>
      </c>
      <c r="G90" t="s">
        <v>294</v>
      </c>
      <c r="H90" t="s">
        <v>295</v>
      </c>
      <c r="I90" s="11">
        <v>2.1246E9</v>
      </c>
      <c r="J90" s="11">
        <v>1.881E8</v>
      </c>
      <c r="K90" t="s">
        <v>4</v>
      </c>
      <c r="L90" t="s">
        <v>51</v>
      </c>
      <c r="M90" t="s">
        <v>58</v>
      </c>
      <c r="N90" s="12" t="s">
        <v>44</v>
      </c>
      <c r="O90" s="13">
        <v>1603.93</v>
      </c>
      <c r="P90" t="s">
        <v>89</v>
      </c>
      <c r="Q90" s="14" t="s">
        <v>46</v>
      </c>
      <c r="R90">
        <v>78.0</v>
      </c>
      <c r="S90" s="13">
        <v>9.935897827</v>
      </c>
      <c r="T90" s="13">
        <v>10.57692337</v>
      </c>
      <c r="U90" s="13">
        <v>10.89743614</v>
      </c>
      <c r="V90">
        <v>2562.77</v>
      </c>
      <c r="W90" s="1" t="s">
        <v>54</v>
      </c>
      <c r="X90" t="s">
        <v>296</v>
      </c>
      <c r="Y90">
        <v>1.93038E7</v>
      </c>
      <c r="Z90">
        <f t="shared" si="3"/>
        <v>1603930000</v>
      </c>
      <c r="AA90" s="15">
        <f>R90*(1+(S90/Sheet2!$A$2))</f>
        <v>85.75000031</v>
      </c>
      <c r="AB90" s="16">
        <f t="shared" si="4"/>
        <v>1.324621399</v>
      </c>
      <c r="AC90" s="17">
        <f t="shared" si="5"/>
        <v>0.1172744446</v>
      </c>
    </row>
    <row r="91" ht="12.75" customHeight="1">
      <c r="A91">
        <v>4.0</v>
      </c>
      <c r="B91">
        <v>4.0</v>
      </c>
      <c r="C91">
        <v>2014.0</v>
      </c>
      <c r="D91" s="9">
        <f t="shared" si="1"/>
        <v>41733</v>
      </c>
      <c r="E91" s="10">
        <v>1998.0</v>
      </c>
      <c r="F91" s="10">
        <f t="shared" si="2"/>
        <v>16</v>
      </c>
      <c r="G91" t="s">
        <v>297</v>
      </c>
      <c r="H91" t="s">
        <v>298</v>
      </c>
      <c r="I91" s="11">
        <v>2.38012569E8</v>
      </c>
      <c r="J91" s="11">
        <v>6640420.0</v>
      </c>
      <c r="K91" t="s">
        <v>13</v>
      </c>
      <c r="L91" t="s">
        <v>221</v>
      </c>
      <c r="M91" t="s">
        <v>299</v>
      </c>
      <c r="N91" s="12" t="s">
        <v>44</v>
      </c>
      <c r="O91" s="13">
        <v>531.375</v>
      </c>
      <c r="P91" t="s">
        <v>89</v>
      </c>
      <c r="Q91" s="14" t="s">
        <v>46</v>
      </c>
      <c r="R91">
        <v>23.0</v>
      </c>
      <c r="S91" s="13">
        <v>3.217391253</v>
      </c>
      <c r="T91" s="13">
        <v>-0.08695652336</v>
      </c>
      <c r="U91" s="13">
        <v>-0.7826086879</v>
      </c>
      <c r="V91">
        <v>1422.04</v>
      </c>
      <c r="W91" s="1" t="s">
        <v>54</v>
      </c>
      <c r="X91" t="s">
        <v>300</v>
      </c>
      <c r="Y91">
        <v>2425700.0</v>
      </c>
      <c r="Z91">
        <f t="shared" si="3"/>
        <v>531375000</v>
      </c>
      <c r="AA91" s="15">
        <f>R91*(1+(S91/Sheet2!$A$2))</f>
        <v>23.73999999</v>
      </c>
      <c r="AB91" s="16">
        <f t="shared" si="4"/>
        <v>0.4479182668</v>
      </c>
      <c r="AC91" s="17">
        <f t="shared" si="5"/>
        <v>0.01249667372</v>
      </c>
    </row>
    <row r="92" ht="12.75" customHeight="1">
      <c r="A92">
        <v>4.0</v>
      </c>
      <c r="B92">
        <v>8.0</v>
      </c>
      <c r="C92">
        <v>2014.0</v>
      </c>
      <c r="D92" s="9">
        <f t="shared" si="1"/>
        <v>41737</v>
      </c>
      <c r="E92" s="10">
        <v>2009.0</v>
      </c>
      <c r="F92" s="10">
        <f t="shared" si="2"/>
        <v>5</v>
      </c>
      <c r="G92" t="s">
        <v>301</v>
      </c>
      <c r="H92" t="s">
        <v>302</v>
      </c>
      <c r="I92" s="11">
        <v>7.17776E8</v>
      </c>
      <c r="J92" s="11">
        <v>-5.9116E7</v>
      </c>
      <c r="K92" t="s">
        <v>41</v>
      </c>
      <c r="L92" t="s">
        <v>42</v>
      </c>
      <c r="M92" t="s">
        <v>43</v>
      </c>
      <c r="N92" s="12" t="s">
        <v>44</v>
      </c>
      <c r="O92" s="13">
        <v>184.608</v>
      </c>
      <c r="P92" t="s">
        <v>45</v>
      </c>
      <c r="Q92" s="14" t="s">
        <v>46</v>
      </c>
      <c r="R92">
        <v>30.0</v>
      </c>
      <c r="S92" s="13">
        <v>-15.66666698</v>
      </c>
      <c r="T92" s="13">
        <v>-22.66666603</v>
      </c>
      <c r="U92" s="13">
        <v>-23.33333397</v>
      </c>
      <c r="V92">
        <v>973.929</v>
      </c>
      <c r="W92" t="s">
        <v>145</v>
      </c>
      <c r="X92" t="s">
        <v>303</v>
      </c>
      <c r="Y92">
        <v>5833300.0</v>
      </c>
      <c r="Z92">
        <f t="shared" si="3"/>
        <v>184608000</v>
      </c>
      <c r="AA92" s="15">
        <f>R92*(1+(S92/Sheet2!$A$2))</f>
        <v>25.29999991</v>
      </c>
      <c r="AB92" s="16">
        <f t="shared" si="4"/>
        <v>3.888108858</v>
      </c>
      <c r="AC92" s="17">
        <f t="shared" si="5"/>
        <v>-0.3202244756</v>
      </c>
    </row>
    <row r="93" ht="12.75" customHeight="1">
      <c r="A93">
        <v>4.0</v>
      </c>
      <c r="B93">
        <v>9.0</v>
      </c>
      <c r="C93">
        <v>2014.0</v>
      </c>
      <c r="D93" s="9">
        <f t="shared" si="1"/>
        <v>41738</v>
      </c>
      <c r="E93" s="18">
        <v>1994.0</v>
      </c>
      <c r="F93" s="10">
        <f t="shared" si="2"/>
        <v>20</v>
      </c>
      <c r="G93" t="s">
        <v>304</v>
      </c>
      <c r="H93" t="s">
        <v>305</v>
      </c>
      <c r="I93" s="11">
        <v>350000.0</v>
      </c>
      <c r="J93" s="11">
        <v>-2661000.0</v>
      </c>
      <c r="K93" t="s">
        <v>4</v>
      </c>
      <c r="L93" t="s">
        <v>51</v>
      </c>
      <c r="M93" t="s">
        <v>58</v>
      </c>
      <c r="N93" s="12" t="s">
        <v>44</v>
      </c>
      <c r="O93" s="13">
        <v>646.371</v>
      </c>
      <c r="P93" t="s">
        <v>45</v>
      </c>
      <c r="Q93" s="14" t="s">
        <v>46</v>
      </c>
      <c r="R93">
        <v>39.0</v>
      </c>
      <c r="S93" s="13">
        <v>15.38461494</v>
      </c>
      <c r="T93" s="13">
        <v>23.58974266</v>
      </c>
      <c r="U93" s="13">
        <v>21.02564049</v>
      </c>
      <c r="V93">
        <v>1669.31</v>
      </c>
      <c r="W93" t="s">
        <v>145</v>
      </c>
      <c r="X93" t="s">
        <v>59</v>
      </c>
      <c r="Y93">
        <v>1.53846E7</v>
      </c>
      <c r="Z93">
        <f t="shared" si="3"/>
        <v>646371000</v>
      </c>
      <c r="AA93" s="15">
        <f>R93*(1+(S93/Sheet2!$A$2))</f>
        <v>44.99999983</v>
      </c>
      <c r="AB93" s="16">
        <f t="shared" si="4"/>
        <v>0.0005414846891</v>
      </c>
      <c r="AC93" s="17">
        <f t="shared" si="5"/>
        <v>-0.004116830737</v>
      </c>
    </row>
    <row r="94" ht="12.75" customHeight="1">
      <c r="A94">
        <v>4.0</v>
      </c>
      <c r="B94">
        <v>11.0</v>
      </c>
      <c r="C94">
        <v>2014.0</v>
      </c>
      <c r="D94" s="9">
        <f t="shared" si="1"/>
        <v>41740</v>
      </c>
      <c r="E94" s="10">
        <v>2011.0</v>
      </c>
      <c r="F94" s="10">
        <f t="shared" si="2"/>
        <v>3</v>
      </c>
      <c r="G94" t="s">
        <v>306</v>
      </c>
      <c r="H94" t="s">
        <v>307</v>
      </c>
      <c r="I94" s="11">
        <v>1.69974E8</v>
      </c>
      <c r="J94" s="11">
        <v>1.989E7</v>
      </c>
      <c r="K94" t="s">
        <v>41</v>
      </c>
      <c r="L94" t="s">
        <v>42</v>
      </c>
      <c r="M94" t="s">
        <v>43</v>
      </c>
      <c r="N94" s="12" t="s">
        <v>44</v>
      </c>
      <c r="O94" s="13">
        <v>83.3184</v>
      </c>
      <c r="P94" t="s">
        <v>45</v>
      </c>
      <c r="Q94" s="14" t="s">
        <v>46</v>
      </c>
      <c r="R94">
        <v>3.2</v>
      </c>
      <c r="S94" s="13">
        <v>-15.62500095</v>
      </c>
      <c r="T94" s="13">
        <v>-15.62500095</v>
      </c>
      <c r="U94" s="13">
        <v>-10.31250095</v>
      </c>
      <c r="V94">
        <v>307.32</v>
      </c>
      <c r="W94" t="s">
        <v>69</v>
      </c>
      <c r="X94" t="s">
        <v>308</v>
      </c>
      <c r="Y94">
        <v>2.55055E7</v>
      </c>
      <c r="Z94">
        <f t="shared" si="3"/>
        <v>83318400</v>
      </c>
      <c r="AA94" s="15">
        <f>R94*(1+(S94/Sheet2!$A$2))</f>
        <v>2.69999997</v>
      </c>
      <c r="AB94" s="16">
        <f t="shared" si="4"/>
        <v>2.040053578</v>
      </c>
      <c r="AC94" s="17">
        <f t="shared" si="5"/>
        <v>0.2387227791</v>
      </c>
    </row>
    <row r="95" ht="12.75" customHeight="1">
      <c r="A95">
        <v>4.0</v>
      </c>
      <c r="B95">
        <v>22.0</v>
      </c>
      <c r="C95">
        <v>2014.0</v>
      </c>
      <c r="D95" s="9">
        <f t="shared" si="1"/>
        <v>41751</v>
      </c>
      <c r="E95" s="10">
        <v>1999.0</v>
      </c>
      <c r="F95" s="10">
        <f t="shared" si="2"/>
        <v>15</v>
      </c>
      <c r="G95" t="s">
        <v>309</v>
      </c>
      <c r="H95" t="s">
        <v>310</v>
      </c>
      <c r="I95" s="11">
        <v>1.1894E7</v>
      </c>
      <c r="J95" s="11">
        <v>124000.0</v>
      </c>
      <c r="K95" t="s">
        <v>4</v>
      </c>
      <c r="L95" t="s">
        <v>51</v>
      </c>
      <c r="M95" t="s">
        <v>52</v>
      </c>
      <c r="N95" s="12" t="s">
        <v>44</v>
      </c>
      <c r="O95" s="13">
        <v>8.38213</v>
      </c>
      <c r="P95" t="s">
        <v>45</v>
      </c>
      <c r="Q95" s="14" t="s">
        <v>46</v>
      </c>
      <c r="R95">
        <v>9.0</v>
      </c>
      <c r="S95" s="13">
        <v>-42.22222137</v>
      </c>
      <c r="T95" s="13">
        <v>-37.22222137</v>
      </c>
      <c r="U95" s="13">
        <v>-33.33333206</v>
      </c>
      <c r="V95">
        <v>0.0</v>
      </c>
      <c r="W95" t="s">
        <v>69</v>
      </c>
      <c r="X95" t="s">
        <v>66</v>
      </c>
      <c r="Y95">
        <v>1111100.0</v>
      </c>
      <c r="Z95">
        <f t="shared" si="3"/>
        <v>8382130</v>
      </c>
      <c r="AA95" s="15">
        <f>R95*(1+(S95/Sheet2!$A$2))</f>
        <v>5.200000077</v>
      </c>
      <c r="AB95" s="16">
        <f t="shared" si="4"/>
        <v>1.418971073</v>
      </c>
      <c r="AC95" s="17">
        <f t="shared" si="5"/>
        <v>0.01479337591</v>
      </c>
    </row>
    <row r="96" ht="12.75" customHeight="1">
      <c r="A96">
        <v>6.0</v>
      </c>
      <c r="B96">
        <v>11.0</v>
      </c>
      <c r="C96">
        <v>2014.0</v>
      </c>
      <c r="D96" s="9">
        <f t="shared" si="1"/>
        <v>41801</v>
      </c>
      <c r="E96" s="10">
        <v>2008.0</v>
      </c>
      <c r="F96" s="10">
        <f t="shared" si="2"/>
        <v>6</v>
      </c>
      <c r="G96" t="s">
        <v>311</v>
      </c>
      <c r="H96" t="s">
        <v>312</v>
      </c>
      <c r="I96" s="11">
        <v>0.0</v>
      </c>
      <c r="J96" s="11">
        <v>-752430.98</v>
      </c>
      <c r="K96" t="s">
        <v>13</v>
      </c>
      <c r="L96" t="s">
        <v>221</v>
      </c>
      <c r="M96" t="s">
        <v>299</v>
      </c>
      <c r="N96" s="12" t="s">
        <v>44</v>
      </c>
      <c r="O96" s="13">
        <v>136.958</v>
      </c>
      <c r="P96" t="s">
        <v>313</v>
      </c>
      <c r="Q96" s="14" t="s">
        <v>46</v>
      </c>
      <c r="R96">
        <v>10.5</v>
      </c>
      <c r="S96" s="13">
        <v>0.8571428657</v>
      </c>
      <c r="T96" s="13">
        <v>-4.761904716</v>
      </c>
      <c r="U96" s="13">
        <v>-4.761904716</v>
      </c>
      <c r="V96">
        <v>349.028</v>
      </c>
      <c r="W96" s="1" t="s">
        <v>54</v>
      </c>
      <c r="X96" t="s">
        <v>314</v>
      </c>
      <c r="Y96">
        <v>1600000.0</v>
      </c>
      <c r="Z96">
        <f t="shared" si="3"/>
        <v>136958000</v>
      </c>
      <c r="AA96" s="15">
        <f>R96*(1+(S96/Sheet2!$A$2))</f>
        <v>10.59</v>
      </c>
      <c r="AB96" s="16">
        <f t="shared" si="4"/>
        <v>0</v>
      </c>
      <c r="AC96" s="17">
        <f t="shared" si="5"/>
        <v>-0.00549388119</v>
      </c>
    </row>
    <row r="97" ht="12.75" customHeight="1">
      <c r="A97">
        <v>6.0</v>
      </c>
      <c r="B97">
        <v>12.0</v>
      </c>
      <c r="C97">
        <v>2014.0</v>
      </c>
      <c r="D97" s="9">
        <f t="shared" si="1"/>
        <v>41802</v>
      </c>
      <c r="E97" s="10">
        <v>2005.0</v>
      </c>
      <c r="F97" s="10">
        <f t="shared" si="2"/>
        <v>9</v>
      </c>
      <c r="G97" t="s">
        <v>315</v>
      </c>
      <c r="H97" t="s">
        <v>316</v>
      </c>
      <c r="I97" s="11">
        <v>6.939E8</v>
      </c>
      <c r="J97" s="11">
        <v>7.07E7</v>
      </c>
      <c r="K97" t="s">
        <v>4</v>
      </c>
      <c r="L97" t="s">
        <v>51</v>
      </c>
      <c r="M97" t="s">
        <v>58</v>
      </c>
      <c r="N97" s="12" t="s">
        <v>44</v>
      </c>
      <c r="O97" s="13">
        <v>341.056</v>
      </c>
      <c r="P97" t="s">
        <v>89</v>
      </c>
      <c r="Q97" s="14" t="s">
        <v>46</v>
      </c>
      <c r="R97">
        <v>73.0</v>
      </c>
      <c r="S97" s="13">
        <v>15.75342464</v>
      </c>
      <c r="T97" s="13">
        <v>13.01369858</v>
      </c>
      <c r="U97" s="13">
        <v>15.75342464</v>
      </c>
      <c r="V97">
        <v>1011.02</v>
      </c>
      <c r="W97" s="1" t="s">
        <v>54</v>
      </c>
      <c r="X97" t="s">
        <v>276</v>
      </c>
      <c r="Y97">
        <v>5066400.0</v>
      </c>
      <c r="Z97">
        <f t="shared" si="3"/>
        <v>341056000</v>
      </c>
      <c r="AA97" s="15">
        <f>R97*(1+(S97/Sheet2!$A$2))</f>
        <v>84.49999999</v>
      </c>
      <c r="AB97" s="16">
        <f t="shared" si="4"/>
        <v>2.034563239</v>
      </c>
      <c r="AC97" s="17">
        <f t="shared" si="5"/>
        <v>0.2072973353</v>
      </c>
    </row>
    <row r="98" ht="12.75" customHeight="1">
      <c r="A98">
        <v>6.0</v>
      </c>
      <c r="B98">
        <v>12.0</v>
      </c>
      <c r="C98">
        <v>2014.0</v>
      </c>
      <c r="D98" s="9">
        <f t="shared" si="1"/>
        <v>41802</v>
      </c>
      <c r="E98" s="18">
        <v>2005.0</v>
      </c>
      <c r="F98" s="10">
        <f t="shared" si="2"/>
        <v>9</v>
      </c>
      <c r="G98" t="s">
        <v>317</v>
      </c>
      <c r="H98" t="s">
        <v>318</v>
      </c>
      <c r="I98" s="11">
        <v>59000.0</v>
      </c>
      <c r="J98" s="11">
        <v>-630000.0</v>
      </c>
      <c r="K98" t="s">
        <v>13</v>
      </c>
      <c r="L98" t="s">
        <v>221</v>
      </c>
      <c r="M98" t="s">
        <v>299</v>
      </c>
      <c r="N98" s="12" t="s">
        <v>44</v>
      </c>
      <c r="O98" s="13">
        <v>81.5283</v>
      </c>
      <c r="P98" t="s">
        <v>45</v>
      </c>
      <c r="Q98" s="14" t="s">
        <v>46</v>
      </c>
      <c r="R98">
        <v>0.65</v>
      </c>
      <c r="S98" s="13">
        <v>-12.30768871</v>
      </c>
      <c r="T98" s="13">
        <v>-18.46153641</v>
      </c>
      <c r="U98" s="13">
        <v>-32.30768967</v>
      </c>
      <c r="V98">
        <v>144.026</v>
      </c>
      <c r="W98" t="s">
        <v>145</v>
      </c>
      <c r="X98" t="s">
        <v>319</v>
      </c>
      <c r="Y98">
        <v>1.5386E7</v>
      </c>
      <c r="Z98">
        <f t="shared" si="3"/>
        <v>81528300</v>
      </c>
      <c r="AA98" s="15">
        <f>R98*(1+(S98/Sheet2!$A$2))</f>
        <v>0.5700000234</v>
      </c>
      <c r="AB98" s="16">
        <f t="shared" si="4"/>
        <v>0.000723675092</v>
      </c>
      <c r="AC98" s="17">
        <f t="shared" si="5"/>
        <v>-0.007727378101</v>
      </c>
    </row>
    <row r="99" ht="12.75" customHeight="1">
      <c r="A99">
        <v>6.0</v>
      </c>
      <c r="B99">
        <v>17.0</v>
      </c>
      <c r="C99">
        <v>2014.0</v>
      </c>
      <c r="D99" s="9">
        <f t="shared" si="1"/>
        <v>41807</v>
      </c>
      <c r="E99" s="10">
        <v>2011.0</v>
      </c>
      <c r="F99" s="10">
        <f t="shared" si="2"/>
        <v>3</v>
      </c>
      <c r="G99" t="s">
        <v>320</v>
      </c>
      <c r="H99" t="s">
        <v>321</v>
      </c>
      <c r="I99" s="11">
        <v>4.448E9</v>
      </c>
      <c r="J99" s="11">
        <v>1.1E8</v>
      </c>
      <c r="K99" t="s">
        <v>4</v>
      </c>
      <c r="L99" t="s">
        <v>51</v>
      </c>
      <c r="M99" s="1" t="s">
        <v>58</v>
      </c>
      <c r="N99" s="12" t="s">
        <v>53</v>
      </c>
      <c r="O99" s="13">
        <v>5593.19</v>
      </c>
      <c r="P99" t="s">
        <v>322</v>
      </c>
      <c r="Q99" s="14" t="s">
        <v>46</v>
      </c>
      <c r="R99">
        <v>58.0</v>
      </c>
      <c r="S99" s="13">
        <v>9.568965912</v>
      </c>
      <c r="T99" s="13">
        <v>11.63793087</v>
      </c>
      <c r="U99" s="13">
        <v>6.63793087</v>
      </c>
      <c r="V99">
        <v>11358.2</v>
      </c>
      <c r="W99" t="s">
        <v>115</v>
      </c>
      <c r="X99" t="s">
        <v>323</v>
      </c>
      <c r="Y99">
        <v>9.77542E7</v>
      </c>
      <c r="Z99">
        <f t="shared" si="3"/>
        <v>5593190000</v>
      </c>
      <c r="AA99" s="15">
        <f>R99*(1+(S99/Sheet2!$A$2))</f>
        <v>63.55000023</v>
      </c>
      <c r="AB99" s="16">
        <f t="shared" si="4"/>
        <v>0.7952527985</v>
      </c>
      <c r="AC99" s="17">
        <f t="shared" si="5"/>
        <v>0.01966677334</v>
      </c>
    </row>
    <row r="100" ht="12.75" customHeight="1">
      <c r="A100">
        <v>6.0</v>
      </c>
      <c r="B100">
        <v>19.0</v>
      </c>
      <c r="C100">
        <v>2014.0</v>
      </c>
      <c r="D100" s="9">
        <f t="shared" si="1"/>
        <v>41809</v>
      </c>
      <c r="E100" s="18">
        <v>2010.0</v>
      </c>
      <c r="F100" s="10">
        <f t="shared" si="2"/>
        <v>4</v>
      </c>
      <c r="G100" t="s">
        <v>324</v>
      </c>
      <c r="H100" t="s">
        <v>325</v>
      </c>
      <c r="I100" s="11">
        <v>1.31099E8</v>
      </c>
      <c r="J100" s="11">
        <v>1.1159E7</v>
      </c>
      <c r="K100" t="s">
        <v>4</v>
      </c>
      <c r="L100" t="s">
        <v>51</v>
      </c>
      <c r="M100" t="s">
        <v>58</v>
      </c>
      <c r="N100" s="12" t="s">
        <v>44</v>
      </c>
      <c r="O100" s="13">
        <v>428.048</v>
      </c>
      <c r="P100" t="s">
        <v>89</v>
      </c>
      <c r="Q100" s="14" t="s">
        <v>46</v>
      </c>
      <c r="R100">
        <v>38.0</v>
      </c>
      <c r="S100" s="13">
        <v>-17.10526276</v>
      </c>
      <c r="T100" s="13">
        <v>-11.84210491</v>
      </c>
      <c r="U100" s="13">
        <v>-26.57894707</v>
      </c>
      <c r="V100">
        <v>1141.6</v>
      </c>
      <c r="W100" s="1" t="s">
        <v>54</v>
      </c>
      <c r="X100" t="s">
        <v>276</v>
      </c>
      <c r="Y100">
        <v>1.09222E7</v>
      </c>
      <c r="Z100">
        <f t="shared" si="3"/>
        <v>428048000</v>
      </c>
      <c r="AA100" s="15">
        <f>R100*(1+(S100/Sheet2!$A$2))</f>
        <v>31.50000015</v>
      </c>
      <c r="AB100" s="16">
        <f t="shared" si="4"/>
        <v>0.3062717265</v>
      </c>
      <c r="AC100" s="17">
        <f t="shared" si="5"/>
        <v>0.02606950622</v>
      </c>
    </row>
    <row r="101" ht="12.75" customHeight="1">
      <c r="A101">
        <v>6.0</v>
      </c>
      <c r="B101">
        <v>20.0</v>
      </c>
      <c r="C101">
        <v>2014.0</v>
      </c>
      <c r="D101" s="9">
        <f t="shared" si="1"/>
        <v>41810</v>
      </c>
      <c r="E101" s="10">
        <v>2000.0</v>
      </c>
      <c r="F101" s="10">
        <f t="shared" si="2"/>
        <v>14</v>
      </c>
      <c r="G101" t="s">
        <v>326</v>
      </c>
      <c r="H101" t="s">
        <v>327</v>
      </c>
      <c r="I101" s="11">
        <v>2.62216E8</v>
      </c>
      <c r="J101" s="11">
        <v>2.462E7</v>
      </c>
      <c r="K101" t="s">
        <v>41</v>
      </c>
      <c r="L101" t="s">
        <v>42</v>
      </c>
      <c r="M101" t="s">
        <v>43</v>
      </c>
      <c r="N101" s="12" t="s">
        <v>44</v>
      </c>
      <c r="O101" s="13">
        <v>186.41</v>
      </c>
      <c r="P101" t="s">
        <v>103</v>
      </c>
      <c r="Q101" s="14" t="s">
        <v>46</v>
      </c>
      <c r="R101">
        <v>23.0</v>
      </c>
      <c r="S101" s="13">
        <v>8.695652008</v>
      </c>
      <c r="T101" s="13">
        <v>11.73913002</v>
      </c>
      <c r="U101" s="13">
        <v>8.695652008</v>
      </c>
      <c r="V101">
        <v>439.86</v>
      </c>
      <c r="W101" s="1" t="s">
        <v>54</v>
      </c>
      <c r="X101" t="s">
        <v>328</v>
      </c>
      <c r="Y101">
        <v>8104800.0</v>
      </c>
      <c r="Z101">
        <f t="shared" si="3"/>
        <v>186410000</v>
      </c>
      <c r="AA101" s="15">
        <f>R101*(1+(S101/Sheet2!$A$2))</f>
        <v>24.99999996</v>
      </c>
      <c r="AB101" s="16">
        <f t="shared" si="4"/>
        <v>1.406662733</v>
      </c>
      <c r="AC101" s="17">
        <f t="shared" si="5"/>
        <v>0.1320744595</v>
      </c>
    </row>
    <row r="102" ht="12.75" customHeight="1">
      <c r="A102">
        <v>6.0</v>
      </c>
      <c r="B102">
        <v>27.0</v>
      </c>
      <c r="C102">
        <v>2014.0</v>
      </c>
      <c r="D102" s="9">
        <f t="shared" si="1"/>
        <v>41817</v>
      </c>
      <c r="E102" s="10">
        <v>2013.0</v>
      </c>
      <c r="F102" s="10">
        <f t="shared" si="2"/>
        <v>1</v>
      </c>
      <c r="G102" t="s">
        <v>329</v>
      </c>
      <c r="H102" t="s">
        <v>330</v>
      </c>
      <c r="I102" s="11">
        <v>3.12E9</v>
      </c>
      <c r="J102" s="11">
        <v>3.7E7</v>
      </c>
      <c r="K102" t="s">
        <v>4</v>
      </c>
      <c r="L102" t="s">
        <v>51</v>
      </c>
      <c r="M102" t="s">
        <v>58</v>
      </c>
      <c r="N102" s="12" t="s">
        <v>44</v>
      </c>
      <c r="O102" s="13">
        <v>1410.57</v>
      </c>
      <c r="P102" t="s">
        <v>240</v>
      </c>
      <c r="Q102" s="14" t="s">
        <v>46</v>
      </c>
      <c r="R102">
        <v>40.0</v>
      </c>
      <c r="S102" s="13">
        <v>17.5</v>
      </c>
      <c r="T102" s="13">
        <v>17.25</v>
      </c>
      <c r="U102" s="13">
        <v>14.5</v>
      </c>
      <c r="V102">
        <v>2188.0</v>
      </c>
      <c r="W102" s="1" t="s">
        <v>54</v>
      </c>
      <c r="X102" t="s">
        <v>331</v>
      </c>
      <c r="Y102">
        <v>3.39475E7</v>
      </c>
      <c r="Z102">
        <f t="shared" si="3"/>
        <v>1410570000</v>
      </c>
      <c r="AA102" s="15">
        <f>R102*(1+(S102/Sheet2!$A$2))</f>
        <v>47</v>
      </c>
      <c r="AB102" s="16">
        <f t="shared" si="4"/>
        <v>2.211871797</v>
      </c>
      <c r="AC102" s="17">
        <f t="shared" si="5"/>
        <v>0.02623053092</v>
      </c>
    </row>
    <row r="103" ht="12.75" customHeight="1">
      <c r="A103">
        <v>7.0</v>
      </c>
      <c r="B103">
        <v>1.0</v>
      </c>
      <c r="C103">
        <v>2014.0</v>
      </c>
      <c r="D103" s="9">
        <f t="shared" si="1"/>
        <v>41821</v>
      </c>
      <c r="E103" s="10">
        <v>1999.0</v>
      </c>
      <c r="F103" s="10">
        <f t="shared" si="2"/>
        <v>15</v>
      </c>
      <c r="G103" t="s">
        <v>332</v>
      </c>
      <c r="H103" t="s">
        <v>333</v>
      </c>
      <c r="I103" s="11">
        <v>1.986932E9</v>
      </c>
      <c r="J103" s="11">
        <v>1.8058E8</v>
      </c>
      <c r="K103" t="s">
        <v>41</v>
      </c>
      <c r="L103" t="s">
        <v>42</v>
      </c>
      <c r="M103" t="s">
        <v>43</v>
      </c>
      <c r="N103" s="12" t="s">
        <v>44</v>
      </c>
      <c r="O103" s="13">
        <v>154.77</v>
      </c>
      <c r="P103" t="s">
        <v>127</v>
      </c>
      <c r="Q103" s="14" t="s">
        <v>46</v>
      </c>
      <c r="R103">
        <v>33.5</v>
      </c>
      <c r="S103" s="13">
        <v>-1.49253726</v>
      </c>
      <c r="T103" s="13">
        <v>0.0</v>
      </c>
      <c r="U103" s="13">
        <v>-1.49253726</v>
      </c>
      <c r="V103">
        <v>754.7</v>
      </c>
      <c r="W103" t="s">
        <v>69</v>
      </c>
      <c r="X103" t="s">
        <v>334</v>
      </c>
      <c r="Y103">
        <v>4200000.0</v>
      </c>
      <c r="Z103">
        <f t="shared" si="3"/>
        <v>154770000</v>
      </c>
      <c r="AA103" s="15">
        <f>R103*(1+(S103/Sheet2!$A$2))</f>
        <v>33.00000002</v>
      </c>
      <c r="AB103" s="16">
        <f t="shared" si="4"/>
        <v>12.83796601</v>
      </c>
      <c r="AC103" s="17">
        <f t="shared" si="5"/>
        <v>1.166763585</v>
      </c>
    </row>
    <row r="104" ht="12.75" customHeight="1">
      <c r="A104">
        <v>7.0</v>
      </c>
      <c r="B104">
        <v>1.0</v>
      </c>
      <c r="C104">
        <v>2014.0</v>
      </c>
      <c r="D104" s="9">
        <f t="shared" si="1"/>
        <v>41821</v>
      </c>
      <c r="E104" s="10">
        <v>2010.0</v>
      </c>
      <c r="F104" s="10">
        <f t="shared" si="2"/>
        <v>4</v>
      </c>
      <c r="G104" t="s">
        <v>335</v>
      </c>
      <c r="H104" t="s">
        <v>336</v>
      </c>
      <c r="I104" s="11">
        <v>2.3318E7</v>
      </c>
      <c r="J104" s="11">
        <v>-4.919E7</v>
      </c>
      <c r="K104" s="1" t="s">
        <v>41</v>
      </c>
      <c r="L104" t="s">
        <v>42</v>
      </c>
      <c r="M104" t="s">
        <v>43</v>
      </c>
      <c r="N104" s="12" t="s">
        <v>44</v>
      </c>
      <c r="O104" s="13">
        <v>46.709</v>
      </c>
      <c r="P104" t="s">
        <v>45</v>
      </c>
      <c r="Q104" s="14" t="s">
        <v>46</v>
      </c>
      <c r="R104">
        <v>130.0</v>
      </c>
      <c r="S104" s="13">
        <v>-0.769230783</v>
      </c>
      <c r="T104" s="13">
        <v>-4.615384579</v>
      </c>
      <c r="U104" s="13">
        <v>-11.53846169</v>
      </c>
      <c r="V104">
        <v>478.62</v>
      </c>
      <c r="W104" t="s">
        <v>97</v>
      </c>
      <c r="X104" t="s">
        <v>237</v>
      </c>
      <c r="Y104">
        <v>359300.0</v>
      </c>
      <c r="Z104">
        <f t="shared" si="3"/>
        <v>46709000</v>
      </c>
      <c r="AA104" s="15">
        <f>R104*(1+(S104/Sheet2!$A$2))</f>
        <v>129</v>
      </c>
      <c r="AB104" s="16">
        <f t="shared" si="4"/>
        <v>0.499218566</v>
      </c>
      <c r="AC104" s="17">
        <f t="shared" si="5"/>
        <v>-1.053116102</v>
      </c>
    </row>
    <row r="105" ht="12.75" customHeight="1">
      <c r="A105">
        <v>7.0</v>
      </c>
      <c r="B105">
        <v>11.0</v>
      </c>
      <c r="C105">
        <v>2014.0</v>
      </c>
      <c r="D105" s="9">
        <f t="shared" si="1"/>
        <v>41831</v>
      </c>
      <c r="E105" s="18">
        <v>2008.0</v>
      </c>
      <c r="F105" s="10">
        <f t="shared" si="2"/>
        <v>6</v>
      </c>
      <c r="G105" t="s">
        <v>337</v>
      </c>
      <c r="H105" t="s">
        <v>338</v>
      </c>
      <c r="I105" s="11">
        <v>111000.0</v>
      </c>
      <c r="J105" s="11">
        <v>-4876000.0</v>
      </c>
      <c r="K105" s="1" t="s">
        <v>2</v>
      </c>
      <c r="L105" t="s">
        <v>87</v>
      </c>
      <c r="M105" s="1" t="s">
        <v>43</v>
      </c>
      <c r="N105" s="12" t="s">
        <v>53</v>
      </c>
      <c r="O105" s="13">
        <v>65.16</v>
      </c>
      <c r="P105" t="s">
        <v>45</v>
      </c>
      <c r="Q105" s="14" t="s">
        <v>46</v>
      </c>
      <c r="R105">
        <v>18.0</v>
      </c>
      <c r="S105" s="13">
        <v>-19.16666603</v>
      </c>
      <c r="T105" s="13">
        <v>-20.83333397</v>
      </c>
      <c r="U105" s="13">
        <v>-47.22222137</v>
      </c>
      <c r="V105">
        <v>270.99</v>
      </c>
      <c r="W105" s="1" t="s">
        <v>54</v>
      </c>
      <c r="X105" t="s">
        <v>339</v>
      </c>
      <c r="Y105">
        <v>3620000.0</v>
      </c>
      <c r="Z105">
        <f t="shared" si="3"/>
        <v>65160000</v>
      </c>
      <c r="AA105" s="15">
        <f>R105*(1+(S105/Sheet2!$A$2))</f>
        <v>14.55000011</v>
      </c>
      <c r="AB105" s="16">
        <f t="shared" si="4"/>
        <v>0.001703499079</v>
      </c>
      <c r="AC105" s="17">
        <f t="shared" si="5"/>
        <v>-0.07483118478</v>
      </c>
    </row>
    <row r="106" ht="12.75" customHeight="1">
      <c r="A106">
        <v>8.0</v>
      </c>
      <c r="B106">
        <v>5.0</v>
      </c>
      <c r="C106">
        <v>2014.0</v>
      </c>
      <c r="D106" s="9">
        <f t="shared" si="1"/>
        <v>41856</v>
      </c>
      <c r="E106" s="18">
        <v>2007.0</v>
      </c>
      <c r="F106" s="10">
        <f t="shared" si="2"/>
        <v>7</v>
      </c>
      <c r="G106" t="s">
        <v>340</v>
      </c>
      <c r="H106" t="s">
        <v>341</v>
      </c>
      <c r="I106" s="11">
        <v>9600000.0</v>
      </c>
      <c r="J106" s="11">
        <v>-2000000.0</v>
      </c>
      <c r="K106" s="1" t="s">
        <v>13</v>
      </c>
      <c r="L106" t="s">
        <v>342</v>
      </c>
      <c r="M106" t="s">
        <v>133</v>
      </c>
      <c r="N106" s="12" t="s">
        <v>44</v>
      </c>
      <c r="O106" s="13">
        <v>118.166</v>
      </c>
      <c r="P106" t="s">
        <v>45</v>
      </c>
      <c r="Q106" s="14" t="s">
        <v>46</v>
      </c>
      <c r="R106">
        <v>50.0</v>
      </c>
      <c r="S106" s="13">
        <v>0.0</v>
      </c>
      <c r="T106" s="13">
        <v>13.5</v>
      </c>
      <c r="U106" s="13">
        <v>9.5</v>
      </c>
      <c r="V106">
        <v>323.87</v>
      </c>
      <c r="W106" t="s">
        <v>145</v>
      </c>
      <c r="X106" t="s">
        <v>343</v>
      </c>
      <c r="Y106">
        <v>2600000.0</v>
      </c>
      <c r="Z106">
        <f t="shared" si="3"/>
        <v>118166000</v>
      </c>
      <c r="AA106" s="15">
        <f>R106*(1+(S106/Sheet2!$A$2))</f>
        <v>50</v>
      </c>
      <c r="AB106" s="16">
        <f t="shared" si="4"/>
        <v>0.08124164311</v>
      </c>
      <c r="AC106" s="17">
        <f t="shared" si="5"/>
        <v>-0.01692534232</v>
      </c>
    </row>
    <row r="107" ht="12.75" customHeight="1">
      <c r="A107">
        <v>9.0</v>
      </c>
      <c r="B107">
        <v>26.0</v>
      </c>
      <c r="C107">
        <v>2014.0</v>
      </c>
      <c r="D107" s="9">
        <f t="shared" si="1"/>
        <v>41908</v>
      </c>
      <c r="E107" s="10">
        <v>2002.0</v>
      </c>
      <c r="F107" s="10">
        <f t="shared" si="2"/>
        <v>12</v>
      </c>
      <c r="G107" t="s">
        <v>344</v>
      </c>
      <c r="H107" t="s">
        <v>345</v>
      </c>
      <c r="I107" s="11">
        <v>4.3E9</v>
      </c>
      <c r="J107" s="11">
        <v>2.94E8</v>
      </c>
      <c r="K107" t="s">
        <v>4</v>
      </c>
      <c r="L107" t="s">
        <v>51</v>
      </c>
      <c r="M107" t="s">
        <v>58</v>
      </c>
      <c r="N107" s="12" t="s">
        <v>44</v>
      </c>
      <c r="O107" s="13">
        <v>2267.42</v>
      </c>
      <c r="P107" t="s">
        <v>127</v>
      </c>
      <c r="Q107" s="14" t="s">
        <v>46</v>
      </c>
      <c r="R107">
        <v>68.0</v>
      </c>
      <c r="S107" s="13">
        <v>-5.147058964</v>
      </c>
      <c r="T107" s="13">
        <v>-6.985294342</v>
      </c>
      <c r="U107" s="13">
        <v>-14.70588207</v>
      </c>
      <c r="V107">
        <v>3501.86</v>
      </c>
      <c r="W107" t="s">
        <v>69</v>
      </c>
      <c r="X107" t="s">
        <v>180</v>
      </c>
      <c r="Y107">
        <v>3.76787E7</v>
      </c>
      <c r="Z107">
        <f t="shared" si="3"/>
        <v>2267420000</v>
      </c>
      <c r="AA107" s="15">
        <f>R107*(1+(S107/Sheet2!$A$2))</f>
        <v>64.4999999</v>
      </c>
      <c r="AB107" s="16">
        <f t="shared" si="4"/>
        <v>1.89642854</v>
      </c>
      <c r="AC107" s="17">
        <f t="shared" si="5"/>
        <v>0.1296627885</v>
      </c>
    </row>
    <row r="108" ht="12.75" customHeight="1">
      <c r="A108">
        <v>10.0</v>
      </c>
      <c r="B108">
        <v>2.0</v>
      </c>
      <c r="C108">
        <v>2014.0</v>
      </c>
      <c r="D108" s="9">
        <f t="shared" si="1"/>
        <v>41914</v>
      </c>
      <c r="E108" s="10">
        <v>2007.0</v>
      </c>
      <c r="F108" s="10">
        <f t="shared" si="2"/>
        <v>7</v>
      </c>
      <c r="G108" t="s">
        <v>346</v>
      </c>
      <c r="H108" t="s">
        <v>347</v>
      </c>
      <c r="I108" s="11">
        <v>1.29E8</v>
      </c>
      <c r="J108" s="11">
        <v>-7.469E7</v>
      </c>
      <c r="K108" t="s">
        <v>41</v>
      </c>
      <c r="L108" t="s">
        <v>42</v>
      </c>
      <c r="M108" t="s">
        <v>43</v>
      </c>
      <c r="N108" s="12" t="s">
        <v>44</v>
      </c>
      <c r="O108" s="13">
        <v>788.052</v>
      </c>
      <c r="P108" t="s">
        <v>348</v>
      </c>
      <c r="Q108" s="14" t="s">
        <v>46</v>
      </c>
      <c r="R108">
        <v>19.0</v>
      </c>
      <c r="S108" s="13">
        <v>-0.5263158083</v>
      </c>
      <c r="T108" s="13">
        <v>-2.631578922</v>
      </c>
      <c r="U108" s="13">
        <v>2.631578922</v>
      </c>
      <c r="V108">
        <v>1782.51</v>
      </c>
      <c r="W108" t="s">
        <v>47</v>
      </c>
      <c r="X108" t="s">
        <v>237</v>
      </c>
      <c r="Y108">
        <v>3.63158E7</v>
      </c>
      <c r="Z108">
        <f t="shared" si="3"/>
        <v>788052000</v>
      </c>
      <c r="AA108" s="15">
        <f>R108*(1+(S108/Sheet2!$A$2))</f>
        <v>18.9</v>
      </c>
      <c r="AB108" s="16">
        <f t="shared" si="4"/>
        <v>0.1636947816</v>
      </c>
      <c r="AC108" s="17">
        <f t="shared" si="5"/>
        <v>-0.09477800957</v>
      </c>
    </row>
    <row r="109" ht="12.75" customHeight="1">
      <c r="A109">
        <v>10.0</v>
      </c>
      <c r="B109">
        <v>3.0</v>
      </c>
      <c r="C109">
        <v>2014.0</v>
      </c>
      <c r="D109" s="9">
        <f t="shared" si="1"/>
        <v>41915</v>
      </c>
      <c r="E109" s="10">
        <v>2010.0</v>
      </c>
      <c r="F109" s="10">
        <f t="shared" si="2"/>
        <v>4</v>
      </c>
      <c r="G109" t="s">
        <v>349</v>
      </c>
      <c r="H109" t="s">
        <v>350</v>
      </c>
      <c r="I109" s="11">
        <v>4.01E9</v>
      </c>
      <c r="J109" s="11">
        <v>4.0095E8</v>
      </c>
      <c r="K109" t="s">
        <v>41</v>
      </c>
      <c r="L109" t="s">
        <v>42</v>
      </c>
      <c r="M109" t="s">
        <v>43</v>
      </c>
      <c r="N109" s="12" t="s">
        <v>44</v>
      </c>
      <c r="O109" s="13">
        <v>3042.97</v>
      </c>
      <c r="P109" t="s">
        <v>351</v>
      </c>
      <c r="Q109" s="14" t="s">
        <v>46</v>
      </c>
      <c r="R109">
        <v>58.0</v>
      </c>
      <c r="S109" s="13">
        <v>6.896551609</v>
      </c>
      <c r="T109" s="13">
        <v>9.051724434</v>
      </c>
      <c r="U109" s="13">
        <v>12.93103409</v>
      </c>
      <c r="V109">
        <v>8033.7</v>
      </c>
      <c r="W109" s="1" t="s">
        <v>54</v>
      </c>
      <c r="X109" t="s">
        <v>352</v>
      </c>
      <c r="Y109">
        <v>4.56522E7</v>
      </c>
      <c r="Z109">
        <f t="shared" si="3"/>
        <v>3042970000</v>
      </c>
      <c r="AA109" s="15">
        <f>R109*(1+(S109/Sheet2!$A$2))</f>
        <v>61.99999993</v>
      </c>
      <c r="AB109" s="16">
        <f t="shared" si="4"/>
        <v>1.3177915</v>
      </c>
      <c r="AC109" s="17">
        <f t="shared" si="5"/>
        <v>0.1317627187</v>
      </c>
    </row>
    <row r="110" ht="12.75" customHeight="1">
      <c r="A110">
        <v>10.0</v>
      </c>
      <c r="B110">
        <v>10.0</v>
      </c>
      <c r="C110">
        <v>2014.0</v>
      </c>
      <c r="D110" s="9">
        <f t="shared" si="1"/>
        <v>41922</v>
      </c>
      <c r="E110" s="10">
        <v>1897.0</v>
      </c>
      <c r="F110" s="10">
        <f t="shared" si="2"/>
        <v>117</v>
      </c>
      <c r="G110" t="s">
        <v>353</v>
      </c>
      <c r="H110" t="s">
        <v>354</v>
      </c>
      <c r="I110" s="11">
        <v>4.642E9</v>
      </c>
      <c r="J110" s="11">
        <v>4.56E8</v>
      </c>
      <c r="K110" t="s">
        <v>4</v>
      </c>
      <c r="L110" t="s">
        <v>51</v>
      </c>
      <c r="M110" t="s">
        <v>58</v>
      </c>
      <c r="N110" s="12" t="s">
        <v>44</v>
      </c>
      <c r="O110" s="13">
        <v>1946.27</v>
      </c>
      <c r="P110" t="s">
        <v>127</v>
      </c>
      <c r="Q110" s="14" t="s">
        <v>46</v>
      </c>
      <c r="R110">
        <v>42.5</v>
      </c>
      <c r="S110" s="13">
        <v>2.352941275</v>
      </c>
      <c r="T110" s="13">
        <v>0.0</v>
      </c>
      <c r="U110" s="13">
        <v>6.588235378</v>
      </c>
      <c r="V110">
        <v>2.88507</v>
      </c>
      <c r="W110" t="s">
        <v>69</v>
      </c>
      <c r="X110" t="s">
        <v>355</v>
      </c>
      <c r="Y110">
        <v>4.4783E7</v>
      </c>
      <c r="Z110">
        <f t="shared" si="3"/>
        <v>1946270000</v>
      </c>
      <c r="AA110" s="15">
        <f>R110*(1+(S110/Sheet2!$A$2))</f>
        <v>43.50000004</v>
      </c>
      <c r="AB110" s="16">
        <f t="shared" si="4"/>
        <v>2.385075041</v>
      </c>
      <c r="AC110" s="17">
        <f t="shared" si="5"/>
        <v>0.2342943168</v>
      </c>
    </row>
    <row r="111" ht="12.75" customHeight="1">
      <c r="A111">
        <v>10.0</v>
      </c>
      <c r="B111">
        <v>15.0</v>
      </c>
      <c r="C111">
        <v>2014.0</v>
      </c>
      <c r="D111" s="9">
        <f t="shared" si="1"/>
        <v>41927</v>
      </c>
      <c r="E111" s="18">
        <v>2009.0</v>
      </c>
      <c r="F111" s="10">
        <f t="shared" si="2"/>
        <v>5</v>
      </c>
      <c r="G111" t="s">
        <v>356</v>
      </c>
      <c r="H111" t="s">
        <v>357</v>
      </c>
      <c r="I111" s="11">
        <v>2312709.0</v>
      </c>
      <c r="J111" s="11">
        <v>-2260790.0</v>
      </c>
      <c r="K111" t="s">
        <v>4</v>
      </c>
      <c r="L111" t="s">
        <v>51</v>
      </c>
      <c r="M111" t="s">
        <v>133</v>
      </c>
      <c r="N111" s="12" t="s">
        <v>44</v>
      </c>
      <c r="O111" s="13">
        <v>17.9118</v>
      </c>
      <c r="P111" t="s">
        <v>45</v>
      </c>
      <c r="Q111" s="14" t="s">
        <v>46</v>
      </c>
      <c r="R111">
        <v>7.2</v>
      </c>
      <c r="S111" s="13">
        <v>-22.22221947</v>
      </c>
      <c r="T111" s="13">
        <v>-13.88888645</v>
      </c>
      <c r="U111" s="13">
        <v>-25.69444275</v>
      </c>
      <c r="V111">
        <v>0.0</v>
      </c>
      <c r="W111" s="1" t="s">
        <v>54</v>
      </c>
      <c r="X111" t="s">
        <v>358</v>
      </c>
      <c r="Y111">
        <v>2780000.0</v>
      </c>
      <c r="Z111">
        <f t="shared" si="3"/>
        <v>17911800</v>
      </c>
      <c r="AA111" s="15">
        <f>R111*(1+(S111/Sheet2!$A$2))</f>
        <v>5.600000198</v>
      </c>
      <c r="AB111" s="16">
        <f t="shared" si="4"/>
        <v>0.1291165042</v>
      </c>
      <c r="AC111" s="17">
        <f t="shared" si="5"/>
        <v>-0.1262179122</v>
      </c>
    </row>
    <row r="112" ht="12.75" customHeight="1">
      <c r="A112">
        <v>10.0</v>
      </c>
      <c r="B112">
        <v>17.0</v>
      </c>
      <c r="C112">
        <v>2014.0</v>
      </c>
      <c r="D112" s="9">
        <f t="shared" si="1"/>
        <v>41929</v>
      </c>
      <c r="E112" s="10">
        <v>2012.0</v>
      </c>
      <c r="F112" s="10">
        <f t="shared" si="2"/>
        <v>2</v>
      </c>
      <c r="G112" t="s">
        <v>359</v>
      </c>
      <c r="H112" t="s">
        <v>360</v>
      </c>
      <c r="I112" s="11">
        <v>1.5754E9</v>
      </c>
      <c r="J112" s="11">
        <v>8.474E8</v>
      </c>
      <c r="K112" t="s">
        <v>41</v>
      </c>
      <c r="L112" t="s">
        <v>42</v>
      </c>
      <c r="M112" t="s">
        <v>43</v>
      </c>
      <c r="N112" s="12" t="s">
        <v>44</v>
      </c>
      <c r="O112" s="13">
        <v>5984.17</v>
      </c>
      <c r="P112" t="s">
        <v>361</v>
      </c>
      <c r="Q112" s="14" t="s">
        <v>46</v>
      </c>
      <c r="R112">
        <v>65.0</v>
      </c>
      <c r="S112" s="13">
        <v>3.076923132</v>
      </c>
      <c r="T112" s="13">
        <v>8.461538315</v>
      </c>
      <c r="U112" s="13">
        <v>13.84615421</v>
      </c>
      <c r="V112">
        <v>11942.6</v>
      </c>
      <c r="W112" t="s">
        <v>145</v>
      </c>
      <c r="X112" t="s">
        <v>362</v>
      </c>
      <c r="Y112">
        <v>8.04682E7</v>
      </c>
      <c r="Z112">
        <f t="shared" si="3"/>
        <v>5984170000</v>
      </c>
      <c r="AA112" s="15">
        <f>R112*(1+(S112/Sheet2!$A$2))</f>
        <v>67.00000004</v>
      </c>
      <c r="AB112" s="16">
        <f t="shared" si="4"/>
        <v>0.2632612376</v>
      </c>
      <c r="AC112" s="17">
        <f t="shared" si="5"/>
        <v>0.1416069396</v>
      </c>
    </row>
    <row r="113" ht="12.75" customHeight="1">
      <c r="A113">
        <v>11.0</v>
      </c>
      <c r="B113">
        <v>7.0</v>
      </c>
      <c r="C113">
        <v>2014.0</v>
      </c>
      <c r="D113" s="9">
        <f t="shared" si="1"/>
        <v>41950</v>
      </c>
      <c r="E113" s="18">
        <v>2005.0</v>
      </c>
      <c r="F113" s="10">
        <f t="shared" si="2"/>
        <v>9</v>
      </c>
      <c r="G113" t="s">
        <v>363</v>
      </c>
      <c r="H113" t="s">
        <v>364</v>
      </c>
      <c r="I113" s="11">
        <v>505280.0</v>
      </c>
      <c r="J113" s="11">
        <v>51976.0</v>
      </c>
      <c r="K113" s="1" t="s">
        <v>19</v>
      </c>
      <c r="L113" t="s">
        <v>365</v>
      </c>
      <c r="M113" t="s">
        <v>43</v>
      </c>
      <c r="N113" s="12" t="s">
        <v>44</v>
      </c>
      <c r="O113" s="13">
        <v>19.9994</v>
      </c>
      <c r="P113" t="s">
        <v>45</v>
      </c>
      <c r="Q113" s="14" t="s">
        <v>46</v>
      </c>
      <c r="R113">
        <v>14.1</v>
      </c>
      <c r="S113" s="13">
        <v>31.2056694</v>
      </c>
      <c r="T113" s="13">
        <v>43.97162628</v>
      </c>
      <c r="U113" s="13">
        <v>20.56737328</v>
      </c>
      <c r="V113">
        <v>480.219</v>
      </c>
      <c r="W113" t="s">
        <v>47</v>
      </c>
      <c r="X113" t="s">
        <v>366</v>
      </c>
      <c r="Y113">
        <v>1418400.0</v>
      </c>
      <c r="Z113">
        <f t="shared" si="3"/>
        <v>19999400</v>
      </c>
      <c r="AA113" s="15">
        <f>R113*(1+(S113/Sheet2!$A$2))</f>
        <v>18.49999939</v>
      </c>
      <c r="AB113" s="16">
        <f t="shared" si="4"/>
        <v>0.02526475794</v>
      </c>
      <c r="AC113" s="17">
        <f t="shared" si="5"/>
        <v>0.002598877966</v>
      </c>
    </row>
    <row r="114" ht="12.75" customHeight="1">
      <c r="A114">
        <v>11.0</v>
      </c>
      <c r="B114">
        <v>14.0</v>
      </c>
      <c r="C114">
        <v>2014.0</v>
      </c>
      <c r="D114" s="9">
        <f t="shared" si="1"/>
        <v>41957</v>
      </c>
      <c r="E114" s="10">
        <v>2000.0</v>
      </c>
      <c r="F114" s="10">
        <f t="shared" si="2"/>
        <v>14</v>
      </c>
      <c r="G114" t="s">
        <v>367</v>
      </c>
      <c r="H114" t="s">
        <v>368</v>
      </c>
      <c r="I114" s="11">
        <v>1946147.43</v>
      </c>
      <c r="J114" s="11">
        <v>-4434731.67</v>
      </c>
      <c r="K114" t="s">
        <v>13</v>
      </c>
      <c r="L114" t="s">
        <v>221</v>
      </c>
      <c r="M114" t="s">
        <v>299</v>
      </c>
      <c r="N114" s="12" t="s">
        <v>44</v>
      </c>
      <c r="O114" s="13">
        <v>126.175</v>
      </c>
      <c r="P114" t="s">
        <v>45</v>
      </c>
      <c r="Q114" s="14" t="s">
        <v>46</v>
      </c>
      <c r="R114">
        <v>6.35</v>
      </c>
      <c r="S114" s="13">
        <v>-2.36220336</v>
      </c>
      <c r="T114" s="13">
        <v>-3.937006474</v>
      </c>
      <c r="U114" s="13">
        <v>-4.094486713</v>
      </c>
      <c r="V114">
        <v>383.059</v>
      </c>
      <c r="W114" s="1" t="s">
        <v>54</v>
      </c>
      <c r="X114" t="s">
        <v>314</v>
      </c>
      <c r="Y114">
        <v>2412500.0</v>
      </c>
      <c r="Z114">
        <f t="shared" si="3"/>
        <v>126175000</v>
      </c>
      <c r="AA114" s="15">
        <f>R114*(1+(S114/Sheet2!$A$2))</f>
        <v>6.200000087</v>
      </c>
      <c r="AB114" s="16">
        <f t="shared" si="4"/>
        <v>0.01542419203</v>
      </c>
      <c r="AC114" s="17">
        <f t="shared" si="5"/>
        <v>-0.03514746717</v>
      </c>
    </row>
    <row r="115" ht="12.75" customHeight="1">
      <c r="A115">
        <v>11.0</v>
      </c>
      <c r="B115">
        <v>21.0</v>
      </c>
      <c r="C115">
        <v>2014.0</v>
      </c>
      <c r="D115" s="9">
        <f t="shared" si="1"/>
        <v>41964</v>
      </c>
      <c r="E115" s="18">
        <v>1946.0</v>
      </c>
      <c r="F115" s="10">
        <f t="shared" si="2"/>
        <v>68</v>
      </c>
      <c r="G115" t="s">
        <v>369</v>
      </c>
      <c r="H115" t="s">
        <v>370</v>
      </c>
      <c r="I115" s="11">
        <v>6.03E9</v>
      </c>
      <c r="J115" s="11">
        <v>6.27E8</v>
      </c>
      <c r="K115" t="s">
        <v>4</v>
      </c>
      <c r="L115" t="s">
        <v>51</v>
      </c>
      <c r="M115" t="s">
        <v>58</v>
      </c>
      <c r="N115" s="12" t="s">
        <v>44</v>
      </c>
      <c r="O115" s="13">
        <v>3818.1</v>
      </c>
      <c r="P115" t="s">
        <v>371</v>
      </c>
      <c r="Q115" s="14" t="s">
        <v>46</v>
      </c>
      <c r="R115">
        <v>93.0</v>
      </c>
      <c r="S115" s="13">
        <v>32.25806427</v>
      </c>
      <c r="T115" s="13">
        <v>29.03225899</v>
      </c>
      <c r="U115" s="13">
        <v>45.16128922</v>
      </c>
      <c r="V115">
        <v>7772.35</v>
      </c>
      <c r="W115" s="1" t="s">
        <v>54</v>
      </c>
      <c r="X115" t="s">
        <v>372</v>
      </c>
      <c r="Y115">
        <v>4.1209E7</v>
      </c>
      <c r="Z115">
        <f t="shared" si="3"/>
        <v>3818100000</v>
      </c>
      <c r="AA115" s="15">
        <f>R115*(1+(S115/Sheet2!$A$2))</f>
        <v>122.9999998</v>
      </c>
      <c r="AB115" s="16">
        <f t="shared" si="4"/>
        <v>1.579319557</v>
      </c>
      <c r="AC115" s="17">
        <f t="shared" si="5"/>
        <v>0.1642178047</v>
      </c>
    </row>
    <row r="116" ht="12.75" customHeight="1">
      <c r="A116">
        <v>11.0</v>
      </c>
      <c r="B116">
        <v>24.0</v>
      </c>
      <c r="C116">
        <v>2014.0</v>
      </c>
      <c r="D116" s="9">
        <f t="shared" si="1"/>
        <v>41967</v>
      </c>
      <c r="E116" s="18">
        <v>1986.0</v>
      </c>
      <c r="F116" s="10">
        <f t="shared" si="2"/>
        <v>28</v>
      </c>
      <c r="G116" t="s">
        <v>373</v>
      </c>
      <c r="H116" t="s">
        <v>374</v>
      </c>
      <c r="I116" s="11">
        <v>1.364E7</v>
      </c>
      <c r="J116" s="11">
        <v>1900000.0</v>
      </c>
      <c r="K116" t="s">
        <v>13</v>
      </c>
      <c r="L116" t="s">
        <v>221</v>
      </c>
      <c r="M116" t="s">
        <v>299</v>
      </c>
      <c r="N116" s="12" t="s">
        <v>44</v>
      </c>
      <c r="O116" s="13">
        <v>79.1287</v>
      </c>
      <c r="P116" t="s">
        <v>45</v>
      </c>
      <c r="Q116" s="14" t="s">
        <v>46</v>
      </c>
      <c r="R116">
        <v>33.0</v>
      </c>
      <c r="S116" s="13">
        <v>5.454545498</v>
      </c>
      <c r="T116" s="13">
        <v>2.727272749</v>
      </c>
      <c r="U116" s="13">
        <v>3.575757504</v>
      </c>
      <c r="V116">
        <v>418.105</v>
      </c>
      <c r="W116" t="s">
        <v>145</v>
      </c>
      <c r="X116" t="s">
        <v>75</v>
      </c>
      <c r="Y116">
        <v>285000.0</v>
      </c>
      <c r="Z116">
        <f t="shared" si="3"/>
        <v>79128700</v>
      </c>
      <c r="AA116" s="15">
        <f>R116*(1+(S116/Sheet2!$A$2))</f>
        <v>34.80000001</v>
      </c>
      <c r="AB116" s="16">
        <f t="shared" si="4"/>
        <v>0.1723774054</v>
      </c>
      <c r="AC116" s="17">
        <f t="shared" si="5"/>
        <v>0.02401151542</v>
      </c>
    </row>
    <row r="117" ht="12.75" customHeight="1">
      <c r="A117">
        <v>11.0</v>
      </c>
      <c r="B117">
        <v>26.0</v>
      </c>
      <c r="C117">
        <v>2014.0</v>
      </c>
      <c r="D117" s="9">
        <f t="shared" si="1"/>
        <v>41969</v>
      </c>
      <c r="E117" s="10">
        <v>2008.0</v>
      </c>
      <c r="F117" s="10">
        <f t="shared" si="2"/>
        <v>6</v>
      </c>
      <c r="G117" t="s">
        <v>375</v>
      </c>
      <c r="H117" t="s">
        <v>376</v>
      </c>
      <c r="I117" s="11">
        <v>5.06E8</v>
      </c>
      <c r="J117" s="11">
        <v>3.1E7</v>
      </c>
      <c r="K117" t="s">
        <v>4</v>
      </c>
      <c r="L117" t="s">
        <v>51</v>
      </c>
      <c r="M117" t="s">
        <v>58</v>
      </c>
      <c r="N117" s="12" t="s">
        <v>44</v>
      </c>
      <c r="O117" s="13">
        <v>1695.21</v>
      </c>
      <c r="P117" t="s">
        <v>377</v>
      </c>
      <c r="Q117" s="14" t="s">
        <v>46</v>
      </c>
      <c r="R117">
        <v>70.0</v>
      </c>
      <c r="S117" s="13">
        <v>11.428571699999999</v>
      </c>
      <c r="T117" s="13">
        <v>20.0</v>
      </c>
      <c r="U117" s="13">
        <v>27.142856600000002</v>
      </c>
      <c r="V117">
        <v>6456.16</v>
      </c>
      <c r="W117" s="1" t="s">
        <v>54</v>
      </c>
      <c r="X117" t="s">
        <v>378</v>
      </c>
      <c r="Y117">
        <v>2.6087E7</v>
      </c>
      <c r="Z117">
        <f t="shared" si="3"/>
        <v>1695210000</v>
      </c>
      <c r="AA117" s="15">
        <f>R117*(1+(S117/Sheet2!$A$2))</f>
        <v>78.00000019</v>
      </c>
      <c r="AB117" s="16">
        <f t="shared" si="4"/>
        <v>0.2984880929</v>
      </c>
      <c r="AC117" s="17">
        <f t="shared" si="5"/>
        <v>0.01828681992</v>
      </c>
    </row>
    <row r="118" ht="12.75" customHeight="1">
      <c r="A118">
        <v>12.0</v>
      </c>
      <c r="B118">
        <v>4.0</v>
      </c>
      <c r="C118">
        <v>2014.0</v>
      </c>
      <c r="D118" s="9">
        <f t="shared" si="1"/>
        <v>41977</v>
      </c>
      <c r="E118" s="10">
        <v>2008.0</v>
      </c>
      <c r="F118" s="10">
        <f t="shared" si="2"/>
        <v>6</v>
      </c>
      <c r="G118" t="s">
        <v>379</v>
      </c>
      <c r="H118" t="s">
        <v>380</v>
      </c>
      <c r="I118" s="11">
        <v>1.48563E8</v>
      </c>
      <c r="J118" s="11">
        <v>1.04733E8</v>
      </c>
      <c r="K118" t="s">
        <v>4</v>
      </c>
      <c r="L118" t="s">
        <v>51</v>
      </c>
      <c r="M118" t="s">
        <v>58</v>
      </c>
      <c r="N118" s="12" t="s">
        <v>44</v>
      </c>
      <c r="O118" s="13">
        <v>210.235</v>
      </c>
      <c r="P118" t="s">
        <v>45</v>
      </c>
      <c r="Q118" s="14" t="s">
        <v>46</v>
      </c>
      <c r="R118">
        <v>30.0</v>
      </c>
      <c r="S118" s="13">
        <v>12.66666698</v>
      </c>
      <c r="T118" s="13">
        <v>9.333333015</v>
      </c>
      <c r="U118" s="13">
        <v>15.33333302</v>
      </c>
      <c r="V118">
        <v>1328.63</v>
      </c>
      <c r="W118" t="s">
        <v>145</v>
      </c>
      <c r="X118" t="s">
        <v>75</v>
      </c>
      <c r="Y118">
        <v>6666700.0</v>
      </c>
      <c r="Z118">
        <f t="shared" si="3"/>
        <v>210235000</v>
      </c>
      <c r="AA118" s="15">
        <f>R118*(1+(S118/Sheet2!$A$2))</f>
        <v>33.80000009</v>
      </c>
      <c r="AB118" s="16">
        <f t="shared" si="4"/>
        <v>0.7066520798</v>
      </c>
      <c r="AC118" s="17">
        <f t="shared" si="5"/>
        <v>0.4981710943</v>
      </c>
    </row>
    <row r="119" ht="12.75" customHeight="1">
      <c r="A119">
        <v>12.0</v>
      </c>
      <c r="B119">
        <v>16.0</v>
      </c>
      <c r="C119">
        <v>2014.0</v>
      </c>
      <c r="D119" s="9">
        <f t="shared" si="1"/>
        <v>41989</v>
      </c>
      <c r="E119" s="18">
        <v>2000.0</v>
      </c>
      <c r="F119" s="10">
        <f t="shared" si="2"/>
        <v>14</v>
      </c>
      <c r="G119" t="s">
        <v>381</v>
      </c>
      <c r="H119" t="s">
        <v>382</v>
      </c>
      <c r="I119" s="11">
        <v>1.2683E9</v>
      </c>
      <c r="J119" s="11">
        <v>1.374E8</v>
      </c>
      <c r="K119" t="s">
        <v>41</v>
      </c>
      <c r="L119" t="s">
        <v>42</v>
      </c>
      <c r="M119" s="1" t="s">
        <v>43</v>
      </c>
      <c r="N119" s="12" t="s">
        <v>53</v>
      </c>
      <c r="O119" s="13">
        <v>936.423</v>
      </c>
      <c r="P119" t="s">
        <v>383</v>
      </c>
      <c r="Q119" s="14" t="s">
        <v>46</v>
      </c>
      <c r="R119">
        <v>47.0</v>
      </c>
      <c r="S119" s="13">
        <v>-2.553191423</v>
      </c>
      <c r="T119" s="13">
        <v>0.4255319238</v>
      </c>
      <c r="U119" s="13">
        <v>-1.702127695</v>
      </c>
      <c r="V119">
        <v>1379.53</v>
      </c>
      <c r="W119" t="s">
        <v>69</v>
      </c>
      <c r="X119" t="s">
        <v>384</v>
      </c>
      <c r="Y119">
        <v>1.78202E7</v>
      </c>
      <c r="Z119">
        <f t="shared" si="3"/>
        <v>936423000</v>
      </c>
      <c r="AA119" s="15">
        <f>R119*(1+(S119/Sheet2!$A$2))</f>
        <v>45.80000003</v>
      </c>
      <c r="AB119" s="16">
        <f t="shared" si="4"/>
        <v>1.354409279</v>
      </c>
      <c r="AC119" s="17">
        <f t="shared" si="5"/>
        <v>0.1467285618</v>
      </c>
    </row>
    <row r="120" ht="12.75" customHeight="1">
      <c r="A120">
        <v>2.0</v>
      </c>
      <c r="B120">
        <v>6.0</v>
      </c>
      <c r="C120">
        <v>2015.0</v>
      </c>
      <c r="D120" s="9">
        <f t="shared" si="1"/>
        <v>42041</v>
      </c>
      <c r="E120" s="10">
        <v>2007.0</v>
      </c>
      <c r="F120" s="10">
        <f t="shared" si="2"/>
        <v>8</v>
      </c>
      <c r="G120" t="s">
        <v>385</v>
      </c>
      <c r="H120" t="s">
        <v>386</v>
      </c>
      <c r="I120" s="11">
        <v>1.2421E9</v>
      </c>
      <c r="J120" s="11">
        <v>2.62E7</v>
      </c>
      <c r="K120" s="1" t="s">
        <v>13</v>
      </c>
      <c r="L120" t="s">
        <v>51</v>
      </c>
      <c r="M120" t="s">
        <v>58</v>
      </c>
      <c r="N120" s="12" t="s">
        <v>44</v>
      </c>
      <c r="O120" s="13">
        <v>2741.69</v>
      </c>
      <c r="P120" t="s">
        <v>351</v>
      </c>
      <c r="Q120" s="14" t="s">
        <v>46</v>
      </c>
      <c r="R120">
        <v>68.0</v>
      </c>
      <c r="S120" s="13">
        <v>7.352941036</v>
      </c>
      <c r="T120" s="13">
        <v>11.76470566</v>
      </c>
      <c r="U120" s="13">
        <v>12.5</v>
      </c>
      <c r="V120">
        <v>3849.48</v>
      </c>
      <c r="W120" t="s">
        <v>115</v>
      </c>
      <c r="X120" t="s">
        <v>387</v>
      </c>
      <c r="Y120">
        <v>3.66655E7</v>
      </c>
      <c r="Z120">
        <f t="shared" si="3"/>
        <v>2741690000</v>
      </c>
      <c r="AA120" s="15">
        <f>R120*(1+(S120/Sheet2!$A$2))</f>
        <v>72.9999999</v>
      </c>
      <c r="AB120" s="16">
        <f t="shared" si="4"/>
        <v>0.453041737</v>
      </c>
      <c r="AC120" s="17">
        <f t="shared" si="5"/>
        <v>0.009556149674</v>
      </c>
    </row>
    <row r="121" ht="12.75" customHeight="1">
      <c r="A121">
        <v>2.0</v>
      </c>
      <c r="B121">
        <v>13.0</v>
      </c>
      <c r="C121">
        <v>2015.0</v>
      </c>
      <c r="D121" s="9">
        <f t="shared" si="1"/>
        <v>42048</v>
      </c>
      <c r="E121" s="10">
        <v>2006.0</v>
      </c>
      <c r="F121" s="10">
        <f t="shared" si="2"/>
        <v>9</v>
      </c>
      <c r="G121" t="s">
        <v>388</v>
      </c>
      <c r="H121" t="s">
        <v>389</v>
      </c>
      <c r="I121" s="11">
        <v>7.371E9</v>
      </c>
      <c r="J121" s="11">
        <v>3.01E8</v>
      </c>
      <c r="K121" t="s">
        <v>4</v>
      </c>
      <c r="L121" t="s">
        <v>51</v>
      </c>
      <c r="M121" t="s">
        <v>58</v>
      </c>
      <c r="N121" s="12" t="s">
        <v>44</v>
      </c>
      <c r="O121" s="13">
        <v>1816.52</v>
      </c>
      <c r="P121" t="s">
        <v>351</v>
      </c>
      <c r="Q121" s="14" t="s">
        <v>46</v>
      </c>
      <c r="R121">
        <v>50.0</v>
      </c>
      <c r="S121" s="13">
        <v>17.0</v>
      </c>
      <c r="T121" s="13">
        <v>29.0</v>
      </c>
      <c r="U121" s="13">
        <v>18.0</v>
      </c>
      <c r="V121">
        <v>3429.21</v>
      </c>
      <c r="W121" s="1" t="s">
        <v>54</v>
      </c>
      <c r="X121" t="s">
        <v>390</v>
      </c>
      <c r="Y121">
        <v>3.42779E7</v>
      </c>
      <c r="Z121">
        <f t="shared" si="3"/>
        <v>1816520000</v>
      </c>
      <c r="AA121" s="15">
        <f>R121*(1+(S121/Sheet2!$A$2))</f>
        <v>58.5</v>
      </c>
      <c r="AB121" s="16">
        <f t="shared" si="4"/>
        <v>4.057758792</v>
      </c>
      <c r="AC121" s="17">
        <f t="shared" si="5"/>
        <v>0.1657014511</v>
      </c>
    </row>
    <row r="122" ht="12.75" customHeight="1">
      <c r="A122">
        <v>2.0</v>
      </c>
      <c r="B122">
        <v>16.0</v>
      </c>
      <c r="C122">
        <v>2015.0</v>
      </c>
      <c r="D122" s="9">
        <f t="shared" si="1"/>
        <v>42051</v>
      </c>
      <c r="E122" s="10">
        <v>2006.0</v>
      </c>
      <c r="F122" s="10">
        <f t="shared" si="2"/>
        <v>9</v>
      </c>
      <c r="G122" t="s">
        <v>391</v>
      </c>
      <c r="H122" t="s">
        <v>392</v>
      </c>
      <c r="I122" s="11">
        <v>2.4533E7</v>
      </c>
      <c r="J122" s="11">
        <v>-1.4248E7</v>
      </c>
      <c r="K122" t="s">
        <v>4</v>
      </c>
      <c r="L122" t="s">
        <v>51</v>
      </c>
      <c r="M122" t="s">
        <v>133</v>
      </c>
      <c r="N122" s="12" t="s">
        <v>44</v>
      </c>
      <c r="O122" s="13">
        <v>68.2509</v>
      </c>
      <c r="P122" t="s">
        <v>45</v>
      </c>
      <c r="Q122" s="14" t="s">
        <v>46</v>
      </c>
      <c r="R122">
        <v>6.8</v>
      </c>
      <c r="S122" s="13">
        <v>5.147056103</v>
      </c>
      <c r="T122" s="13">
        <v>-2.804924407E-6</v>
      </c>
      <c r="U122" s="13">
        <v>-0.735296905</v>
      </c>
      <c r="V122">
        <v>408.834</v>
      </c>
      <c r="W122" s="1" t="s">
        <v>69</v>
      </c>
      <c r="X122" t="s">
        <v>343</v>
      </c>
      <c r="Y122">
        <v>1.10294E7</v>
      </c>
      <c r="Z122">
        <f t="shared" si="3"/>
        <v>68250900</v>
      </c>
      <c r="AA122" s="15">
        <f>R122*(1+(S122/Sheet2!$A$2))</f>
        <v>7.149999815</v>
      </c>
      <c r="AB122" s="16">
        <f t="shared" si="4"/>
        <v>0.3594531354</v>
      </c>
      <c r="AC122" s="17">
        <f t="shared" si="5"/>
        <v>-0.2087591519</v>
      </c>
    </row>
    <row r="123" ht="12.75" customHeight="1">
      <c r="A123">
        <v>3.0</v>
      </c>
      <c r="B123">
        <v>6.0</v>
      </c>
      <c r="C123">
        <v>2015.0</v>
      </c>
      <c r="D123" s="9">
        <f t="shared" si="1"/>
        <v>42069</v>
      </c>
      <c r="E123" s="10">
        <v>1998.0</v>
      </c>
      <c r="F123" s="10">
        <f t="shared" si="2"/>
        <v>17</v>
      </c>
      <c r="G123" t="s">
        <v>393</v>
      </c>
      <c r="H123" t="s">
        <v>394</v>
      </c>
      <c r="I123" s="11">
        <v>2.410396E9</v>
      </c>
      <c r="J123" s="11">
        <v>2.65347E8</v>
      </c>
      <c r="K123" t="s">
        <v>2</v>
      </c>
      <c r="L123" t="s">
        <v>87</v>
      </c>
      <c r="M123" t="s">
        <v>88</v>
      </c>
      <c r="N123" s="12" t="s">
        <v>44</v>
      </c>
      <c r="O123" s="13">
        <v>1662.94</v>
      </c>
      <c r="P123" t="s">
        <v>395</v>
      </c>
      <c r="Q123" s="14" t="s">
        <v>46</v>
      </c>
      <c r="R123">
        <v>125.0</v>
      </c>
      <c r="S123" s="13">
        <v>26.0</v>
      </c>
      <c r="T123" s="13">
        <v>20.79999924</v>
      </c>
      <c r="U123" s="13">
        <v>27.60000038</v>
      </c>
      <c r="V123">
        <v>3595.59</v>
      </c>
      <c r="W123" t="s">
        <v>97</v>
      </c>
      <c r="X123" t="s">
        <v>396</v>
      </c>
      <c r="Y123">
        <v>1.0E7</v>
      </c>
      <c r="Z123">
        <f t="shared" si="3"/>
        <v>1662940000</v>
      </c>
      <c r="AA123" s="15">
        <f>R123*(1+(S123/Sheet2!$A$2))</f>
        <v>157.5</v>
      </c>
      <c r="AB123" s="16">
        <f t="shared" si="4"/>
        <v>1.449478634</v>
      </c>
      <c r="AC123" s="17">
        <f t="shared" si="5"/>
        <v>0.1595649873</v>
      </c>
    </row>
    <row r="124" ht="12.75" customHeight="1">
      <c r="A124">
        <v>3.0</v>
      </c>
      <c r="B124">
        <v>9.0</v>
      </c>
      <c r="C124">
        <v>2015.0</v>
      </c>
      <c r="D124" s="9">
        <f t="shared" si="1"/>
        <v>42072</v>
      </c>
      <c r="E124" s="10">
        <v>1968.0</v>
      </c>
      <c r="F124" s="10">
        <f t="shared" si="2"/>
        <v>47</v>
      </c>
      <c r="G124" t="s">
        <v>397</v>
      </c>
      <c r="H124" t="s">
        <v>398</v>
      </c>
      <c r="I124" s="11">
        <v>3.48594E8</v>
      </c>
      <c r="J124" s="11">
        <v>-1.08609E8</v>
      </c>
      <c r="K124" s="1" t="s">
        <v>19</v>
      </c>
      <c r="L124" t="s">
        <v>42</v>
      </c>
      <c r="M124" t="s">
        <v>43</v>
      </c>
      <c r="N124" s="12" t="s">
        <v>44</v>
      </c>
      <c r="O124" s="13">
        <v>3.3995</v>
      </c>
      <c r="P124" t="s">
        <v>45</v>
      </c>
      <c r="Q124" s="14" t="s">
        <v>46</v>
      </c>
      <c r="R124">
        <v>12.6</v>
      </c>
      <c r="S124" s="13">
        <v>-15.07936764</v>
      </c>
      <c r="T124" s="13">
        <v>-20.63492393</v>
      </c>
      <c r="U124" s="13">
        <v>-2.777780771</v>
      </c>
      <c r="V124">
        <v>2374.87</v>
      </c>
      <c r="W124" t="s">
        <v>69</v>
      </c>
      <c r="X124" t="s">
        <v>59</v>
      </c>
      <c r="Y124">
        <v>269800.0</v>
      </c>
      <c r="Z124">
        <f t="shared" si="3"/>
        <v>3399500</v>
      </c>
      <c r="AA124" s="15">
        <f>R124*(1+(S124/Sheet2!$A$2))</f>
        <v>10.69999968</v>
      </c>
      <c r="AB124" s="16">
        <f t="shared" si="4"/>
        <v>102.5427269</v>
      </c>
      <c r="AC124" s="17">
        <f t="shared" si="5"/>
        <v>-31.94852184</v>
      </c>
    </row>
    <row r="125" ht="12.75" customHeight="1">
      <c r="A125">
        <v>3.0</v>
      </c>
      <c r="B125">
        <v>16.0</v>
      </c>
      <c r="C125">
        <v>2015.0</v>
      </c>
      <c r="D125" s="9">
        <f t="shared" si="1"/>
        <v>42079</v>
      </c>
      <c r="E125" s="10">
        <v>1992.0</v>
      </c>
      <c r="F125" s="10">
        <f t="shared" si="2"/>
        <v>23</v>
      </c>
      <c r="G125" t="s">
        <v>399</v>
      </c>
      <c r="H125" t="s">
        <v>400</v>
      </c>
      <c r="I125" s="11">
        <v>3.31115332E7</v>
      </c>
      <c r="J125" s="11">
        <v>3078848.87</v>
      </c>
      <c r="K125" t="s">
        <v>13</v>
      </c>
      <c r="L125" t="s">
        <v>221</v>
      </c>
      <c r="M125" t="s">
        <v>299</v>
      </c>
      <c r="N125" s="12" t="s">
        <v>44</v>
      </c>
      <c r="O125" s="13">
        <v>324.064</v>
      </c>
      <c r="P125" t="s">
        <v>401</v>
      </c>
      <c r="Q125" s="14" t="s">
        <v>46</v>
      </c>
      <c r="R125">
        <v>5.2</v>
      </c>
      <c r="S125" s="13">
        <v>-2.499996424</v>
      </c>
      <c r="T125" s="13">
        <v>-3.846150398</v>
      </c>
      <c r="U125" s="13">
        <v>-1.923073292</v>
      </c>
      <c r="V125">
        <v>580.065</v>
      </c>
      <c r="W125" t="s">
        <v>69</v>
      </c>
      <c r="X125" t="s">
        <v>300</v>
      </c>
      <c r="Y125">
        <v>6897800.0</v>
      </c>
      <c r="Z125">
        <f t="shared" si="3"/>
        <v>324064000</v>
      </c>
      <c r="AA125" s="15">
        <f>R125*(1+(S125/Sheet2!$A$2))</f>
        <v>5.070000186</v>
      </c>
      <c r="AB125" s="16">
        <f t="shared" si="4"/>
        <v>0.1021759072</v>
      </c>
      <c r="AC125" s="17">
        <f t="shared" si="5"/>
        <v>0.009500743279</v>
      </c>
    </row>
    <row r="126" ht="12.75" customHeight="1">
      <c r="A126">
        <v>3.0</v>
      </c>
      <c r="B126">
        <v>20.0</v>
      </c>
      <c r="C126">
        <v>2015.0</v>
      </c>
      <c r="D126" s="9">
        <f t="shared" si="1"/>
        <v>42083</v>
      </c>
      <c r="E126" s="10">
        <v>2014.0</v>
      </c>
      <c r="F126" s="10">
        <f t="shared" si="2"/>
        <v>1</v>
      </c>
      <c r="G126" t="s">
        <v>402</v>
      </c>
      <c r="H126" t="s">
        <v>403</v>
      </c>
      <c r="I126" s="11">
        <v>4.8532E7</v>
      </c>
      <c r="J126" s="11">
        <v>1.3091E7</v>
      </c>
      <c r="K126" s="1" t="s">
        <v>13</v>
      </c>
      <c r="L126" t="s">
        <v>51</v>
      </c>
      <c r="M126" t="s">
        <v>58</v>
      </c>
      <c r="N126" s="12" t="s">
        <v>44</v>
      </c>
      <c r="O126" s="13">
        <v>1345.8</v>
      </c>
      <c r="P126" t="s">
        <v>395</v>
      </c>
      <c r="Q126" s="14" t="s">
        <v>46</v>
      </c>
      <c r="R126">
        <v>80.0</v>
      </c>
      <c r="S126" s="13">
        <v>12.1875</v>
      </c>
      <c r="T126" s="13">
        <v>19.0625</v>
      </c>
      <c r="U126" s="13">
        <v>28.75</v>
      </c>
      <c r="V126">
        <v>2680.98</v>
      </c>
      <c r="W126" s="1" t="s">
        <v>54</v>
      </c>
      <c r="X126" t="s">
        <v>404</v>
      </c>
      <c r="Y126">
        <v>1.56228E7</v>
      </c>
      <c r="Z126">
        <f t="shared" si="3"/>
        <v>1345800000</v>
      </c>
      <c r="AA126" s="15">
        <f>R126*(1+(S126/Sheet2!$A$2))</f>
        <v>89.75</v>
      </c>
      <c r="AB126" s="16">
        <f t="shared" si="4"/>
        <v>0.03606182196</v>
      </c>
      <c r="AC126" s="17">
        <f t="shared" si="5"/>
        <v>0.009727299747</v>
      </c>
    </row>
    <row r="127" ht="12.75" customHeight="1">
      <c r="A127">
        <v>3.0</v>
      </c>
      <c r="B127">
        <v>23.0</v>
      </c>
      <c r="C127">
        <v>2015.0</v>
      </c>
      <c r="D127" s="9">
        <f t="shared" si="1"/>
        <v>42086</v>
      </c>
      <c r="E127" s="10">
        <v>2009.0</v>
      </c>
      <c r="F127" s="10">
        <f t="shared" si="2"/>
        <v>6</v>
      </c>
      <c r="G127" t="s">
        <v>405</v>
      </c>
      <c r="H127" t="s">
        <v>406</v>
      </c>
      <c r="I127" s="11">
        <v>439455.0</v>
      </c>
      <c r="J127" s="11">
        <v>-6.867E7</v>
      </c>
      <c r="K127" t="s">
        <v>41</v>
      </c>
      <c r="L127" t="s">
        <v>42</v>
      </c>
      <c r="M127" t="s">
        <v>43</v>
      </c>
      <c r="N127" s="12" t="s">
        <v>44</v>
      </c>
      <c r="O127" s="13">
        <v>575.002</v>
      </c>
      <c r="P127" t="s">
        <v>313</v>
      </c>
      <c r="Q127" s="14" t="s">
        <v>46</v>
      </c>
      <c r="R127">
        <v>32.0</v>
      </c>
      <c r="S127" s="13">
        <v>7.8125</v>
      </c>
      <c r="T127" s="13">
        <v>18.75</v>
      </c>
      <c r="U127" s="13">
        <v>11.875</v>
      </c>
      <c r="V127">
        <v>1424.61</v>
      </c>
      <c r="W127" s="1" t="s">
        <v>54</v>
      </c>
      <c r="X127" t="s">
        <v>407</v>
      </c>
      <c r="Y127">
        <v>1.5625E7</v>
      </c>
      <c r="Z127">
        <f t="shared" si="3"/>
        <v>575002000</v>
      </c>
      <c r="AA127" s="15">
        <f>R127*(1+(S127/Sheet2!$A$2))</f>
        <v>34.5</v>
      </c>
      <c r="AB127" s="16">
        <f t="shared" si="4"/>
        <v>0.0007642669069</v>
      </c>
      <c r="AC127" s="17">
        <f t="shared" si="5"/>
        <v>-0.1194256716</v>
      </c>
    </row>
    <row r="128" ht="12.75" customHeight="1">
      <c r="A128">
        <v>3.0</v>
      </c>
      <c r="B128">
        <v>25.0</v>
      </c>
      <c r="C128">
        <v>2015.0</v>
      </c>
      <c r="D128" s="9">
        <f t="shared" si="1"/>
        <v>42088</v>
      </c>
      <c r="E128" s="10">
        <v>1915.0</v>
      </c>
      <c r="F128" s="10">
        <f t="shared" si="2"/>
        <v>100</v>
      </c>
      <c r="G128" t="s">
        <v>408</v>
      </c>
      <c r="H128" t="s">
        <v>409</v>
      </c>
      <c r="I128" s="11">
        <v>1.71684E8</v>
      </c>
      <c r="J128" s="11">
        <v>1.3413E7</v>
      </c>
      <c r="K128" t="s">
        <v>4</v>
      </c>
      <c r="L128" t="s">
        <v>51</v>
      </c>
      <c r="M128" t="s">
        <v>58</v>
      </c>
      <c r="N128" s="12" t="s">
        <v>44</v>
      </c>
      <c r="O128" s="13">
        <v>2605.8</v>
      </c>
      <c r="P128" t="s">
        <v>410</v>
      </c>
      <c r="Q128" s="14" t="s">
        <v>46</v>
      </c>
      <c r="R128">
        <v>58.0</v>
      </c>
      <c r="S128" s="13">
        <v>13.96551704</v>
      </c>
      <c r="T128" s="13">
        <v>15.51724148</v>
      </c>
      <c r="U128" s="13">
        <v>18.10344887</v>
      </c>
      <c r="V128">
        <v>4206.28</v>
      </c>
      <c r="W128" t="s">
        <v>145</v>
      </c>
      <c r="X128" t="s">
        <v>411</v>
      </c>
      <c r="Y128">
        <v>4.30014E7</v>
      </c>
      <c r="Z128">
        <f t="shared" si="3"/>
        <v>2605800000</v>
      </c>
      <c r="AA128" s="15">
        <f>R128*(1+(S128/Sheet2!$A$2))</f>
        <v>66.09999988</v>
      </c>
      <c r="AB128" s="16">
        <f t="shared" si="4"/>
        <v>0.06588533272</v>
      </c>
      <c r="AC128" s="17">
        <f t="shared" si="5"/>
        <v>0.005147363574</v>
      </c>
    </row>
    <row r="129" ht="12.75" customHeight="1">
      <c r="A129">
        <v>3.0</v>
      </c>
      <c r="B129">
        <v>27.0</v>
      </c>
      <c r="C129">
        <v>2015.0</v>
      </c>
      <c r="D129" s="9">
        <f t="shared" si="1"/>
        <v>42090</v>
      </c>
      <c r="E129" s="10">
        <v>2008.0</v>
      </c>
      <c r="F129" s="10">
        <f t="shared" si="2"/>
        <v>7</v>
      </c>
      <c r="G129" t="s">
        <v>412</v>
      </c>
      <c r="H129" t="s">
        <v>413</v>
      </c>
      <c r="I129" s="11">
        <v>4.1395E7</v>
      </c>
      <c r="J129" s="11">
        <v>1.7629E7</v>
      </c>
      <c r="K129" t="s">
        <v>13</v>
      </c>
      <c r="L129" t="s">
        <v>221</v>
      </c>
      <c r="M129" t="s">
        <v>222</v>
      </c>
      <c r="N129" s="12" t="s">
        <v>44</v>
      </c>
      <c r="O129" s="13">
        <v>1679.49</v>
      </c>
      <c r="P129" t="s">
        <v>377</v>
      </c>
      <c r="Q129" s="14" t="s">
        <v>46</v>
      </c>
      <c r="R129">
        <v>14.75</v>
      </c>
      <c r="S129" s="13">
        <v>3.322033882</v>
      </c>
      <c r="T129" s="13">
        <v>1.355932236</v>
      </c>
      <c r="U129" s="13">
        <v>0.5423728824</v>
      </c>
      <c r="V129">
        <v>1903.53</v>
      </c>
      <c r="W129" t="s">
        <v>145</v>
      </c>
      <c r="X129" t="s">
        <v>414</v>
      </c>
      <c r="Y129">
        <v>1.15E7</v>
      </c>
      <c r="Z129">
        <f t="shared" si="3"/>
        <v>1679490000</v>
      </c>
      <c r="AA129" s="15">
        <f>R129*(1+(S129/Sheet2!$A$2))</f>
        <v>15.24</v>
      </c>
      <c r="AB129" s="16">
        <f t="shared" si="4"/>
        <v>0.02464736319</v>
      </c>
      <c r="AC129" s="17">
        <f t="shared" si="5"/>
        <v>0.01049663886</v>
      </c>
    </row>
    <row r="130" ht="12.75" customHeight="1">
      <c r="A130">
        <v>3.0</v>
      </c>
      <c r="B130">
        <v>27.0</v>
      </c>
      <c r="C130">
        <v>2015.0</v>
      </c>
      <c r="D130" s="9">
        <f t="shared" si="1"/>
        <v>42090</v>
      </c>
      <c r="E130" s="10">
        <v>2012.0</v>
      </c>
      <c r="F130" s="10">
        <f t="shared" si="2"/>
        <v>3</v>
      </c>
      <c r="G130" t="s">
        <v>415</v>
      </c>
      <c r="H130" t="s">
        <v>416</v>
      </c>
      <c r="I130" s="11">
        <v>8.45E7</v>
      </c>
      <c r="J130" s="11">
        <v>1.38E7</v>
      </c>
      <c r="K130" s="1" t="s">
        <v>13</v>
      </c>
      <c r="L130" t="s">
        <v>51</v>
      </c>
      <c r="M130" t="s">
        <v>58</v>
      </c>
      <c r="N130" s="12" t="s">
        <v>44</v>
      </c>
      <c r="O130" s="13">
        <v>746.685</v>
      </c>
      <c r="P130" t="s">
        <v>240</v>
      </c>
      <c r="Q130" s="14" t="s">
        <v>46</v>
      </c>
      <c r="R130">
        <v>66.0</v>
      </c>
      <c r="S130" s="13">
        <v>19.31818199</v>
      </c>
      <c r="T130" s="13">
        <v>17.42424202</v>
      </c>
      <c r="U130" s="13">
        <v>17.04545403</v>
      </c>
      <c r="V130">
        <v>1224.16</v>
      </c>
      <c r="W130" t="s">
        <v>69</v>
      </c>
      <c r="X130" t="s">
        <v>284</v>
      </c>
      <c r="Y130">
        <v>1.07135E7</v>
      </c>
      <c r="Z130">
        <f t="shared" si="3"/>
        <v>746685000</v>
      </c>
      <c r="AA130" s="15">
        <f>R130*(1+(S130/Sheet2!$A$2))</f>
        <v>78.75000011</v>
      </c>
      <c r="AB130" s="16">
        <f t="shared" si="4"/>
        <v>0.1131668642</v>
      </c>
      <c r="AC130" s="17">
        <f t="shared" si="5"/>
        <v>0.01848168907</v>
      </c>
    </row>
    <row r="131" ht="12.75" customHeight="1">
      <c r="A131">
        <v>4.0</v>
      </c>
      <c r="B131">
        <v>2.0</v>
      </c>
      <c r="C131">
        <v>2015.0</v>
      </c>
      <c r="D131" s="9">
        <f t="shared" si="1"/>
        <v>42096</v>
      </c>
      <c r="E131" s="18">
        <v>2009.0</v>
      </c>
      <c r="F131" s="10">
        <f t="shared" si="2"/>
        <v>6</v>
      </c>
      <c r="G131" t="s">
        <v>417</v>
      </c>
      <c r="H131" t="s">
        <v>418</v>
      </c>
      <c r="I131" s="11">
        <v>1163114.81</v>
      </c>
      <c r="J131" s="11">
        <v>-2079545.6</v>
      </c>
      <c r="K131" s="1" t="s">
        <v>13</v>
      </c>
      <c r="L131" t="s">
        <v>221</v>
      </c>
      <c r="M131" t="s">
        <v>133</v>
      </c>
      <c r="N131" s="12" t="s">
        <v>44</v>
      </c>
      <c r="O131" s="13">
        <v>35.1312</v>
      </c>
      <c r="P131" t="s">
        <v>45</v>
      </c>
      <c r="Q131" s="14" t="s">
        <v>46</v>
      </c>
      <c r="R131">
        <v>2.0</v>
      </c>
      <c r="S131" s="13">
        <v>-6.376006603</v>
      </c>
      <c r="T131" s="13">
        <v>-28.52974701</v>
      </c>
      <c r="U131" s="13">
        <v>-20.81628227</v>
      </c>
      <c r="V131">
        <v>91.9254</v>
      </c>
      <c r="W131" t="s">
        <v>47</v>
      </c>
      <c r="X131" t="s">
        <v>75</v>
      </c>
      <c r="Y131">
        <v>2036900.0</v>
      </c>
      <c r="Z131">
        <f t="shared" si="3"/>
        <v>35131200</v>
      </c>
      <c r="AA131" s="15">
        <f>R131*(1+(S131/Sheet2!$A$2))</f>
        <v>1.872479868</v>
      </c>
      <c r="AB131" s="16">
        <f t="shared" si="4"/>
        <v>0.03310774497</v>
      </c>
      <c r="AC131" s="17">
        <f t="shared" si="5"/>
        <v>-0.05919369677</v>
      </c>
    </row>
    <row r="132" ht="12.75" customHeight="1">
      <c r="A132">
        <v>4.0</v>
      </c>
      <c r="B132">
        <v>9.0</v>
      </c>
      <c r="C132">
        <v>2015.0</v>
      </c>
      <c r="D132" s="9">
        <f t="shared" si="1"/>
        <v>42103</v>
      </c>
      <c r="E132" s="10">
        <v>2009.0</v>
      </c>
      <c r="F132" s="10">
        <f t="shared" si="2"/>
        <v>6</v>
      </c>
      <c r="G132" t="s">
        <v>419</v>
      </c>
      <c r="H132" t="s">
        <v>420</v>
      </c>
      <c r="I132" s="11">
        <v>1.97358E8</v>
      </c>
      <c r="J132" s="11">
        <v>7800000.0</v>
      </c>
      <c r="K132" t="s">
        <v>4</v>
      </c>
      <c r="L132" t="s">
        <v>51</v>
      </c>
      <c r="M132" s="1" t="s">
        <v>133</v>
      </c>
      <c r="N132" s="12" t="s">
        <v>44</v>
      </c>
      <c r="O132" s="13">
        <v>21.6319</v>
      </c>
      <c r="P132" t="s">
        <v>127</v>
      </c>
      <c r="Q132" s="14" t="s">
        <v>46</v>
      </c>
      <c r="R132">
        <v>35.0</v>
      </c>
      <c r="S132" s="13">
        <v>6.0</v>
      </c>
      <c r="T132" s="13">
        <v>8.0</v>
      </c>
      <c r="U132" s="13">
        <v>9.714285851</v>
      </c>
      <c r="V132">
        <v>142.628</v>
      </c>
      <c r="W132" t="s">
        <v>69</v>
      </c>
      <c r="X132" t="s">
        <v>75</v>
      </c>
      <c r="Y132">
        <v>650000.0</v>
      </c>
      <c r="Z132">
        <f t="shared" si="3"/>
        <v>21631900</v>
      </c>
      <c r="AA132" s="15">
        <f>R132*(1+(S132/Sheet2!$A$2))</f>
        <v>37.1</v>
      </c>
      <c r="AB132" s="16">
        <f t="shared" si="4"/>
        <v>9.12347043</v>
      </c>
      <c r="AC132" s="17">
        <f t="shared" si="5"/>
        <v>0.36057859</v>
      </c>
    </row>
    <row r="133" ht="12.75" customHeight="1">
      <c r="A133">
        <v>4.0</v>
      </c>
      <c r="B133">
        <v>24.0</v>
      </c>
      <c r="C133">
        <v>2015.0</v>
      </c>
      <c r="D133" s="9">
        <f t="shared" si="1"/>
        <v>42118</v>
      </c>
      <c r="E133" s="10">
        <v>2001.0</v>
      </c>
      <c r="F133" s="10">
        <f t="shared" si="2"/>
        <v>14</v>
      </c>
      <c r="G133" t="s">
        <v>421</v>
      </c>
      <c r="H133" t="s">
        <v>422</v>
      </c>
      <c r="I133" s="11">
        <v>6.206E8</v>
      </c>
      <c r="J133" s="11">
        <v>-6.89E7</v>
      </c>
      <c r="K133" t="s">
        <v>4</v>
      </c>
      <c r="L133" t="s">
        <v>51</v>
      </c>
      <c r="M133" t="s">
        <v>58</v>
      </c>
      <c r="N133" s="12" t="s">
        <v>44</v>
      </c>
      <c r="O133" s="13">
        <v>475.48</v>
      </c>
      <c r="P133" t="s">
        <v>89</v>
      </c>
      <c r="Q133" s="14" t="s">
        <v>46</v>
      </c>
      <c r="R133">
        <v>25.0</v>
      </c>
      <c r="S133" s="13">
        <v>38.0</v>
      </c>
      <c r="T133" s="13">
        <v>46.40000153</v>
      </c>
      <c r="U133" s="13">
        <v>56.40000153</v>
      </c>
      <c r="V133">
        <v>1970.38</v>
      </c>
      <c r="W133" t="s">
        <v>97</v>
      </c>
      <c r="X133" t="s">
        <v>84</v>
      </c>
      <c r="Y133">
        <v>1.7901E7</v>
      </c>
      <c r="Z133">
        <f t="shared" si="3"/>
        <v>475480000</v>
      </c>
      <c r="AA133" s="15">
        <f>R133*(1+(S133/Sheet2!$A$2))</f>
        <v>34.5</v>
      </c>
      <c r="AB133" s="16">
        <f t="shared" si="4"/>
        <v>1.305207369</v>
      </c>
      <c r="AC133" s="17">
        <f t="shared" si="5"/>
        <v>-0.1449062001</v>
      </c>
    </row>
    <row r="134" ht="12.75" customHeight="1">
      <c r="A134">
        <v>5.0</v>
      </c>
      <c r="B134">
        <v>4.0</v>
      </c>
      <c r="C134">
        <v>2015.0</v>
      </c>
      <c r="D134" s="9">
        <f t="shared" si="1"/>
        <v>42128</v>
      </c>
      <c r="E134" s="18">
        <v>2004.0</v>
      </c>
      <c r="F134" s="10">
        <f t="shared" si="2"/>
        <v>11</v>
      </c>
      <c r="G134" t="s">
        <v>423</v>
      </c>
      <c r="H134" t="s">
        <v>424</v>
      </c>
      <c r="I134" s="11">
        <v>221138.0</v>
      </c>
      <c r="J134" s="11">
        <v>-31944.0</v>
      </c>
      <c r="K134" t="s">
        <v>4</v>
      </c>
      <c r="L134" t="s">
        <v>51</v>
      </c>
      <c r="M134" t="s">
        <v>52</v>
      </c>
      <c r="N134" s="12" t="s">
        <v>44</v>
      </c>
      <c r="O134" s="13">
        <v>11.2951</v>
      </c>
      <c r="P134" t="s">
        <v>45</v>
      </c>
      <c r="Q134" s="14" t="s">
        <v>46</v>
      </c>
      <c r="R134">
        <v>4.95</v>
      </c>
      <c r="S134" s="13">
        <v>-9.696966171</v>
      </c>
      <c r="T134" s="13">
        <v>-15.15151215</v>
      </c>
      <c r="U134" s="13">
        <v>-6.868683338</v>
      </c>
      <c r="V134">
        <v>34.5131</v>
      </c>
      <c r="W134" s="1" t="s">
        <v>54</v>
      </c>
      <c r="X134" t="s">
        <v>75</v>
      </c>
      <c r="Y134">
        <v>2450000.0</v>
      </c>
      <c r="Z134">
        <f t="shared" si="3"/>
        <v>11295100</v>
      </c>
      <c r="AA134" s="15">
        <f>R134*(1+(S134/Sheet2!$A$2))</f>
        <v>4.470000175</v>
      </c>
      <c r="AB134" s="16">
        <f t="shared" si="4"/>
        <v>0.01957822419</v>
      </c>
      <c r="AC134" s="17">
        <f t="shared" si="5"/>
        <v>-0.002828129012</v>
      </c>
    </row>
    <row r="135" ht="12.75" customHeight="1">
      <c r="A135">
        <v>5.0</v>
      </c>
      <c r="B135">
        <v>21.0</v>
      </c>
      <c r="C135">
        <v>2015.0</v>
      </c>
      <c r="D135" s="9">
        <f t="shared" si="1"/>
        <v>42145</v>
      </c>
      <c r="E135" s="10">
        <v>1990.0</v>
      </c>
      <c r="F135" s="10">
        <f t="shared" si="2"/>
        <v>25</v>
      </c>
      <c r="G135" t="s">
        <v>425</v>
      </c>
      <c r="H135" t="s">
        <v>426</v>
      </c>
      <c r="I135" s="11">
        <v>3.270354376E7</v>
      </c>
      <c r="J135" s="11">
        <v>3195933.41</v>
      </c>
      <c r="K135" t="s">
        <v>13</v>
      </c>
      <c r="L135" t="s">
        <v>221</v>
      </c>
      <c r="M135" t="s">
        <v>222</v>
      </c>
      <c r="N135" s="12" t="s">
        <v>44</v>
      </c>
      <c r="O135" s="13">
        <v>443.42</v>
      </c>
      <c r="P135" t="s">
        <v>427</v>
      </c>
      <c r="Q135" s="14" t="s">
        <v>46</v>
      </c>
      <c r="R135">
        <v>5.7</v>
      </c>
      <c r="S135" s="13">
        <v>8.596494675</v>
      </c>
      <c r="T135" s="13">
        <v>6.315793037</v>
      </c>
      <c r="U135" s="13">
        <v>5.263161182</v>
      </c>
      <c r="V135">
        <v>760.246</v>
      </c>
      <c r="W135" t="s">
        <v>69</v>
      </c>
      <c r="X135" t="s">
        <v>104</v>
      </c>
      <c r="Y135">
        <v>8404000.0</v>
      </c>
      <c r="Z135">
        <f t="shared" si="3"/>
        <v>443420000</v>
      </c>
      <c r="AA135" s="15">
        <f>R135*(1+(S135/Sheet2!$A$2))</f>
        <v>6.190000196</v>
      </c>
      <c r="AB135" s="16">
        <f t="shared" si="4"/>
        <v>0.07375297407</v>
      </c>
      <c r="AC135" s="17">
        <f t="shared" si="5"/>
        <v>0.007207463376</v>
      </c>
    </row>
    <row r="136" ht="12.75" customHeight="1">
      <c r="A136">
        <v>5.0</v>
      </c>
      <c r="B136">
        <v>21.0</v>
      </c>
      <c r="C136">
        <v>2015.0</v>
      </c>
      <c r="D136" s="9">
        <f t="shared" si="1"/>
        <v>42145</v>
      </c>
      <c r="E136" s="10">
        <v>2014.0</v>
      </c>
      <c r="F136" s="10">
        <f t="shared" si="2"/>
        <v>1</v>
      </c>
      <c r="G136" t="s">
        <v>428</v>
      </c>
      <c r="H136" t="s">
        <v>429</v>
      </c>
      <c r="I136" s="11">
        <v>0.0</v>
      </c>
      <c r="J136" s="11">
        <v>0.0</v>
      </c>
      <c r="K136" t="s">
        <v>4</v>
      </c>
      <c r="L136" t="s">
        <v>51</v>
      </c>
      <c r="M136" t="s">
        <v>133</v>
      </c>
      <c r="N136" s="12" t="s">
        <v>44</v>
      </c>
      <c r="O136" s="13">
        <v>7.67899</v>
      </c>
      <c r="P136" t="s">
        <v>187</v>
      </c>
      <c r="Q136" s="14" t="s">
        <v>46</v>
      </c>
      <c r="R136">
        <v>3.8</v>
      </c>
      <c r="S136" s="13">
        <v>32.89473724</v>
      </c>
      <c r="T136" s="13">
        <v>68.42105103</v>
      </c>
      <c r="U136" s="13">
        <v>51.31579208</v>
      </c>
      <c r="V136">
        <v>53.0549</v>
      </c>
      <c r="W136" t="s">
        <v>115</v>
      </c>
      <c r="X136" t="s">
        <v>75</v>
      </c>
      <c r="Y136">
        <v>2200000.0</v>
      </c>
      <c r="Z136">
        <f t="shared" si="3"/>
        <v>7678990</v>
      </c>
      <c r="AA136" s="15">
        <f>R136*(1+(S136/Sheet2!$A$2))</f>
        <v>5.050000015</v>
      </c>
      <c r="AB136" s="16">
        <f t="shared" si="4"/>
        <v>0</v>
      </c>
      <c r="AC136" s="17">
        <f t="shared" si="5"/>
        <v>0</v>
      </c>
    </row>
    <row r="137" ht="12.75" customHeight="1">
      <c r="A137">
        <v>5.0</v>
      </c>
      <c r="B137">
        <v>22.0</v>
      </c>
      <c r="C137">
        <v>2015.0</v>
      </c>
      <c r="D137" s="9">
        <f t="shared" si="1"/>
        <v>42146</v>
      </c>
      <c r="E137" s="10">
        <v>1973.0</v>
      </c>
      <c r="F137" s="10">
        <f t="shared" si="2"/>
        <v>42</v>
      </c>
      <c r="G137" t="s">
        <v>430</v>
      </c>
      <c r="H137" t="s">
        <v>431</v>
      </c>
      <c r="I137" s="11">
        <v>1.899481E9</v>
      </c>
      <c r="J137" s="11">
        <v>2.1184E8</v>
      </c>
      <c r="K137" t="s">
        <v>41</v>
      </c>
      <c r="L137" t="s">
        <v>42</v>
      </c>
      <c r="M137" t="s">
        <v>43</v>
      </c>
      <c r="N137" s="12" t="s">
        <v>44</v>
      </c>
      <c r="O137" s="13">
        <v>950.82</v>
      </c>
      <c r="P137" t="s">
        <v>432</v>
      </c>
      <c r="Q137" s="14" t="s">
        <v>46</v>
      </c>
      <c r="R137">
        <v>78.0</v>
      </c>
      <c r="S137" s="13">
        <v>18.91025734</v>
      </c>
      <c r="T137" s="13">
        <v>29.4871788</v>
      </c>
      <c r="U137" s="13">
        <v>23.71794891</v>
      </c>
      <c r="V137">
        <v>2047.44</v>
      </c>
      <c r="W137" t="s">
        <v>69</v>
      </c>
      <c r="X137" t="s">
        <v>433</v>
      </c>
      <c r="Y137">
        <v>1.06E7</v>
      </c>
      <c r="Z137">
        <f t="shared" si="3"/>
        <v>950820000</v>
      </c>
      <c r="AA137" s="15">
        <f>R137*(1+(S137/Sheet2!$A$2))</f>
        <v>92.75000073</v>
      </c>
      <c r="AB137" s="16">
        <f t="shared" si="4"/>
        <v>1.997729328</v>
      </c>
      <c r="AC137" s="17">
        <f t="shared" si="5"/>
        <v>0.2227971646</v>
      </c>
    </row>
    <row r="138" ht="12.75" customHeight="1">
      <c r="A138">
        <v>6.0</v>
      </c>
      <c r="B138">
        <v>2.0</v>
      </c>
      <c r="C138">
        <v>2015.0</v>
      </c>
      <c r="D138" s="9">
        <f t="shared" si="1"/>
        <v>42157</v>
      </c>
      <c r="E138" s="10">
        <v>2008.0</v>
      </c>
      <c r="F138" s="10">
        <f t="shared" si="2"/>
        <v>7</v>
      </c>
      <c r="G138" t="s">
        <v>434</v>
      </c>
      <c r="H138" t="s">
        <v>435</v>
      </c>
      <c r="I138" s="11">
        <v>1600000.0</v>
      </c>
      <c r="J138" s="11">
        <v>-3.8891E7</v>
      </c>
      <c r="K138" t="s">
        <v>4</v>
      </c>
      <c r="L138" t="s">
        <v>51</v>
      </c>
      <c r="M138" t="s">
        <v>133</v>
      </c>
      <c r="N138" s="12" t="s">
        <v>44</v>
      </c>
      <c r="O138" s="13">
        <v>147.851</v>
      </c>
      <c r="P138" t="s">
        <v>322</v>
      </c>
      <c r="Q138" s="14" t="s">
        <v>46</v>
      </c>
      <c r="R138">
        <v>50.0</v>
      </c>
      <c r="S138" s="13">
        <v>-4.800000191</v>
      </c>
      <c r="T138" s="13">
        <v>-8.199999809</v>
      </c>
      <c r="U138" s="13">
        <v>-15.0</v>
      </c>
      <c r="V138">
        <v>400.963</v>
      </c>
      <c r="W138" s="1" t="s">
        <v>54</v>
      </c>
      <c r="X138" t="s">
        <v>343</v>
      </c>
      <c r="Y138">
        <v>3300000.0</v>
      </c>
      <c r="Z138">
        <f t="shared" si="3"/>
        <v>147851000</v>
      </c>
      <c r="AA138" s="15">
        <f>R138*(1+(S138/Sheet2!$A$2))</f>
        <v>47.5999999</v>
      </c>
      <c r="AB138" s="16">
        <f t="shared" si="4"/>
        <v>0.01082170564</v>
      </c>
      <c r="AC138" s="17">
        <f t="shared" si="5"/>
        <v>-0.2630418462</v>
      </c>
    </row>
    <row r="139" ht="12.75" customHeight="1">
      <c r="A139">
        <v>6.0</v>
      </c>
      <c r="B139">
        <v>4.0</v>
      </c>
      <c r="C139">
        <v>2015.0</v>
      </c>
      <c r="D139" s="9">
        <f t="shared" si="1"/>
        <v>42159</v>
      </c>
      <c r="E139" s="10">
        <v>2014.0</v>
      </c>
      <c r="F139" s="10">
        <f t="shared" si="2"/>
        <v>1</v>
      </c>
      <c r="G139" t="s">
        <v>436</v>
      </c>
      <c r="H139" t="s">
        <v>437</v>
      </c>
      <c r="I139" s="11">
        <v>1.489E8</v>
      </c>
      <c r="J139" s="11">
        <v>7900000.0</v>
      </c>
      <c r="K139" t="s">
        <v>13</v>
      </c>
      <c r="L139" t="s">
        <v>221</v>
      </c>
      <c r="M139" t="s">
        <v>222</v>
      </c>
      <c r="N139" s="12" t="s">
        <v>44</v>
      </c>
      <c r="O139" s="13">
        <v>678.065</v>
      </c>
      <c r="P139" t="s">
        <v>438</v>
      </c>
      <c r="Q139" s="14" t="s">
        <v>46</v>
      </c>
      <c r="R139">
        <v>10.5</v>
      </c>
      <c r="S139" s="13">
        <v>9.523809433</v>
      </c>
      <c r="T139" s="13">
        <v>32.09523773</v>
      </c>
      <c r="U139" s="13">
        <v>18.09523773</v>
      </c>
      <c r="V139">
        <v>1841.48</v>
      </c>
      <c r="W139" s="1" t="s">
        <v>54</v>
      </c>
      <c r="X139" t="s">
        <v>414</v>
      </c>
      <c r="Y139">
        <v>6654700.0</v>
      </c>
      <c r="Z139">
        <f t="shared" si="3"/>
        <v>678065000</v>
      </c>
      <c r="AA139" s="15">
        <f>R139*(1+(S139/Sheet2!$A$2))</f>
        <v>11.49999999</v>
      </c>
      <c r="AB139" s="16">
        <f t="shared" si="4"/>
        <v>0.2195954665</v>
      </c>
      <c r="AC139" s="17">
        <f t="shared" si="5"/>
        <v>0.01165080044</v>
      </c>
    </row>
    <row r="140" ht="12.75" customHeight="1">
      <c r="A140">
        <v>6.0</v>
      </c>
      <c r="B140">
        <v>9.0</v>
      </c>
      <c r="C140">
        <v>2015.0</v>
      </c>
      <c r="D140" s="9">
        <f t="shared" si="1"/>
        <v>42164</v>
      </c>
      <c r="E140" s="10">
        <v>2009.0</v>
      </c>
      <c r="F140" s="10">
        <f t="shared" si="2"/>
        <v>6</v>
      </c>
      <c r="G140" t="s">
        <v>439</v>
      </c>
      <c r="H140" t="s">
        <v>440</v>
      </c>
      <c r="I140" s="11">
        <v>1.40541E8</v>
      </c>
      <c r="J140" s="11">
        <v>4.7332E7</v>
      </c>
      <c r="K140" t="s">
        <v>4</v>
      </c>
      <c r="L140" t="s">
        <v>51</v>
      </c>
      <c r="M140" t="s">
        <v>58</v>
      </c>
      <c r="N140" s="12" t="s">
        <v>44</v>
      </c>
      <c r="O140" s="13">
        <v>280.621</v>
      </c>
      <c r="P140" t="s">
        <v>427</v>
      </c>
      <c r="Q140" s="14" t="s">
        <v>46</v>
      </c>
      <c r="R140">
        <v>38.0</v>
      </c>
      <c r="S140" s="13">
        <v>-0.7894737124</v>
      </c>
      <c r="T140" s="13">
        <v>-3.947368383</v>
      </c>
      <c r="U140" s="13">
        <v>-5.526315689</v>
      </c>
      <c r="V140">
        <v>1363.32</v>
      </c>
      <c r="W140" t="s">
        <v>145</v>
      </c>
      <c r="X140" t="s">
        <v>343</v>
      </c>
      <c r="Y140">
        <v>8300000.0</v>
      </c>
      <c r="Z140">
        <f t="shared" si="3"/>
        <v>280621000</v>
      </c>
      <c r="AA140" s="15">
        <f>R140*(1+(S140/Sheet2!$A$2))</f>
        <v>37.69999999</v>
      </c>
      <c r="AB140" s="16">
        <f t="shared" si="4"/>
        <v>0.5008213926</v>
      </c>
      <c r="AC140" s="17">
        <f t="shared" si="5"/>
        <v>0.1686687739</v>
      </c>
    </row>
    <row r="141" ht="12.75" customHeight="1">
      <c r="A141">
        <v>6.0</v>
      </c>
      <c r="B141">
        <v>10.0</v>
      </c>
      <c r="C141">
        <v>2015.0</v>
      </c>
      <c r="D141" s="9">
        <f t="shared" si="1"/>
        <v>42165</v>
      </c>
      <c r="E141" s="10">
        <v>1998.0</v>
      </c>
      <c r="F141" s="10">
        <f t="shared" si="2"/>
        <v>17</v>
      </c>
      <c r="G141" t="s">
        <v>441</v>
      </c>
      <c r="H141" t="s">
        <v>442</v>
      </c>
      <c r="I141" s="11">
        <v>9.16211E8</v>
      </c>
      <c r="J141" s="11">
        <v>3.37997E8</v>
      </c>
      <c r="K141" t="s">
        <v>4</v>
      </c>
      <c r="L141" t="s">
        <v>51</v>
      </c>
      <c r="M141" t="s">
        <v>58</v>
      </c>
      <c r="N141" s="12" t="s">
        <v>44</v>
      </c>
      <c r="O141" s="13">
        <v>889.731</v>
      </c>
      <c r="P141" t="s">
        <v>89</v>
      </c>
      <c r="Q141" s="14" t="s">
        <v>46</v>
      </c>
      <c r="R141">
        <v>55.0</v>
      </c>
      <c r="S141" s="13">
        <v>15.63636398</v>
      </c>
      <c r="T141" s="13">
        <v>22.72727203</v>
      </c>
      <c r="U141" s="13">
        <v>17.27272797</v>
      </c>
      <c r="V141">
        <v>4689.77</v>
      </c>
      <c r="W141" t="s">
        <v>145</v>
      </c>
      <c r="X141" t="s">
        <v>372</v>
      </c>
      <c r="Y141">
        <v>1.81818E7</v>
      </c>
      <c r="Z141">
        <f t="shared" si="3"/>
        <v>889731000</v>
      </c>
      <c r="AA141" s="15">
        <f>R141*(1+(S141/Sheet2!$A$2))</f>
        <v>63.60000019</v>
      </c>
      <c r="AB141" s="16">
        <f t="shared" si="4"/>
        <v>1.029761804</v>
      </c>
      <c r="AC141" s="17">
        <f t="shared" si="5"/>
        <v>0.3798867298</v>
      </c>
    </row>
    <row r="142" ht="12.75" customHeight="1">
      <c r="A142">
        <v>6.0</v>
      </c>
      <c r="B142">
        <v>11.0</v>
      </c>
      <c r="C142">
        <v>2015.0</v>
      </c>
      <c r="D142" s="9">
        <f t="shared" si="1"/>
        <v>42166</v>
      </c>
      <c r="E142" s="10">
        <v>2013.0</v>
      </c>
      <c r="F142" s="10">
        <f t="shared" si="2"/>
        <v>2</v>
      </c>
      <c r="G142" t="s">
        <v>443</v>
      </c>
      <c r="H142" t="s">
        <v>444</v>
      </c>
      <c r="I142" s="11">
        <v>2.9576E7</v>
      </c>
      <c r="J142" s="11">
        <v>1544000.0</v>
      </c>
      <c r="K142" t="s">
        <v>13</v>
      </c>
      <c r="L142" t="s">
        <v>221</v>
      </c>
      <c r="M142" t="s">
        <v>222</v>
      </c>
      <c r="N142" s="12" t="s">
        <v>44</v>
      </c>
      <c r="O142" s="13">
        <v>101.315</v>
      </c>
      <c r="P142" t="s">
        <v>445</v>
      </c>
      <c r="Q142" s="14" t="s">
        <v>46</v>
      </c>
      <c r="R142">
        <v>7.36</v>
      </c>
      <c r="S142" s="13">
        <v>-7.88043642</v>
      </c>
      <c r="T142" s="13">
        <v>-8.695653915</v>
      </c>
      <c r="U142" s="13">
        <v>-13.72282791</v>
      </c>
      <c r="V142">
        <v>420.993</v>
      </c>
      <c r="W142" s="1" t="s">
        <v>54</v>
      </c>
      <c r="X142" t="s">
        <v>446</v>
      </c>
      <c r="Y142">
        <v>1650800.0</v>
      </c>
      <c r="Z142">
        <f t="shared" si="3"/>
        <v>101315000</v>
      </c>
      <c r="AA142" s="15">
        <f>R142*(1+(S142/Sheet2!$A$2))</f>
        <v>6.779999879</v>
      </c>
      <c r="AB142" s="16">
        <f t="shared" si="4"/>
        <v>0.2919212357</v>
      </c>
      <c r="AC142" s="17">
        <f t="shared" si="5"/>
        <v>0.01523959927</v>
      </c>
    </row>
    <row r="143" ht="12.75" customHeight="1">
      <c r="A143">
        <v>6.0</v>
      </c>
      <c r="B143">
        <v>12.0</v>
      </c>
      <c r="C143">
        <v>2015.0</v>
      </c>
      <c r="D143" s="9">
        <f t="shared" si="1"/>
        <v>42167</v>
      </c>
      <c r="E143" s="10">
        <v>2006.0</v>
      </c>
      <c r="F143" s="10">
        <f t="shared" si="2"/>
        <v>9</v>
      </c>
      <c r="G143" t="s">
        <v>447</v>
      </c>
      <c r="H143" t="s">
        <v>448</v>
      </c>
      <c r="I143" s="11">
        <v>5200000.0</v>
      </c>
      <c r="J143" s="11">
        <v>-2643000.0</v>
      </c>
      <c r="K143" t="s">
        <v>4</v>
      </c>
      <c r="L143" t="s">
        <v>51</v>
      </c>
      <c r="M143" t="s">
        <v>133</v>
      </c>
      <c r="N143" s="12" t="s">
        <v>44</v>
      </c>
      <c r="O143" s="13">
        <v>156.422</v>
      </c>
      <c r="P143" t="s">
        <v>427</v>
      </c>
      <c r="Q143" s="14" t="s">
        <v>46</v>
      </c>
      <c r="R143">
        <v>50.0</v>
      </c>
      <c r="S143" s="13">
        <v>0.0</v>
      </c>
      <c r="T143" s="13">
        <v>-11.0</v>
      </c>
      <c r="U143" s="13">
        <v>-10.0</v>
      </c>
      <c r="V143">
        <v>629.281</v>
      </c>
      <c r="W143" t="s">
        <v>145</v>
      </c>
      <c r="X143" t="s">
        <v>59</v>
      </c>
      <c r="Y143">
        <v>3478300.0</v>
      </c>
      <c r="Z143">
        <f t="shared" si="3"/>
        <v>156422000</v>
      </c>
      <c r="AA143" s="15">
        <f>R143*(1+(S143/Sheet2!$A$2))</f>
        <v>50</v>
      </c>
      <c r="AB143" s="16">
        <f t="shared" si="4"/>
        <v>0.03324340566</v>
      </c>
      <c r="AC143" s="17">
        <f t="shared" si="5"/>
        <v>-0.01689660022</v>
      </c>
    </row>
    <row r="144" ht="12.75" customHeight="1">
      <c r="A144">
        <v>6.0</v>
      </c>
      <c r="B144">
        <v>16.0</v>
      </c>
      <c r="C144">
        <v>2015.0</v>
      </c>
      <c r="D144" s="9">
        <f t="shared" si="1"/>
        <v>42171</v>
      </c>
      <c r="E144" s="10">
        <v>2007.0</v>
      </c>
      <c r="F144" s="10">
        <f t="shared" si="2"/>
        <v>8</v>
      </c>
      <c r="G144" t="s">
        <v>449</v>
      </c>
      <c r="H144" t="s">
        <v>450</v>
      </c>
      <c r="I144" s="11">
        <v>6.844E9</v>
      </c>
      <c r="J144" s="11">
        <v>-8.2E7</v>
      </c>
      <c r="K144" t="s">
        <v>4</v>
      </c>
      <c r="L144" t="s">
        <v>51</v>
      </c>
      <c r="M144" t="s">
        <v>58</v>
      </c>
      <c r="N144" s="12" t="s">
        <v>44</v>
      </c>
      <c r="O144" s="13">
        <v>2093.89</v>
      </c>
      <c r="P144" t="s">
        <v>451</v>
      </c>
      <c r="Q144" s="14" t="s">
        <v>46</v>
      </c>
      <c r="R144">
        <v>38.0</v>
      </c>
      <c r="S144" s="13">
        <v>0.0</v>
      </c>
      <c r="T144" s="13">
        <v>2.631578922</v>
      </c>
      <c r="U144" s="13">
        <v>1.052631617</v>
      </c>
      <c r="V144">
        <v>3456.18</v>
      </c>
      <c r="W144" s="1" t="s">
        <v>54</v>
      </c>
      <c r="X144" t="s">
        <v>452</v>
      </c>
      <c r="Y144">
        <v>5.83495E7</v>
      </c>
      <c r="Z144">
        <f t="shared" si="3"/>
        <v>2093890000</v>
      </c>
      <c r="AA144" s="15">
        <f>R144*(1+(S144/Sheet2!$A$2))</f>
        <v>38</v>
      </c>
      <c r="AB144" s="16">
        <f t="shared" si="4"/>
        <v>3.268557565</v>
      </c>
      <c r="AC144" s="17">
        <f t="shared" si="5"/>
        <v>-0.03916156054</v>
      </c>
    </row>
    <row r="145" ht="12.75" customHeight="1">
      <c r="A145">
        <v>6.0</v>
      </c>
      <c r="B145">
        <v>17.0</v>
      </c>
      <c r="C145">
        <v>2015.0</v>
      </c>
      <c r="D145" s="9">
        <f t="shared" si="1"/>
        <v>42172</v>
      </c>
      <c r="E145" s="18">
        <v>2014.0</v>
      </c>
      <c r="F145" s="10">
        <f t="shared" si="2"/>
        <v>1</v>
      </c>
      <c r="G145" t="s">
        <v>453</v>
      </c>
      <c r="H145" t="s">
        <v>454</v>
      </c>
      <c r="I145" s="11">
        <v>8.17E8</v>
      </c>
      <c r="J145" s="11">
        <v>3.54E8</v>
      </c>
      <c r="K145" t="s">
        <v>4</v>
      </c>
      <c r="L145" t="s">
        <v>51</v>
      </c>
      <c r="M145" s="1" t="s">
        <v>58</v>
      </c>
      <c r="N145" s="12" t="s">
        <v>53</v>
      </c>
      <c r="O145" s="13">
        <v>2425.84</v>
      </c>
      <c r="P145" t="s">
        <v>377</v>
      </c>
      <c r="Q145" s="14" t="s">
        <v>46</v>
      </c>
      <c r="R145">
        <v>45.0</v>
      </c>
      <c r="S145" s="13">
        <v>-2.444444418</v>
      </c>
      <c r="T145" s="13">
        <v>-2.666666746</v>
      </c>
      <c r="U145" s="13">
        <v>-7.333333492</v>
      </c>
      <c r="V145">
        <v>4711.63</v>
      </c>
      <c r="W145" t="s">
        <v>145</v>
      </c>
      <c r="X145" t="s">
        <v>455</v>
      </c>
      <c r="Y145">
        <v>5.7519E7</v>
      </c>
      <c r="Z145">
        <f t="shared" si="3"/>
        <v>2425840000</v>
      </c>
      <c r="AA145" s="15">
        <f>R145*(1+(S145/Sheet2!$A$2))</f>
        <v>43.90000001</v>
      </c>
      <c r="AB145" s="16">
        <f t="shared" si="4"/>
        <v>0.336790555</v>
      </c>
      <c r="AC145" s="17">
        <f t="shared" si="5"/>
        <v>0.1459288329</v>
      </c>
    </row>
    <row r="146" ht="12.75" customHeight="1">
      <c r="A146">
        <v>6.0</v>
      </c>
      <c r="B146">
        <v>17.0</v>
      </c>
      <c r="C146">
        <v>2015.0</v>
      </c>
      <c r="D146" s="9">
        <f t="shared" si="1"/>
        <v>42172</v>
      </c>
      <c r="E146" s="10">
        <v>2006.0</v>
      </c>
      <c r="F146" s="10">
        <f t="shared" si="2"/>
        <v>9</v>
      </c>
      <c r="G146" t="s">
        <v>456</v>
      </c>
      <c r="H146" t="s">
        <v>457</v>
      </c>
      <c r="I146" s="11">
        <v>1.742476E9</v>
      </c>
      <c r="J146" s="11">
        <v>2.87656E8</v>
      </c>
      <c r="K146" t="s">
        <v>4</v>
      </c>
      <c r="L146" t="s">
        <v>51</v>
      </c>
      <c r="M146" t="s">
        <v>58</v>
      </c>
      <c r="N146" s="12" t="s">
        <v>44</v>
      </c>
      <c r="O146" s="13">
        <v>1979.51</v>
      </c>
      <c r="P146" t="s">
        <v>377</v>
      </c>
      <c r="Q146" s="14" t="s">
        <v>46</v>
      </c>
      <c r="R146">
        <v>93.0</v>
      </c>
      <c r="S146" s="13">
        <v>8.870967865</v>
      </c>
      <c r="T146" s="13">
        <v>3.225806475</v>
      </c>
      <c r="U146" s="13">
        <v>6.989247322</v>
      </c>
      <c r="V146">
        <v>3882.26</v>
      </c>
      <c r="W146" t="s">
        <v>69</v>
      </c>
      <c r="X146" t="s">
        <v>458</v>
      </c>
      <c r="Y146">
        <v>1.98E7</v>
      </c>
      <c r="Z146">
        <f t="shared" si="3"/>
        <v>1979510000</v>
      </c>
      <c r="AA146" s="15">
        <f>R146*(1+(S146/Sheet2!$A$2))</f>
        <v>101.2500001</v>
      </c>
      <c r="AB146" s="16">
        <f t="shared" si="4"/>
        <v>0.880256225</v>
      </c>
      <c r="AC146" s="17">
        <f t="shared" si="5"/>
        <v>0.1453167703</v>
      </c>
    </row>
    <row r="147" ht="12.75" customHeight="1">
      <c r="A147">
        <v>6.0</v>
      </c>
      <c r="B147">
        <v>18.0</v>
      </c>
      <c r="C147">
        <v>2015.0</v>
      </c>
      <c r="D147" s="9">
        <f t="shared" si="1"/>
        <v>42173</v>
      </c>
      <c r="E147" s="18">
        <v>1932.0</v>
      </c>
      <c r="F147" s="10">
        <f t="shared" si="2"/>
        <v>83</v>
      </c>
      <c r="G147" t="s">
        <v>459</v>
      </c>
      <c r="H147" t="s">
        <v>460</v>
      </c>
      <c r="I147" s="11">
        <v>1.7888E9</v>
      </c>
      <c r="J147" s="11">
        <v>1.1095E9</v>
      </c>
      <c r="K147" t="s">
        <v>4</v>
      </c>
      <c r="L147" t="s">
        <v>51</v>
      </c>
      <c r="M147" t="s">
        <v>58</v>
      </c>
      <c r="N147" s="12" t="s">
        <v>44</v>
      </c>
      <c r="O147" s="13">
        <v>5814.64</v>
      </c>
      <c r="P147" t="s">
        <v>127</v>
      </c>
      <c r="Q147" s="14" t="s">
        <v>46</v>
      </c>
      <c r="R147">
        <v>106.0</v>
      </c>
      <c r="S147" s="13">
        <v>1.03773582</v>
      </c>
      <c r="T147" s="13">
        <v>5.377358437</v>
      </c>
      <c r="U147" s="13">
        <v>5.188679218</v>
      </c>
      <c r="V147">
        <v>15229.9</v>
      </c>
      <c r="W147" t="s">
        <v>145</v>
      </c>
      <c r="X147" t="s">
        <v>461</v>
      </c>
      <c r="Y147">
        <v>5.21739E7</v>
      </c>
      <c r="Z147">
        <f t="shared" si="3"/>
        <v>5814640000</v>
      </c>
      <c r="AA147" s="15">
        <f>R147*(1+(S147/Sheet2!$A$2))</f>
        <v>107.1</v>
      </c>
      <c r="AB147" s="16">
        <f t="shared" si="4"/>
        <v>0.3076372742</v>
      </c>
      <c r="AC147" s="17">
        <f t="shared" si="5"/>
        <v>0.190811469</v>
      </c>
    </row>
    <row r="148" ht="12.75" customHeight="1">
      <c r="A148">
        <v>6.0</v>
      </c>
      <c r="B148">
        <v>18.0</v>
      </c>
      <c r="C148">
        <v>2015.0</v>
      </c>
      <c r="D148" s="9">
        <f t="shared" si="1"/>
        <v>42173</v>
      </c>
      <c r="E148" s="10">
        <v>1999.0</v>
      </c>
      <c r="F148" s="10">
        <f t="shared" si="2"/>
        <v>16</v>
      </c>
      <c r="G148" t="s">
        <v>462</v>
      </c>
      <c r="H148" t="s">
        <v>463</v>
      </c>
      <c r="I148" s="11">
        <v>7.269E9</v>
      </c>
      <c r="J148" s="11">
        <v>3.26E8</v>
      </c>
      <c r="K148" t="s">
        <v>4</v>
      </c>
      <c r="L148" t="s">
        <v>51</v>
      </c>
      <c r="M148" t="s">
        <v>58</v>
      </c>
      <c r="N148" s="12" t="s">
        <v>44</v>
      </c>
      <c r="O148" s="13">
        <v>1909.45</v>
      </c>
      <c r="P148" t="s">
        <v>451</v>
      </c>
      <c r="Q148" s="14" t="s">
        <v>46</v>
      </c>
      <c r="R148">
        <v>34.0</v>
      </c>
      <c r="S148" s="13">
        <v>-5.882352829</v>
      </c>
      <c r="T148" s="13">
        <v>-7.941176414</v>
      </c>
      <c r="U148" s="13">
        <v>-5.294117451</v>
      </c>
      <c r="V148">
        <v>2821.73</v>
      </c>
      <c r="W148" t="s">
        <v>69</v>
      </c>
      <c r="X148" t="s">
        <v>464</v>
      </c>
      <c r="Y148">
        <v>6.18216E7</v>
      </c>
      <c r="Z148">
        <f t="shared" si="3"/>
        <v>1909450000</v>
      </c>
      <c r="AA148" s="15">
        <f>R148*(1+(S148/Sheet2!$A$2))</f>
        <v>32.00000004</v>
      </c>
      <c r="AB148" s="16">
        <f t="shared" si="4"/>
        <v>3.806855377</v>
      </c>
      <c r="AC148" s="17">
        <f t="shared" si="5"/>
        <v>0.1707297913</v>
      </c>
    </row>
    <row r="149" ht="12.75" customHeight="1">
      <c r="A149">
        <v>6.0</v>
      </c>
      <c r="B149">
        <v>19.0</v>
      </c>
      <c r="C149">
        <v>2015.0</v>
      </c>
      <c r="D149" s="9">
        <f t="shared" si="1"/>
        <v>42174</v>
      </c>
      <c r="E149" s="10">
        <v>2011.0</v>
      </c>
      <c r="F149" s="10">
        <f t="shared" si="2"/>
        <v>4</v>
      </c>
      <c r="G149" t="s">
        <v>465</v>
      </c>
      <c r="H149" t="s">
        <v>466</v>
      </c>
      <c r="I149" s="11">
        <v>4.258837E9</v>
      </c>
      <c r="J149" s="11">
        <v>3.3587E8</v>
      </c>
      <c r="K149" t="s">
        <v>41</v>
      </c>
      <c r="L149" t="s">
        <v>42</v>
      </c>
      <c r="M149" t="s">
        <v>43</v>
      </c>
      <c r="N149" s="12" t="s">
        <v>44</v>
      </c>
      <c r="O149" s="13">
        <v>3850.72</v>
      </c>
      <c r="P149" t="s">
        <v>451</v>
      </c>
      <c r="Q149" s="14" t="s">
        <v>46</v>
      </c>
      <c r="R149">
        <v>45.0</v>
      </c>
      <c r="S149" s="13">
        <v>-4.444444656</v>
      </c>
      <c r="T149" s="13">
        <v>-8.444444656</v>
      </c>
      <c r="U149" s="13">
        <v>-2.444444418</v>
      </c>
      <c r="V149">
        <v>7513.6</v>
      </c>
      <c r="W149" s="1" t="s">
        <v>54</v>
      </c>
      <c r="X149" t="s">
        <v>467</v>
      </c>
      <c r="Y149">
        <v>8.34844E7</v>
      </c>
      <c r="Z149">
        <f t="shared" si="3"/>
        <v>3850720000</v>
      </c>
      <c r="AA149" s="15">
        <f>R149*(1+(S149/Sheet2!$A$2))</f>
        <v>42.9999999</v>
      </c>
      <c r="AB149" s="16">
        <f t="shared" si="4"/>
        <v>1.105984595</v>
      </c>
      <c r="AC149" s="17">
        <f t="shared" si="5"/>
        <v>0.08722264927</v>
      </c>
    </row>
    <row r="150" ht="12.75" customHeight="1">
      <c r="A150">
        <v>6.0</v>
      </c>
      <c r="B150">
        <v>19.0</v>
      </c>
      <c r="C150">
        <v>2015.0</v>
      </c>
      <c r="D150" s="9">
        <f t="shared" si="1"/>
        <v>42174</v>
      </c>
      <c r="E150" s="18">
        <v>2015.0</v>
      </c>
      <c r="F150" s="10">
        <f t="shared" si="2"/>
        <v>0</v>
      </c>
      <c r="G150" t="s">
        <v>468</v>
      </c>
      <c r="H150" t="s">
        <v>469</v>
      </c>
      <c r="I150" s="11">
        <v>5.2969E7</v>
      </c>
      <c r="J150" s="11">
        <v>4.4717E7</v>
      </c>
      <c r="K150" t="s">
        <v>41</v>
      </c>
      <c r="L150" t="s">
        <v>42</v>
      </c>
      <c r="M150" t="s">
        <v>43</v>
      </c>
      <c r="N150" s="12" t="s">
        <v>44</v>
      </c>
      <c r="O150" s="13">
        <v>66.87</v>
      </c>
      <c r="P150" t="s">
        <v>470</v>
      </c>
      <c r="Q150" s="14" t="s">
        <v>46</v>
      </c>
      <c r="R150">
        <v>100.0</v>
      </c>
      <c r="S150" s="13">
        <v>5.0</v>
      </c>
      <c r="T150" s="13">
        <v>-0.5</v>
      </c>
      <c r="U150" s="13">
        <v>-1.5</v>
      </c>
      <c r="V150">
        <v>650.0</v>
      </c>
      <c r="W150" t="s">
        <v>145</v>
      </c>
      <c r="X150" t="s">
        <v>471</v>
      </c>
      <c r="Y150">
        <v>668700.0</v>
      </c>
      <c r="Z150">
        <f t="shared" si="3"/>
        <v>66870000</v>
      </c>
      <c r="AA150" s="15">
        <f>R150*(1+(S150/Sheet2!$A$2))</f>
        <v>105</v>
      </c>
      <c r="AB150" s="16">
        <f t="shared" si="4"/>
        <v>0.7921190369</v>
      </c>
      <c r="AC150" s="17">
        <f t="shared" si="5"/>
        <v>0.668715418</v>
      </c>
    </row>
    <row r="151" ht="12.75" customHeight="1">
      <c r="A151">
        <v>6.0</v>
      </c>
      <c r="B151">
        <v>26.0</v>
      </c>
      <c r="C151">
        <v>2015.0</v>
      </c>
      <c r="D151" s="9">
        <f t="shared" si="1"/>
        <v>42181</v>
      </c>
      <c r="E151" s="10">
        <v>2011.0</v>
      </c>
      <c r="F151" s="10">
        <f t="shared" si="2"/>
        <v>4</v>
      </c>
      <c r="G151" t="s">
        <v>472</v>
      </c>
      <c r="H151" t="s">
        <v>473</v>
      </c>
      <c r="I151" s="11">
        <v>6344000.0</v>
      </c>
      <c r="J151" s="11">
        <v>-5280000.0</v>
      </c>
      <c r="K151" t="s">
        <v>41</v>
      </c>
      <c r="L151" t="s">
        <v>87</v>
      </c>
      <c r="M151" t="s">
        <v>43</v>
      </c>
      <c r="N151" s="12" t="s">
        <v>44</v>
      </c>
      <c r="O151" s="13">
        <v>55.0</v>
      </c>
      <c r="P151" t="s">
        <v>45</v>
      </c>
      <c r="Q151" s="14" t="s">
        <v>46</v>
      </c>
      <c r="R151">
        <v>11.0</v>
      </c>
      <c r="S151" s="13">
        <v>7.272727489</v>
      </c>
      <c r="T151" s="13">
        <v>10.0</v>
      </c>
      <c r="U151" s="13">
        <v>-22.90909004</v>
      </c>
      <c r="V151">
        <v>275.0</v>
      </c>
      <c r="W151" t="s">
        <v>97</v>
      </c>
      <c r="X151" t="s">
        <v>339</v>
      </c>
      <c r="Y151">
        <v>5000000.0</v>
      </c>
      <c r="Z151">
        <f t="shared" si="3"/>
        <v>55000000</v>
      </c>
      <c r="AA151" s="15">
        <f>R151*(1+(S151/Sheet2!$A$2))</f>
        <v>11.80000002</v>
      </c>
      <c r="AB151" s="16">
        <f t="shared" si="4"/>
        <v>0.1153454545</v>
      </c>
      <c r="AC151" s="17">
        <f t="shared" si="5"/>
        <v>-0.096</v>
      </c>
    </row>
    <row r="152" ht="12.75" customHeight="1">
      <c r="A152">
        <v>6.0</v>
      </c>
      <c r="B152">
        <v>30.0</v>
      </c>
      <c r="C152">
        <v>2015.0</v>
      </c>
      <c r="D152" s="9">
        <f t="shared" si="1"/>
        <v>42185</v>
      </c>
      <c r="E152" s="10">
        <v>2006.0</v>
      </c>
      <c r="F152" s="10">
        <f t="shared" si="2"/>
        <v>9</v>
      </c>
      <c r="G152" t="s">
        <v>474</v>
      </c>
      <c r="H152" t="s">
        <v>475</v>
      </c>
      <c r="I152" s="11">
        <v>1.32E10</v>
      </c>
      <c r="J152" s="11">
        <v>4.07E8</v>
      </c>
      <c r="K152" t="s">
        <v>4</v>
      </c>
      <c r="L152" t="s">
        <v>51</v>
      </c>
      <c r="M152" s="1" t="s">
        <v>58</v>
      </c>
      <c r="N152" s="12" t="s">
        <v>53</v>
      </c>
      <c r="O152" s="13">
        <v>2406.94</v>
      </c>
      <c r="P152" t="s">
        <v>451</v>
      </c>
      <c r="Q152" s="14" t="s">
        <v>46</v>
      </c>
      <c r="R152">
        <v>48.5</v>
      </c>
      <c r="S152" s="13">
        <v>0.0</v>
      </c>
      <c r="T152" s="13">
        <v>1.649484515</v>
      </c>
      <c r="U152" s="13">
        <v>24.74226761</v>
      </c>
      <c r="V152">
        <v>6491.62</v>
      </c>
      <c r="W152" s="1" t="s">
        <v>54</v>
      </c>
      <c r="X152" t="s">
        <v>476</v>
      </c>
      <c r="Y152">
        <v>4.81226E7</v>
      </c>
      <c r="Z152">
        <f t="shared" si="3"/>
        <v>2406940000</v>
      </c>
      <c r="AA152" s="15">
        <f>R152*(1+(S152/Sheet2!$A$2))</f>
        <v>48.5</v>
      </c>
      <c r="AB152" s="16">
        <f t="shared" si="4"/>
        <v>5.48414169</v>
      </c>
      <c r="AC152" s="17">
        <f t="shared" si="5"/>
        <v>0.1690943688</v>
      </c>
    </row>
    <row r="153" ht="12.75" customHeight="1">
      <c r="A153">
        <v>7.0</v>
      </c>
      <c r="B153">
        <v>1.0</v>
      </c>
      <c r="C153">
        <v>2015.0</v>
      </c>
      <c r="D153" s="9">
        <f t="shared" si="1"/>
        <v>42186</v>
      </c>
      <c r="E153" s="10">
        <v>1995.0</v>
      </c>
      <c r="F153" s="10">
        <f t="shared" si="2"/>
        <v>20</v>
      </c>
      <c r="G153" t="s">
        <v>477</v>
      </c>
      <c r="H153" t="s">
        <v>478</v>
      </c>
      <c r="I153" s="11">
        <v>30000.0</v>
      </c>
      <c r="J153" s="11">
        <v>-2290719.66</v>
      </c>
      <c r="K153" t="s">
        <v>13</v>
      </c>
      <c r="L153" t="s">
        <v>221</v>
      </c>
      <c r="M153" s="1" t="s">
        <v>299</v>
      </c>
      <c r="N153" s="12" t="s">
        <v>44</v>
      </c>
      <c r="O153" s="13">
        <v>66.0482</v>
      </c>
      <c r="P153" t="s">
        <v>479</v>
      </c>
      <c r="Q153" s="14" t="s">
        <v>46</v>
      </c>
      <c r="R153">
        <v>1.56</v>
      </c>
      <c r="S153" s="13">
        <v>-33.33333206</v>
      </c>
      <c r="T153" s="13">
        <v>-35.25640869</v>
      </c>
      <c r="U153" s="13">
        <v>-33.33333206</v>
      </c>
      <c r="V153">
        <v>373.718</v>
      </c>
      <c r="W153" s="1" t="s">
        <v>54</v>
      </c>
      <c r="X153" t="s">
        <v>358</v>
      </c>
      <c r="Y153">
        <v>4872000.0</v>
      </c>
      <c r="Z153">
        <f t="shared" si="3"/>
        <v>66048200</v>
      </c>
      <c r="AA153" s="15">
        <f>R153*(1+(S153/Sheet2!$A$2))</f>
        <v>1.04000002</v>
      </c>
      <c r="AB153" s="16">
        <f t="shared" si="4"/>
        <v>0.0004542137409</v>
      </c>
      <c r="AC153" s="17">
        <f t="shared" si="5"/>
        <v>-0.03468254487</v>
      </c>
    </row>
    <row r="154" ht="12.75" customHeight="1">
      <c r="A154">
        <v>7.0</v>
      </c>
      <c r="B154">
        <v>7.0</v>
      </c>
      <c r="C154">
        <v>2015.0</v>
      </c>
      <c r="D154" s="9">
        <f t="shared" si="1"/>
        <v>42192</v>
      </c>
      <c r="E154" s="10">
        <v>2011.0</v>
      </c>
      <c r="F154" s="10">
        <f t="shared" si="2"/>
        <v>4</v>
      </c>
      <c r="G154" t="s">
        <v>480</v>
      </c>
      <c r="H154" t="s">
        <v>481</v>
      </c>
      <c r="I154" s="11">
        <v>5.2226E7</v>
      </c>
      <c r="J154" s="11">
        <v>3794000.0</v>
      </c>
      <c r="K154" t="s">
        <v>13</v>
      </c>
      <c r="L154" t="s">
        <v>221</v>
      </c>
      <c r="M154" t="s">
        <v>222</v>
      </c>
      <c r="N154" s="12" t="s">
        <v>44</v>
      </c>
      <c r="O154" s="13">
        <v>214.146</v>
      </c>
      <c r="P154" t="s">
        <v>322</v>
      </c>
      <c r="Q154" s="14" t="s">
        <v>46</v>
      </c>
      <c r="R154">
        <v>5.0</v>
      </c>
      <c r="S154" s="13">
        <v>3.799999952</v>
      </c>
      <c r="T154" s="13">
        <v>3.0</v>
      </c>
      <c r="U154" s="13">
        <v>0.200000003</v>
      </c>
      <c r="V154">
        <v>279.272</v>
      </c>
      <c r="W154" s="1" t="s">
        <v>54</v>
      </c>
      <c r="X154" t="s">
        <v>482</v>
      </c>
      <c r="Y154">
        <v>5100000.0</v>
      </c>
      <c r="Z154">
        <f t="shared" si="3"/>
        <v>214146000</v>
      </c>
      <c r="AA154" s="15">
        <f>R154*(1+(S154/Sheet2!$A$2))</f>
        <v>5.189999998</v>
      </c>
      <c r="AB154" s="16">
        <f t="shared" si="4"/>
        <v>0.2438803433</v>
      </c>
      <c r="AC154" s="17">
        <f t="shared" si="5"/>
        <v>0.01771688474</v>
      </c>
    </row>
    <row r="155" ht="12.75" customHeight="1">
      <c r="A155">
        <v>7.0</v>
      </c>
      <c r="B155">
        <v>13.0</v>
      </c>
      <c r="C155">
        <v>2015.0</v>
      </c>
      <c r="D155" s="9">
        <f t="shared" si="1"/>
        <v>42198</v>
      </c>
      <c r="E155" s="10">
        <v>2010.0</v>
      </c>
      <c r="F155" s="10">
        <f t="shared" si="2"/>
        <v>5</v>
      </c>
      <c r="G155" t="s">
        <v>483</v>
      </c>
      <c r="H155" t="s">
        <v>484</v>
      </c>
      <c r="I155" s="11">
        <v>2.21864E8</v>
      </c>
      <c r="J155" s="11">
        <v>-5.7575E7</v>
      </c>
      <c r="K155" t="s">
        <v>4</v>
      </c>
      <c r="L155" t="s">
        <v>51</v>
      </c>
      <c r="M155" t="s">
        <v>133</v>
      </c>
      <c r="N155" s="12" t="s">
        <v>44</v>
      </c>
      <c r="O155" s="13">
        <v>51.5748</v>
      </c>
      <c r="P155" t="s">
        <v>485</v>
      </c>
      <c r="Q155" s="14" t="s">
        <v>46</v>
      </c>
      <c r="R155">
        <v>100.0</v>
      </c>
      <c r="S155" s="13">
        <v>1.0</v>
      </c>
      <c r="T155" s="13">
        <v>1.0</v>
      </c>
      <c r="U155" s="13">
        <v>0.5</v>
      </c>
      <c r="V155">
        <v>5877.53</v>
      </c>
      <c r="W155" t="s">
        <v>115</v>
      </c>
      <c r="X155" t="s">
        <v>75</v>
      </c>
      <c r="Y155">
        <v>550300.0</v>
      </c>
      <c r="Z155">
        <f t="shared" si="3"/>
        <v>51574800</v>
      </c>
      <c r="AA155" s="15">
        <f>R155*(1+(S155/Sheet2!$A$2))</f>
        <v>101</v>
      </c>
      <c r="AB155" s="16">
        <f t="shared" si="4"/>
        <v>4.301790797</v>
      </c>
      <c r="AC155" s="17">
        <f t="shared" si="5"/>
        <v>-1.116339763</v>
      </c>
    </row>
    <row r="156" ht="12.75" customHeight="1">
      <c r="A156">
        <v>7.0</v>
      </c>
      <c r="B156">
        <v>22.0</v>
      </c>
      <c r="C156">
        <v>2015.0</v>
      </c>
      <c r="D156" s="9">
        <f t="shared" si="1"/>
        <v>42207</v>
      </c>
      <c r="E156" s="18">
        <v>2015.0</v>
      </c>
      <c r="F156" s="10">
        <f t="shared" si="2"/>
        <v>0</v>
      </c>
      <c r="G156" t="s">
        <v>486</v>
      </c>
      <c r="H156" t="s">
        <v>487</v>
      </c>
      <c r="I156" s="11">
        <v>4315459.0</v>
      </c>
      <c r="J156" s="11">
        <v>-7074742.0</v>
      </c>
      <c r="K156" s="1" t="s">
        <v>2</v>
      </c>
      <c r="L156" t="s">
        <v>87</v>
      </c>
      <c r="M156" s="1" t="s">
        <v>52</v>
      </c>
      <c r="N156" s="12" t="s">
        <v>53</v>
      </c>
      <c r="O156" s="13">
        <v>19.9349</v>
      </c>
      <c r="P156" t="s">
        <v>187</v>
      </c>
      <c r="Q156" s="14" t="s">
        <v>46</v>
      </c>
      <c r="R156">
        <v>7.4</v>
      </c>
      <c r="S156" s="13">
        <v>21.62162018</v>
      </c>
      <c r="T156" s="13">
        <v>59.4594574</v>
      </c>
      <c r="U156" s="13">
        <v>42.56756592</v>
      </c>
      <c r="V156">
        <v>50.7723</v>
      </c>
      <c r="W156" s="1" t="s">
        <v>54</v>
      </c>
      <c r="X156" t="s">
        <v>75</v>
      </c>
      <c r="Y156">
        <v>2840000.0</v>
      </c>
      <c r="Z156">
        <f t="shared" si="3"/>
        <v>19934900</v>
      </c>
      <c r="AA156" s="15">
        <f>R156*(1+(S156/Sheet2!$A$2))</f>
        <v>8.999999893</v>
      </c>
      <c r="AB156" s="16">
        <f t="shared" si="4"/>
        <v>0.2164775845</v>
      </c>
      <c r="AC156" s="17">
        <f t="shared" si="5"/>
        <v>-0.3548922744</v>
      </c>
    </row>
    <row r="157" ht="12.75" customHeight="1">
      <c r="A157">
        <v>10.0</v>
      </c>
      <c r="B157">
        <v>2.0</v>
      </c>
      <c r="C157">
        <v>2015.0</v>
      </c>
      <c r="D157" s="9">
        <f t="shared" si="1"/>
        <v>42279</v>
      </c>
      <c r="E157" s="10">
        <v>2011.0</v>
      </c>
      <c r="F157" s="10">
        <f t="shared" si="2"/>
        <v>4</v>
      </c>
      <c r="G157" t="s">
        <v>488</v>
      </c>
      <c r="H157" t="s">
        <v>489</v>
      </c>
      <c r="I157" s="11">
        <v>1.38336E8</v>
      </c>
      <c r="J157" s="11">
        <v>1.2947E7</v>
      </c>
      <c r="K157" t="s">
        <v>4</v>
      </c>
      <c r="L157" t="s">
        <v>51</v>
      </c>
      <c r="M157" t="s">
        <v>133</v>
      </c>
      <c r="N157" s="12" t="s">
        <v>44</v>
      </c>
      <c r="O157" s="13">
        <v>18.637</v>
      </c>
      <c r="P157" t="s">
        <v>127</v>
      </c>
      <c r="Q157" s="14" t="s">
        <v>46</v>
      </c>
      <c r="R157">
        <v>27.0</v>
      </c>
      <c r="S157" s="13">
        <v>24.07407379</v>
      </c>
      <c r="T157" s="13">
        <v>23.33333397</v>
      </c>
      <c r="U157" s="13">
        <v>27.40740776</v>
      </c>
      <c r="V157">
        <v>70.0139</v>
      </c>
      <c r="W157" s="1" t="s">
        <v>54</v>
      </c>
      <c r="X157" t="s">
        <v>75</v>
      </c>
      <c r="Y157">
        <v>703700.0</v>
      </c>
      <c r="Z157">
        <f t="shared" si="3"/>
        <v>18637000</v>
      </c>
      <c r="AA157" s="15">
        <f>R157*(1+(S157/Sheet2!$A$2))</f>
        <v>33.49999992</v>
      </c>
      <c r="AB157" s="16">
        <f t="shared" si="4"/>
        <v>7.422653861</v>
      </c>
      <c r="AC157" s="17">
        <f t="shared" si="5"/>
        <v>0.6946933519</v>
      </c>
    </row>
    <row r="158" ht="12.75" customHeight="1">
      <c r="A158">
        <v>10.0</v>
      </c>
      <c r="B158">
        <v>8.0</v>
      </c>
      <c r="C158">
        <v>2015.0</v>
      </c>
      <c r="D158" s="9">
        <f t="shared" si="1"/>
        <v>42285</v>
      </c>
      <c r="E158" s="10">
        <v>2012.0</v>
      </c>
      <c r="F158" s="10">
        <f t="shared" si="2"/>
        <v>3</v>
      </c>
      <c r="G158" t="s">
        <v>490</v>
      </c>
      <c r="H158" t="s">
        <v>491</v>
      </c>
      <c r="I158" s="11">
        <v>6.06E8</v>
      </c>
      <c r="J158" s="11">
        <v>7.6E7</v>
      </c>
      <c r="K158" t="s">
        <v>4</v>
      </c>
      <c r="L158" t="s">
        <v>51</v>
      </c>
      <c r="M158" t="s">
        <v>58</v>
      </c>
      <c r="N158" s="12" t="s">
        <v>44</v>
      </c>
      <c r="O158" s="13">
        <v>838.638</v>
      </c>
      <c r="P158" t="s">
        <v>432</v>
      </c>
      <c r="Q158" s="14" t="s">
        <v>46</v>
      </c>
      <c r="R158">
        <v>59.0</v>
      </c>
      <c r="S158" s="13">
        <v>27.11864471</v>
      </c>
      <c r="T158" s="13">
        <v>38.9830513</v>
      </c>
      <c r="U158" s="13">
        <v>49.15254211</v>
      </c>
      <c r="V158">
        <v>1891.1</v>
      </c>
      <c r="W158" t="s">
        <v>97</v>
      </c>
      <c r="X158" t="s">
        <v>284</v>
      </c>
      <c r="Y158">
        <v>1.25457E7</v>
      </c>
      <c r="Z158">
        <f t="shared" si="3"/>
        <v>838638000</v>
      </c>
      <c r="AA158" s="15">
        <f>R158*(1+(S158/Sheet2!$A$2))</f>
        <v>75.00000038</v>
      </c>
      <c r="AB158" s="16">
        <f t="shared" si="4"/>
        <v>0.7226002161</v>
      </c>
      <c r="AC158" s="17">
        <f t="shared" si="5"/>
        <v>0.09062312941</v>
      </c>
    </row>
    <row r="159" ht="12.75" customHeight="1">
      <c r="A159">
        <v>10.0</v>
      </c>
      <c r="B159">
        <v>16.0</v>
      </c>
      <c r="C159">
        <v>2015.0</v>
      </c>
      <c r="D159" s="9">
        <f t="shared" si="1"/>
        <v>42293</v>
      </c>
      <c r="E159" s="10">
        <v>2012.0</v>
      </c>
      <c r="F159" s="10">
        <f t="shared" si="2"/>
        <v>3</v>
      </c>
      <c r="G159" t="s">
        <v>492</v>
      </c>
      <c r="H159" t="s">
        <v>493</v>
      </c>
      <c r="I159" s="11">
        <v>1.2E10</v>
      </c>
      <c r="J159" s="11">
        <v>7.05E8</v>
      </c>
      <c r="K159" t="s">
        <v>4</v>
      </c>
      <c r="L159" t="s">
        <v>51</v>
      </c>
      <c r="M159" t="s">
        <v>58</v>
      </c>
      <c r="N159" s="12" t="s">
        <v>44</v>
      </c>
      <c r="O159" s="13">
        <v>3195.98</v>
      </c>
      <c r="P159" t="s">
        <v>470</v>
      </c>
      <c r="Q159" s="14" t="s">
        <v>46</v>
      </c>
      <c r="R159">
        <v>40.0</v>
      </c>
      <c r="S159" s="13">
        <v>7.5</v>
      </c>
      <c r="T159" s="13">
        <v>12.0</v>
      </c>
      <c r="U159" s="13">
        <v>21.25</v>
      </c>
      <c r="V159">
        <v>7938.99</v>
      </c>
      <c r="W159" s="1" t="s">
        <v>54</v>
      </c>
      <c r="X159" t="s">
        <v>494</v>
      </c>
      <c r="Y159">
        <v>7.05483E7</v>
      </c>
      <c r="Z159">
        <f t="shared" si="3"/>
        <v>3195980000</v>
      </c>
      <c r="AA159" s="15">
        <f>R159*(1+(S159/Sheet2!$A$2))</f>
        <v>43</v>
      </c>
      <c r="AB159" s="16">
        <f t="shared" si="4"/>
        <v>3.754716863</v>
      </c>
      <c r="AC159" s="17">
        <f t="shared" si="5"/>
        <v>0.2205896157</v>
      </c>
    </row>
    <row r="160" ht="12.75" customHeight="1">
      <c r="A160">
        <v>10.0</v>
      </c>
      <c r="B160">
        <v>23.0</v>
      </c>
      <c r="C160">
        <v>2015.0</v>
      </c>
      <c r="D160" s="9">
        <f t="shared" si="1"/>
        <v>42300</v>
      </c>
      <c r="E160" s="10">
        <v>1999.0</v>
      </c>
      <c r="F160" s="10">
        <f t="shared" si="2"/>
        <v>16</v>
      </c>
      <c r="G160" t="s">
        <v>495</v>
      </c>
      <c r="H160" t="s">
        <v>496</v>
      </c>
      <c r="I160" s="11">
        <v>490000.0</v>
      </c>
      <c r="J160" s="11">
        <v>151910.0</v>
      </c>
      <c r="K160" t="s">
        <v>4</v>
      </c>
      <c r="L160" t="s">
        <v>51</v>
      </c>
      <c r="M160" t="s">
        <v>52</v>
      </c>
      <c r="N160" s="12" t="s">
        <v>44</v>
      </c>
      <c r="O160" s="13">
        <v>24.3487</v>
      </c>
      <c r="P160" t="s">
        <v>187</v>
      </c>
      <c r="Q160" s="14" t="s">
        <v>46</v>
      </c>
      <c r="R160">
        <v>4.5</v>
      </c>
      <c r="S160" s="13">
        <v>55.55555725</v>
      </c>
      <c r="T160" s="13">
        <v>103.3333359</v>
      </c>
      <c r="U160" s="13">
        <v>196.6666718</v>
      </c>
      <c r="V160">
        <v>111.506</v>
      </c>
      <c r="W160" s="1" t="s">
        <v>54</v>
      </c>
      <c r="X160" t="s">
        <v>75</v>
      </c>
      <c r="Y160">
        <v>5500000.0</v>
      </c>
      <c r="Z160">
        <f t="shared" si="3"/>
        <v>24348700</v>
      </c>
      <c r="AA160" s="15">
        <f>R160*(1+(S160/Sheet2!$A$2))</f>
        <v>7.000000076</v>
      </c>
      <c r="AB160" s="16">
        <f t="shared" si="4"/>
        <v>0.02012427768</v>
      </c>
      <c r="AC160" s="17">
        <f t="shared" si="5"/>
        <v>0.006238936781</v>
      </c>
    </row>
    <row r="161" ht="12.75" customHeight="1">
      <c r="A161">
        <v>11.0</v>
      </c>
      <c r="B161">
        <v>2.0</v>
      </c>
      <c r="C161">
        <v>2015.0</v>
      </c>
      <c r="D161" s="9">
        <f t="shared" si="1"/>
        <v>42310</v>
      </c>
      <c r="E161" s="33">
        <v>2015.0</v>
      </c>
      <c r="F161" s="10">
        <f t="shared" si="2"/>
        <v>0</v>
      </c>
      <c r="G161" t="s">
        <v>497</v>
      </c>
      <c r="H161" t="s">
        <v>498</v>
      </c>
      <c r="I161" s="11">
        <v>8.45187E8</v>
      </c>
      <c r="J161" s="11">
        <v>5.155E8</v>
      </c>
      <c r="K161" t="s">
        <v>41</v>
      </c>
      <c r="L161" t="s">
        <v>42</v>
      </c>
      <c r="M161" t="s">
        <v>43</v>
      </c>
      <c r="N161" s="12" t="s">
        <v>44</v>
      </c>
      <c r="O161" s="13">
        <v>3430.2</v>
      </c>
      <c r="P161" t="s">
        <v>410</v>
      </c>
      <c r="Q161" s="14" t="s">
        <v>46</v>
      </c>
      <c r="R161">
        <v>46.0</v>
      </c>
      <c r="S161" s="13">
        <v>-5.434782505</v>
      </c>
      <c r="T161" s="13">
        <v>-5.217391491</v>
      </c>
      <c r="U161" s="13">
        <v>-4.782608509</v>
      </c>
      <c r="V161">
        <v>4900.15</v>
      </c>
      <c r="W161" t="s">
        <v>145</v>
      </c>
      <c r="X161" t="s">
        <v>404</v>
      </c>
      <c r="Y161">
        <v>7.4575E7</v>
      </c>
      <c r="Z161">
        <f t="shared" si="3"/>
        <v>3430200000</v>
      </c>
      <c r="AA161" s="15">
        <f>R161*(1+(S161/Sheet2!$A$2))</f>
        <v>43.50000005</v>
      </c>
      <c r="AB161" s="16">
        <f t="shared" si="4"/>
        <v>0.246395837</v>
      </c>
      <c r="AC161" s="17">
        <f t="shared" si="5"/>
        <v>0.1502827823</v>
      </c>
    </row>
    <row r="162" ht="12.75" customHeight="1">
      <c r="A162">
        <v>11.0</v>
      </c>
      <c r="B162">
        <v>2.0</v>
      </c>
      <c r="C162">
        <v>2015.0</v>
      </c>
      <c r="D162" s="9">
        <f t="shared" si="1"/>
        <v>42310</v>
      </c>
      <c r="E162" s="10">
        <v>2005.0</v>
      </c>
      <c r="F162" s="10">
        <f t="shared" si="2"/>
        <v>10</v>
      </c>
      <c r="G162" t="s">
        <v>499</v>
      </c>
      <c r="H162" t="s">
        <v>500</v>
      </c>
      <c r="I162" s="11">
        <v>1.136104E9</v>
      </c>
      <c r="J162" s="11">
        <v>1.5461E8</v>
      </c>
      <c r="K162" t="s">
        <v>41</v>
      </c>
      <c r="L162" t="s">
        <v>42</v>
      </c>
      <c r="M162" t="s">
        <v>43</v>
      </c>
      <c r="N162" s="12" t="s">
        <v>44</v>
      </c>
      <c r="O162" s="13">
        <v>730.958</v>
      </c>
      <c r="P162" t="s">
        <v>410</v>
      </c>
      <c r="Q162" s="14" t="s">
        <v>46</v>
      </c>
      <c r="R162">
        <v>31.0</v>
      </c>
      <c r="S162" s="13">
        <v>-3.548387051</v>
      </c>
      <c r="T162" s="13">
        <v>-2.580645084</v>
      </c>
      <c r="U162" s="13">
        <v>-4.193548203</v>
      </c>
      <c r="V162">
        <v>1260.0</v>
      </c>
      <c r="W162" s="1" t="s">
        <v>54</v>
      </c>
      <c r="X162" t="s">
        <v>433</v>
      </c>
      <c r="Y162">
        <v>2.06452E7</v>
      </c>
      <c r="Z162">
        <f t="shared" si="3"/>
        <v>730958000</v>
      </c>
      <c r="AA162" s="15">
        <f>R162*(1+(S162/Sheet2!$A$2))</f>
        <v>29.90000001</v>
      </c>
      <c r="AB162" s="16">
        <f t="shared" si="4"/>
        <v>1.55426714</v>
      </c>
      <c r="AC162" s="17">
        <f t="shared" si="5"/>
        <v>0.2115169408</v>
      </c>
    </row>
    <row r="163" ht="12.75" customHeight="1">
      <c r="A163">
        <v>11.0</v>
      </c>
      <c r="B163">
        <v>9.0</v>
      </c>
      <c r="C163">
        <v>2015.0</v>
      </c>
      <c r="D163" s="9">
        <f t="shared" si="1"/>
        <v>42317</v>
      </c>
      <c r="E163" s="18">
        <v>2000.0</v>
      </c>
      <c r="F163" s="10">
        <f t="shared" si="2"/>
        <v>15</v>
      </c>
      <c r="G163" t="s">
        <v>501</v>
      </c>
      <c r="H163" t="s">
        <v>502</v>
      </c>
      <c r="I163" s="11">
        <v>1.2439112E7</v>
      </c>
      <c r="J163" s="11">
        <v>-1.0118291E7</v>
      </c>
      <c r="K163" t="s">
        <v>4</v>
      </c>
      <c r="L163" t="s">
        <v>51</v>
      </c>
      <c r="M163" t="s">
        <v>133</v>
      </c>
      <c r="N163" s="12" t="s">
        <v>44</v>
      </c>
      <c r="O163" s="13">
        <v>107.061</v>
      </c>
      <c r="P163" t="s">
        <v>479</v>
      </c>
      <c r="Q163" s="14" t="s">
        <v>46</v>
      </c>
      <c r="R163">
        <v>5.6</v>
      </c>
      <c r="S163" s="13">
        <v>30.35714531</v>
      </c>
      <c r="T163" s="13">
        <v>39.28571701</v>
      </c>
      <c r="U163" s="13">
        <v>51.78571701</v>
      </c>
      <c r="V163">
        <v>348.65</v>
      </c>
      <c r="W163" t="s">
        <v>47</v>
      </c>
      <c r="X163" t="s">
        <v>75</v>
      </c>
      <c r="Y163">
        <v>1.892E7</v>
      </c>
      <c r="Z163">
        <f t="shared" si="3"/>
        <v>107061000</v>
      </c>
      <c r="AA163" s="15">
        <f>R163*(1+(S163/Sheet2!$A$2))</f>
        <v>7.300000137</v>
      </c>
      <c r="AB163" s="16">
        <f t="shared" si="4"/>
        <v>0.1161871456</v>
      </c>
      <c r="AC163" s="17">
        <f t="shared" si="5"/>
        <v>-0.09450958799</v>
      </c>
    </row>
    <row r="164" ht="12.75" customHeight="1">
      <c r="A164">
        <v>11.0</v>
      </c>
      <c r="B164">
        <v>12.0</v>
      </c>
      <c r="C164">
        <v>2015.0</v>
      </c>
      <c r="D164" s="9">
        <f t="shared" si="1"/>
        <v>42320</v>
      </c>
      <c r="E164" s="10">
        <v>2012.0</v>
      </c>
      <c r="F164" s="10">
        <f t="shared" si="2"/>
        <v>3</v>
      </c>
      <c r="G164" t="s">
        <v>503</v>
      </c>
      <c r="H164" t="s">
        <v>504</v>
      </c>
      <c r="I164" s="11">
        <v>6.3468E7</v>
      </c>
      <c r="J164" s="11">
        <v>7529000.0</v>
      </c>
      <c r="K164" t="s">
        <v>4</v>
      </c>
      <c r="L164" t="s">
        <v>51</v>
      </c>
      <c r="M164" t="s">
        <v>133</v>
      </c>
      <c r="N164" s="12" t="s">
        <v>44</v>
      </c>
      <c r="O164" s="13">
        <v>34.3365</v>
      </c>
      <c r="P164" t="s">
        <v>427</v>
      </c>
      <c r="Q164" s="14" t="s">
        <v>46</v>
      </c>
      <c r="R164">
        <v>22.0</v>
      </c>
      <c r="S164" s="13">
        <v>-0.4545454681</v>
      </c>
      <c r="T164" s="13">
        <v>-11.36363602</v>
      </c>
      <c r="U164" s="13">
        <v>-31.81818199</v>
      </c>
      <c r="V164">
        <v>149.144</v>
      </c>
      <c r="W164" t="s">
        <v>115</v>
      </c>
      <c r="X164" t="s">
        <v>505</v>
      </c>
      <c r="Y164">
        <v>1363000.0</v>
      </c>
      <c r="Z164">
        <f t="shared" si="3"/>
        <v>34336500</v>
      </c>
      <c r="AA164" s="15">
        <f>R164*(1+(S164/Sheet2!$A$2))</f>
        <v>21.9</v>
      </c>
      <c r="AB164" s="16">
        <f t="shared" si="4"/>
        <v>1.84841204</v>
      </c>
      <c r="AC164" s="17">
        <f t="shared" si="5"/>
        <v>0.2192710381</v>
      </c>
    </row>
    <row r="165" ht="12.75" customHeight="1">
      <c r="A165">
        <v>11.0</v>
      </c>
      <c r="B165">
        <v>20.0</v>
      </c>
      <c r="C165">
        <v>2015.0</v>
      </c>
      <c r="D165" s="9">
        <f t="shared" si="1"/>
        <v>42328</v>
      </c>
      <c r="E165" s="10">
        <v>2009.0</v>
      </c>
      <c r="F165" s="10">
        <f t="shared" si="2"/>
        <v>6</v>
      </c>
      <c r="G165" t="s">
        <v>506</v>
      </c>
      <c r="H165" t="s">
        <v>507</v>
      </c>
      <c r="I165" s="11">
        <v>3817045.0</v>
      </c>
      <c r="J165" s="11">
        <v>-1635677.0</v>
      </c>
      <c r="K165" s="1" t="s">
        <v>2</v>
      </c>
      <c r="L165" t="s">
        <v>87</v>
      </c>
      <c r="M165" t="s">
        <v>133</v>
      </c>
      <c r="N165" s="12" t="s">
        <v>44</v>
      </c>
      <c r="O165" s="13">
        <v>27.8732</v>
      </c>
      <c r="P165" t="s">
        <v>45</v>
      </c>
      <c r="Q165" s="14" t="s">
        <v>46</v>
      </c>
      <c r="R165">
        <v>29.0</v>
      </c>
      <c r="S165" s="13">
        <v>-12.17230892</v>
      </c>
      <c r="T165" s="13">
        <v>5.613349438</v>
      </c>
      <c r="U165" s="13">
        <v>-20.4467144</v>
      </c>
      <c r="V165">
        <v>92.0859</v>
      </c>
      <c r="W165" t="s">
        <v>69</v>
      </c>
      <c r="X165" t="s">
        <v>508</v>
      </c>
      <c r="Y165">
        <v>775000.0</v>
      </c>
      <c r="Z165">
        <f t="shared" si="3"/>
        <v>27873200</v>
      </c>
      <c r="AA165" s="15">
        <f>R165*(1+(S165/Sheet2!$A$2))</f>
        <v>25.47003041</v>
      </c>
      <c r="AB165" s="16">
        <f t="shared" si="4"/>
        <v>0.1369431927</v>
      </c>
      <c r="AC165" s="17">
        <f t="shared" si="5"/>
        <v>-0.0586827849</v>
      </c>
    </row>
    <row r="166" ht="12.75" customHeight="1">
      <c r="A166">
        <v>11.0</v>
      </c>
      <c r="B166">
        <v>23.0</v>
      </c>
      <c r="C166">
        <v>2015.0</v>
      </c>
      <c r="D166" s="9">
        <f t="shared" si="1"/>
        <v>42331</v>
      </c>
      <c r="E166" s="10">
        <v>2003.0</v>
      </c>
      <c r="F166" s="10">
        <f t="shared" si="2"/>
        <v>12</v>
      </c>
      <c r="G166" t="s">
        <v>509</v>
      </c>
      <c r="H166" t="s">
        <v>510</v>
      </c>
      <c r="I166" s="11">
        <v>7.2436E7</v>
      </c>
      <c r="J166" s="11">
        <v>2615065.0</v>
      </c>
      <c r="K166" t="s">
        <v>4</v>
      </c>
      <c r="L166" t="s">
        <v>51</v>
      </c>
      <c r="M166" t="s">
        <v>133</v>
      </c>
      <c r="N166" s="12" t="s">
        <v>44</v>
      </c>
      <c r="O166" s="13">
        <v>19.9232</v>
      </c>
      <c r="P166" t="s">
        <v>187</v>
      </c>
      <c r="Q166" s="14" t="s">
        <v>46</v>
      </c>
      <c r="R166">
        <v>7.5</v>
      </c>
      <c r="S166" s="13">
        <v>-15.33333302</v>
      </c>
      <c r="T166" s="13">
        <v>-12.0</v>
      </c>
      <c r="U166" s="13">
        <v>-14.0</v>
      </c>
      <c r="V166">
        <v>94.6345</v>
      </c>
      <c r="W166" s="1" t="s">
        <v>54</v>
      </c>
      <c r="X166" t="s">
        <v>75</v>
      </c>
      <c r="Y166">
        <v>2666700.0</v>
      </c>
      <c r="Z166">
        <f t="shared" si="3"/>
        <v>19923200</v>
      </c>
      <c r="AA166" s="15">
        <f>R166*(1+(S166/Sheet2!$A$2))</f>
        <v>6.350000024</v>
      </c>
      <c r="AB166" s="16">
        <f t="shared" si="4"/>
        <v>3.635761323</v>
      </c>
      <c r="AC166" s="17">
        <f t="shared" si="5"/>
        <v>0.1312572779</v>
      </c>
    </row>
    <row r="167" ht="12.75" customHeight="1">
      <c r="A167">
        <v>11.0</v>
      </c>
      <c r="B167">
        <v>25.0</v>
      </c>
      <c r="C167">
        <v>2015.0</v>
      </c>
      <c r="D167" s="9">
        <f t="shared" si="1"/>
        <v>42333</v>
      </c>
      <c r="E167" s="10">
        <v>2010.0</v>
      </c>
      <c r="F167" s="10">
        <f t="shared" si="2"/>
        <v>5</v>
      </c>
      <c r="G167" t="s">
        <v>511</v>
      </c>
      <c r="H167" t="s">
        <v>512</v>
      </c>
      <c r="I167" s="11">
        <v>8.806E9</v>
      </c>
      <c r="J167" s="11">
        <v>9.37E8</v>
      </c>
      <c r="K167" t="s">
        <v>4</v>
      </c>
      <c r="L167" t="s">
        <v>51</v>
      </c>
      <c r="M167" t="s">
        <v>58</v>
      </c>
      <c r="N167" s="12" t="s">
        <v>44</v>
      </c>
      <c r="O167" s="13">
        <v>5375.39</v>
      </c>
      <c r="P167" t="s">
        <v>383</v>
      </c>
      <c r="Q167" s="14" t="s">
        <v>46</v>
      </c>
      <c r="R167">
        <v>48.0</v>
      </c>
      <c r="S167" s="13">
        <v>15.41666698</v>
      </c>
      <c r="T167" s="13">
        <v>19.16666603</v>
      </c>
      <c r="U167" s="13">
        <v>13.75</v>
      </c>
      <c r="V167">
        <v>14594.2</v>
      </c>
      <c r="W167" s="1" t="s">
        <v>54</v>
      </c>
      <c r="X167" t="s">
        <v>513</v>
      </c>
      <c r="Y167">
        <v>9.77566E7</v>
      </c>
      <c r="Z167">
        <f t="shared" si="3"/>
        <v>5375390000</v>
      </c>
      <c r="AA167" s="15">
        <f>R167*(1+(S167/Sheet2!$A$2))</f>
        <v>55.40000015</v>
      </c>
      <c r="AB167" s="16">
        <f t="shared" si="4"/>
        <v>1.638206716</v>
      </c>
      <c r="AC167" s="17">
        <f t="shared" si="5"/>
        <v>0.1743129336</v>
      </c>
    </row>
    <row r="168" ht="12.75" customHeight="1">
      <c r="A168">
        <v>11.0</v>
      </c>
      <c r="B168">
        <v>30.0</v>
      </c>
      <c r="C168">
        <v>2015.0</v>
      </c>
      <c r="D168" s="9">
        <f t="shared" si="1"/>
        <v>42338</v>
      </c>
      <c r="E168" s="10">
        <v>2015.0</v>
      </c>
      <c r="F168" s="10">
        <f t="shared" si="2"/>
        <v>0</v>
      </c>
      <c r="G168" t="s">
        <v>514</v>
      </c>
      <c r="H168" t="s">
        <v>515</v>
      </c>
      <c r="I168" s="11">
        <v>9.045E9</v>
      </c>
      <c r="J168" s="11">
        <v>8.07E8</v>
      </c>
      <c r="K168" t="s">
        <v>4</v>
      </c>
      <c r="L168" t="s">
        <v>51</v>
      </c>
      <c r="M168" t="s">
        <v>58</v>
      </c>
      <c r="N168" s="12" t="s">
        <v>44</v>
      </c>
      <c r="O168" s="13">
        <v>4725.42</v>
      </c>
      <c r="P168" t="s">
        <v>351</v>
      </c>
      <c r="Q168" s="14" t="s">
        <v>46</v>
      </c>
      <c r="R168">
        <v>50.0</v>
      </c>
      <c r="S168" s="13">
        <v>40.0</v>
      </c>
      <c r="T168" s="13">
        <v>42.5</v>
      </c>
      <c r="U168" s="13">
        <v>41.0</v>
      </c>
      <c r="V168">
        <v>7924.2</v>
      </c>
      <c r="W168" s="1" t="s">
        <v>54</v>
      </c>
      <c r="X168" t="s">
        <v>516</v>
      </c>
      <c r="Y168">
        <v>8.664E7</v>
      </c>
      <c r="Z168">
        <f t="shared" si="3"/>
        <v>4725420000</v>
      </c>
      <c r="AA168" s="15">
        <f>R168*(1+(S168/Sheet2!$A$2))</f>
        <v>70</v>
      </c>
      <c r="AB168" s="16">
        <f t="shared" si="4"/>
        <v>1.914115571</v>
      </c>
      <c r="AC168" s="17">
        <f t="shared" si="5"/>
        <v>0.1707784705</v>
      </c>
    </row>
    <row r="169" ht="12.75" customHeight="1">
      <c r="A169">
        <v>11.0</v>
      </c>
      <c r="B169">
        <v>30.0</v>
      </c>
      <c r="C169">
        <v>2015.0</v>
      </c>
      <c r="D169" s="9">
        <f t="shared" si="1"/>
        <v>42338</v>
      </c>
      <c r="E169" s="18">
        <v>2014.0</v>
      </c>
      <c r="F169" s="10">
        <f t="shared" si="2"/>
        <v>1</v>
      </c>
      <c r="G169" t="s">
        <v>517</v>
      </c>
      <c r="H169" t="s">
        <v>518</v>
      </c>
      <c r="I169" s="11">
        <v>5.0859E7</v>
      </c>
      <c r="J169" s="11">
        <v>8904000.0</v>
      </c>
      <c r="K169" t="s">
        <v>13</v>
      </c>
      <c r="L169" t="s">
        <v>221</v>
      </c>
      <c r="M169" t="s">
        <v>299</v>
      </c>
      <c r="N169" s="12" t="s">
        <v>44</v>
      </c>
      <c r="O169" s="13">
        <v>46.8841</v>
      </c>
      <c r="P169" t="s">
        <v>45</v>
      </c>
      <c r="Q169" s="14" t="s">
        <v>46</v>
      </c>
      <c r="R169">
        <v>5.0</v>
      </c>
      <c r="S169" s="13">
        <v>5.400000095</v>
      </c>
      <c r="T169" s="13">
        <v>-3.599999905</v>
      </c>
      <c r="U169" s="13">
        <v>-2.599999905</v>
      </c>
      <c r="V169">
        <v>50.6629</v>
      </c>
      <c r="W169" t="s">
        <v>145</v>
      </c>
      <c r="X169" t="s">
        <v>358</v>
      </c>
      <c r="Y169">
        <v>1000000.0</v>
      </c>
      <c r="Z169">
        <f t="shared" si="3"/>
        <v>46884100</v>
      </c>
      <c r="AA169" s="15">
        <f>R169*(1+(S169/Sheet2!$A$2))</f>
        <v>5.270000005</v>
      </c>
      <c r="AB169" s="16">
        <f t="shared" si="4"/>
        <v>1.084781408</v>
      </c>
      <c r="AC169" s="17">
        <f t="shared" si="5"/>
        <v>0.1899151311</v>
      </c>
    </row>
    <row r="170" ht="12.75" customHeight="1">
      <c r="A170">
        <v>12.0</v>
      </c>
      <c r="B170">
        <v>1.0</v>
      </c>
      <c r="C170">
        <v>2015.0</v>
      </c>
      <c r="D170" s="9">
        <f t="shared" si="1"/>
        <v>42339</v>
      </c>
      <c r="E170" s="10">
        <v>2007.0</v>
      </c>
      <c r="F170" s="10">
        <f t="shared" si="2"/>
        <v>8</v>
      </c>
      <c r="G170" t="s">
        <v>519</v>
      </c>
      <c r="H170" t="s">
        <v>520</v>
      </c>
      <c r="I170" s="11">
        <v>534408.0</v>
      </c>
      <c r="J170" s="11">
        <v>-8959499.0</v>
      </c>
      <c r="K170" t="s">
        <v>4</v>
      </c>
      <c r="L170" t="s">
        <v>51</v>
      </c>
      <c r="M170" t="s">
        <v>58</v>
      </c>
      <c r="N170" s="12" t="s">
        <v>44</v>
      </c>
      <c r="O170" s="13">
        <v>59.7716</v>
      </c>
      <c r="P170" t="s">
        <v>445</v>
      </c>
      <c r="Q170" s="14" t="s">
        <v>46</v>
      </c>
      <c r="R170">
        <v>18.5</v>
      </c>
      <c r="S170" s="13">
        <v>60.54053879</v>
      </c>
      <c r="T170" s="13">
        <v>64.32432556</v>
      </c>
      <c r="U170" s="13">
        <v>83.78378296</v>
      </c>
      <c r="V170">
        <v>263.238</v>
      </c>
      <c r="W170" s="1" t="s">
        <v>54</v>
      </c>
      <c r="X170" t="s">
        <v>75</v>
      </c>
      <c r="Y170">
        <v>3245000.0</v>
      </c>
      <c r="Z170">
        <f t="shared" si="3"/>
        <v>59771600</v>
      </c>
      <c r="AA170" s="15">
        <f>R170*(1+(S170/Sheet2!$A$2))</f>
        <v>29.69999968</v>
      </c>
      <c r="AB170" s="16">
        <f t="shared" si="4"/>
        <v>0.008940834778</v>
      </c>
      <c r="AC170" s="17">
        <f t="shared" si="5"/>
        <v>-0.1498955859</v>
      </c>
    </row>
    <row r="171" ht="12.75" customHeight="1">
      <c r="A171">
        <v>12.0</v>
      </c>
      <c r="B171">
        <v>2.0</v>
      </c>
      <c r="C171">
        <v>2015.0</v>
      </c>
      <c r="D171" s="9">
        <f t="shared" si="1"/>
        <v>42340</v>
      </c>
      <c r="E171" s="10">
        <v>2006.0</v>
      </c>
      <c r="F171" s="10">
        <f t="shared" si="2"/>
        <v>9</v>
      </c>
      <c r="G171" t="s">
        <v>521</v>
      </c>
      <c r="H171" t="s">
        <v>522</v>
      </c>
      <c r="I171" s="11">
        <v>1.08413E10</v>
      </c>
      <c r="J171" s="11">
        <v>5.445E8</v>
      </c>
      <c r="K171" t="s">
        <v>4</v>
      </c>
      <c r="L171" t="s">
        <v>51</v>
      </c>
      <c r="M171" t="s">
        <v>58</v>
      </c>
      <c r="N171" s="12" t="s">
        <v>44</v>
      </c>
      <c r="O171" s="13">
        <v>3041.72</v>
      </c>
      <c r="P171" t="s">
        <v>451</v>
      </c>
      <c r="Q171" s="14" t="s">
        <v>46</v>
      </c>
      <c r="R171">
        <v>67.0</v>
      </c>
      <c r="S171" s="13">
        <v>-4.850746155</v>
      </c>
      <c r="T171" s="13">
        <v>-7.089552402</v>
      </c>
      <c r="U171" s="13">
        <v>0.74626863</v>
      </c>
      <c r="V171">
        <v>6898.46</v>
      </c>
      <c r="W171" s="1" t="s">
        <v>54</v>
      </c>
      <c r="X171" t="s">
        <v>523</v>
      </c>
      <c r="Y171">
        <v>4.50746E7</v>
      </c>
      <c r="Z171">
        <f t="shared" si="3"/>
        <v>3041720000</v>
      </c>
      <c r="AA171" s="15">
        <f>R171*(1+(S171/Sheet2!$A$2))</f>
        <v>63.75000008</v>
      </c>
      <c r="AB171" s="16">
        <f t="shared" si="4"/>
        <v>3.564200518</v>
      </c>
      <c r="AC171" s="17">
        <f t="shared" si="5"/>
        <v>0.1790105598</v>
      </c>
    </row>
    <row r="172" ht="12.75" customHeight="1">
      <c r="A172">
        <v>12.0</v>
      </c>
      <c r="B172">
        <v>2.0</v>
      </c>
      <c r="C172">
        <v>2015.0</v>
      </c>
      <c r="D172" s="9">
        <f t="shared" si="1"/>
        <v>42340</v>
      </c>
      <c r="E172" s="18">
        <v>1985.0</v>
      </c>
      <c r="F172" s="10">
        <f t="shared" si="2"/>
        <v>30</v>
      </c>
      <c r="G172" t="s">
        <v>524</v>
      </c>
      <c r="H172" t="s">
        <v>260</v>
      </c>
      <c r="I172" s="11">
        <v>5.97E7</v>
      </c>
      <c r="J172" s="11">
        <v>9800000.0</v>
      </c>
      <c r="K172" t="s">
        <v>13</v>
      </c>
      <c r="L172" t="s">
        <v>221</v>
      </c>
      <c r="M172" t="s">
        <v>222</v>
      </c>
      <c r="N172" s="12" t="s">
        <v>44</v>
      </c>
      <c r="O172" s="13">
        <v>132.337</v>
      </c>
      <c r="P172" t="s">
        <v>45</v>
      </c>
      <c r="Q172" s="14" t="s">
        <v>46</v>
      </c>
      <c r="R172">
        <v>6.75</v>
      </c>
      <c r="S172" s="13">
        <v>24.0</v>
      </c>
      <c r="T172" s="13">
        <v>21.48148155</v>
      </c>
      <c r="U172" s="13">
        <v>21.33333397</v>
      </c>
      <c r="V172">
        <v>1469.18</v>
      </c>
      <c r="W172" t="s">
        <v>145</v>
      </c>
      <c r="X172" t="s">
        <v>525</v>
      </c>
      <c r="Y172">
        <v>2100000.0</v>
      </c>
      <c r="Z172">
        <f t="shared" si="3"/>
        <v>132337000</v>
      </c>
      <c r="AA172" s="15">
        <f>R172*(1+(S172/Sheet2!$A$2))</f>
        <v>8.37</v>
      </c>
      <c r="AB172" s="16">
        <f t="shared" si="4"/>
        <v>0.4511210017</v>
      </c>
      <c r="AC172" s="17">
        <f t="shared" si="5"/>
        <v>0.07405336376</v>
      </c>
    </row>
    <row r="173" ht="12.75" customHeight="1">
      <c r="A173">
        <v>12.0</v>
      </c>
      <c r="B173">
        <v>3.0</v>
      </c>
      <c r="C173">
        <v>2015.0</v>
      </c>
      <c r="D173" s="9">
        <f t="shared" si="1"/>
        <v>42341</v>
      </c>
      <c r="E173" s="10">
        <v>2004.0</v>
      </c>
      <c r="F173" s="10">
        <f t="shared" si="2"/>
        <v>11</v>
      </c>
      <c r="G173" t="s">
        <v>526</v>
      </c>
      <c r="H173" t="s">
        <v>527</v>
      </c>
      <c r="I173" s="11">
        <v>2.08207E8</v>
      </c>
      <c r="J173" s="11">
        <v>6.2319E7</v>
      </c>
      <c r="K173" t="s">
        <v>4</v>
      </c>
      <c r="L173" t="s">
        <v>51</v>
      </c>
      <c r="M173" t="s">
        <v>58</v>
      </c>
      <c r="N173" s="12" t="s">
        <v>44</v>
      </c>
      <c r="O173" s="13">
        <v>630.595</v>
      </c>
      <c r="P173" t="s">
        <v>528</v>
      </c>
      <c r="Q173" s="14" t="s">
        <v>46</v>
      </c>
      <c r="R173">
        <v>57.0</v>
      </c>
      <c r="S173" s="13">
        <v>15.78947353</v>
      </c>
      <c r="T173" s="13">
        <v>36.40350723</v>
      </c>
      <c r="U173" s="13">
        <v>29.82456207</v>
      </c>
      <c r="V173">
        <v>2122.98</v>
      </c>
      <c r="W173" s="1" t="s">
        <v>54</v>
      </c>
      <c r="X173" t="s">
        <v>180</v>
      </c>
      <c r="Y173">
        <v>1.11426E7</v>
      </c>
      <c r="Z173">
        <f t="shared" si="3"/>
        <v>630595000</v>
      </c>
      <c r="AA173" s="15">
        <f>R173*(1+(S173/Sheet2!$A$2))</f>
        <v>65.99999991</v>
      </c>
      <c r="AB173" s="16">
        <f t="shared" si="4"/>
        <v>0.3301754692</v>
      </c>
      <c r="AC173" s="17">
        <f t="shared" si="5"/>
        <v>0.09882571222</v>
      </c>
    </row>
    <row r="174" ht="12.75" customHeight="1">
      <c r="A174">
        <v>12.0</v>
      </c>
      <c r="B174">
        <v>7.0</v>
      </c>
      <c r="C174">
        <v>2015.0</v>
      </c>
      <c r="D174" s="9">
        <f t="shared" si="1"/>
        <v>42345</v>
      </c>
      <c r="E174" s="10">
        <v>2009.0</v>
      </c>
      <c r="F174" s="10">
        <f t="shared" si="2"/>
        <v>6</v>
      </c>
      <c r="G174" t="s">
        <v>529</v>
      </c>
      <c r="H174" t="s">
        <v>530</v>
      </c>
      <c r="I174" s="11">
        <v>3.9501E7</v>
      </c>
      <c r="J174" s="11">
        <v>-1.2964E7</v>
      </c>
      <c r="K174" t="s">
        <v>4</v>
      </c>
      <c r="L174" t="s">
        <v>51</v>
      </c>
      <c r="M174" t="s">
        <v>52</v>
      </c>
      <c r="N174" s="12" t="s">
        <v>44</v>
      </c>
      <c r="O174" s="13">
        <v>24.422</v>
      </c>
      <c r="P174" t="s">
        <v>187</v>
      </c>
      <c r="Q174" s="14" t="s">
        <v>46</v>
      </c>
      <c r="R174">
        <v>8.0</v>
      </c>
      <c r="S174" s="13">
        <v>-11.25</v>
      </c>
      <c r="T174" s="13">
        <v>32.5</v>
      </c>
      <c r="U174" s="13">
        <v>162.5</v>
      </c>
      <c r="V174">
        <v>195.376</v>
      </c>
      <c r="W174" t="s">
        <v>69</v>
      </c>
      <c r="X174" t="s">
        <v>75</v>
      </c>
      <c r="Y174">
        <v>3125000.0</v>
      </c>
      <c r="Z174">
        <f t="shared" si="3"/>
        <v>24422000</v>
      </c>
      <c r="AA174" s="15">
        <f>R174*(1+(S174/Sheet2!$A$2))</f>
        <v>7.1</v>
      </c>
      <c r="AB174" s="16">
        <f t="shared" si="4"/>
        <v>1.6174351</v>
      </c>
      <c r="AC174" s="17">
        <f t="shared" si="5"/>
        <v>-0.5308328556</v>
      </c>
    </row>
    <row r="175" ht="12.75" customHeight="1">
      <c r="A175">
        <v>12.0</v>
      </c>
      <c r="B175">
        <v>8.0</v>
      </c>
      <c r="C175">
        <v>2015.0</v>
      </c>
      <c r="D175" s="9">
        <f t="shared" si="1"/>
        <v>42346</v>
      </c>
      <c r="E175" s="10">
        <v>2007.0</v>
      </c>
      <c r="F175" s="10">
        <f t="shared" si="2"/>
        <v>8</v>
      </c>
      <c r="G175" t="s">
        <v>531</v>
      </c>
      <c r="H175" t="s">
        <v>532</v>
      </c>
      <c r="I175" s="11">
        <v>3.0958203E7</v>
      </c>
      <c r="J175" s="11">
        <v>-2.3148915E7</v>
      </c>
      <c r="K175" t="s">
        <v>4</v>
      </c>
      <c r="L175" t="s">
        <v>51</v>
      </c>
      <c r="M175" t="s">
        <v>133</v>
      </c>
      <c r="N175" s="12" t="s">
        <v>44</v>
      </c>
      <c r="O175" s="13">
        <v>78.1443</v>
      </c>
      <c r="P175" t="s">
        <v>89</v>
      </c>
      <c r="Q175" s="14" t="s">
        <v>46</v>
      </c>
      <c r="R175">
        <v>39.0</v>
      </c>
      <c r="S175" s="13">
        <v>78.20513153</v>
      </c>
      <c r="T175" s="13">
        <v>42.30769348</v>
      </c>
      <c r="U175" s="13">
        <v>133.9743652</v>
      </c>
      <c r="V175">
        <v>119.113</v>
      </c>
      <c r="W175" t="s">
        <v>97</v>
      </c>
      <c r="X175" t="s">
        <v>343</v>
      </c>
      <c r="Y175">
        <v>2023000.0</v>
      </c>
      <c r="Z175">
        <f t="shared" ref="Z175:Z456" si="6">Y175*R175</f>
        <v>78897000</v>
      </c>
      <c r="AA175" s="15">
        <f>R175*(1+(S175/Sheet2!$A$2))</f>
        <v>69.5000013</v>
      </c>
      <c r="AB175" s="16">
        <f t="shared" si="4"/>
        <v>0.3923875813</v>
      </c>
      <c r="AC175" s="17">
        <f t="shared" si="5"/>
        <v>-0.2934067835</v>
      </c>
    </row>
    <row r="176" ht="12.75" customHeight="1">
      <c r="A176">
        <v>12.0</v>
      </c>
      <c r="B176">
        <v>9.0</v>
      </c>
      <c r="C176">
        <v>2015.0</v>
      </c>
      <c r="D176" s="9">
        <f t="shared" si="1"/>
        <v>42347</v>
      </c>
      <c r="E176" s="10">
        <v>2014.0</v>
      </c>
      <c r="F176" s="10">
        <f t="shared" si="2"/>
        <v>1</v>
      </c>
      <c r="G176" t="s">
        <v>533</v>
      </c>
      <c r="H176" t="s">
        <v>534</v>
      </c>
      <c r="I176" s="11">
        <v>1.021859E9</v>
      </c>
      <c r="J176" s="11">
        <v>1.76087E8</v>
      </c>
      <c r="K176" t="s">
        <v>2</v>
      </c>
      <c r="L176" t="s">
        <v>87</v>
      </c>
      <c r="M176" t="s">
        <v>88</v>
      </c>
      <c r="N176" s="12" t="s">
        <v>44</v>
      </c>
      <c r="O176" s="13">
        <v>1608.39</v>
      </c>
      <c r="P176" t="s">
        <v>535</v>
      </c>
      <c r="Q176" s="14" t="s">
        <v>46</v>
      </c>
      <c r="R176">
        <v>100.0</v>
      </c>
      <c r="S176" s="13">
        <v>-5.0</v>
      </c>
      <c r="T176" s="13">
        <v>-10.0</v>
      </c>
      <c r="U176" s="13">
        <v>-8.5</v>
      </c>
      <c r="V176">
        <v>1617.4</v>
      </c>
      <c r="W176" t="s">
        <v>145</v>
      </c>
      <c r="X176" t="s">
        <v>75</v>
      </c>
      <c r="Y176">
        <v>1.30312E7</v>
      </c>
      <c r="Z176">
        <f t="shared" si="6"/>
        <v>1303120000</v>
      </c>
      <c r="AA176" s="15">
        <f>R176*(1+(S176/Sheet2!$A$2))</f>
        <v>95</v>
      </c>
      <c r="AB176" s="16">
        <f t="shared" si="4"/>
        <v>0.7841633925</v>
      </c>
      <c r="AC176" s="17">
        <f t="shared" si="5"/>
        <v>0.1351272331</v>
      </c>
    </row>
    <row r="177" ht="12.75" customHeight="1">
      <c r="A177">
        <v>12.0</v>
      </c>
      <c r="B177">
        <v>11.0</v>
      </c>
      <c r="C177">
        <v>2015.0</v>
      </c>
      <c r="D177" s="9">
        <f t="shared" si="1"/>
        <v>42349</v>
      </c>
      <c r="E177" s="10">
        <v>2008.0</v>
      </c>
      <c r="F177" s="10">
        <f t="shared" si="2"/>
        <v>7</v>
      </c>
      <c r="G177" t="s">
        <v>536</v>
      </c>
      <c r="H177" t="s">
        <v>537</v>
      </c>
      <c r="I177" s="11">
        <v>2.15933E8</v>
      </c>
      <c r="J177" s="11">
        <v>7839000.0</v>
      </c>
      <c r="K177" t="s">
        <v>13</v>
      </c>
      <c r="L177" t="s">
        <v>221</v>
      </c>
      <c r="M177" t="s">
        <v>222</v>
      </c>
      <c r="N177" s="12" t="s">
        <v>44</v>
      </c>
      <c r="O177" s="13">
        <v>405.594</v>
      </c>
      <c r="P177" t="s">
        <v>103</v>
      </c>
      <c r="Q177" s="14" t="s">
        <v>46</v>
      </c>
      <c r="R177">
        <v>9.5</v>
      </c>
      <c r="S177" s="13">
        <v>3.15789485</v>
      </c>
      <c r="T177" s="13">
        <v>0.0</v>
      </c>
      <c r="U177" s="13">
        <v>-0.2105263174</v>
      </c>
      <c r="V177">
        <v>706.599</v>
      </c>
      <c r="W177" s="1" t="s">
        <v>54</v>
      </c>
      <c r="X177" t="s">
        <v>414</v>
      </c>
      <c r="Y177">
        <v>4046000.0</v>
      </c>
      <c r="Z177">
        <f t="shared" si="6"/>
        <v>38437000</v>
      </c>
      <c r="AA177" s="15">
        <f>R177*(1+(S177/Sheet2!$A$2))</f>
        <v>9.800000011</v>
      </c>
      <c r="AB177" s="16">
        <f t="shared" si="4"/>
        <v>5.617842183</v>
      </c>
      <c r="AC177" s="17">
        <f t="shared" si="5"/>
        <v>0.2039441163</v>
      </c>
    </row>
    <row r="178" ht="12.75" customHeight="1">
      <c r="A178">
        <v>12.0</v>
      </c>
      <c r="B178">
        <v>11.0</v>
      </c>
      <c r="C178">
        <v>2015.0</v>
      </c>
      <c r="D178" s="9">
        <f t="shared" si="1"/>
        <v>42349</v>
      </c>
      <c r="E178" s="10">
        <v>2003.0</v>
      </c>
      <c r="F178" s="10">
        <f t="shared" si="2"/>
        <v>12</v>
      </c>
      <c r="G178" t="s">
        <v>538</v>
      </c>
      <c r="H178" t="s">
        <v>539</v>
      </c>
      <c r="I178" s="11">
        <v>1.41598506E8</v>
      </c>
      <c r="J178" s="11">
        <v>9185083.0</v>
      </c>
      <c r="K178" t="s">
        <v>4</v>
      </c>
      <c r="L178" t="s">
        <v>51</v>
      </c>
      <c r="M178" t="s">
        <v>133</v>
      </c>
      <c r="N178" s="12" t="s">
        <v>44</v>
      </c>
      <c r="O178" s="13">
        <f>(R178*V178)/1000000</f>
        <v>18</v>
      </c>
      <c r="P178" t="s">
        <v>540</v>
      </c>
      <c r="Q178" s="14" t="s">
        <v>46</v>
      </c>
      <c r="R178" s="1">
        <v>30.0</v>
      </c>
      <c r="S178" s="34">
        <v>-16.17</v>
      </c>
      <c r="T178" s="13"/>
      <c r="U178" s="13"/>
      <c r="V178">
        <f>(2833254-2233254)</f>
        <v>600000</v>
      </c>
      <c r="W178" s="1" t="s">
        <v>54</v>
      </c>
      <c r="X178" t="s">
        <v>75</v>
      </c>
      <c r="Y178" s="1">
        <v>600000.0</v>
      </c>
      <c r="Z178">
        <f t="shared" si="6"/>
        <v>18000000</v>
      </c>
      <c r="AA178" s="15">
        <f>R178*(1+(S178/Sheet2!$A$2))</f>
        <v>25.149</v>
      </c>
      <c r="AB178" s="16">
        <f t="shared" si="4"/>
        <v>7.866583667</v>
      </c>
      <c r="AC178" s="17">
        <f t="shared" si="5"/>
        <v>0.5102823889</v>
      </c>
    </row>
    <row r="179" ht="12.75" customHeight="1">
      <c r="A179">
        <v>12.0</v>
      </c>
      <c r="B179">
        <v>16.0</v>
      </c>
      <c r="C179">
        <v>2015.0</v>
      </c>
      <c r="D179" s="9">
        <f t="shared" si="1"/>
        <v>42354</v>
      </c>
      <c r="E179" s="10">
        <v>2011.0</v>
      </c>
      <c r="F179" s="10">
        <f t="shared" si="2"/>
        <v>4</v>
      </c>
      <c r="G179" t="s">
        <v>541</v>
      </c>
      <c r="H179" t="s">
        <v>542</v>
      </c>
      <c r="I179" s="11">
        <v>1573805.0</v>
      </c>
      <c r="J179" s="11">
        <v>-765570.0</v>
      </c>
      <c r="K179" t="s">
        <v>4</v>
      </c>
      <c r="L179" t="s">
        <v>51</v>
      </c>
      <c r="M179" t="s">
        <v>52</v>
      </c>
      <c r="N179" s="12" t="s">
        <v>44</v>
      </c>
      <c r="O179" s="13">
        <v>19.7112</v>
      </c>
      <c r="P179" t="s">
        <v>485</v>
      </c>
      <c r="Q179" s="14" t="s">
        <v>46</v>
      </c>
      <c r="R179">
        <v>7.3</v>
      </c>
      <c r="S179" s="13">
        <v>23.97259903</v>
      </c>
      <c r="T179" s="13">
        <v>41.78081894</v>
      </c>
      <c r="U179" s="13">
        <v>11.64383316</v>
      </c>
      <c r="V179">
        <v>56.6393</v>
      </c>
      <c r="W179" s="1" t="s">
        <v>54</v>
      </c>
      <c r="X179" t="s">
        <v>75</v>
      </c>
      <c r="Y179">
        <v>2750000.0</v>
      </c>
      <c r="Z179">
        <f t="shared" si="6"/>
        <v>20075000</v>
      </c>
      <c r="AA179" s="15">
        <f>R179*(1+(S179/Sheet2!$A$2))</f>
        <v>9.049999729</v>
      </c>
      <c r="AB179" s="16">
        <f t="shared" si="4"/>
        <v>0.07839626401</v>
      </c>
      <c r="AC179" s="17">
        <f t="shared" si="5"/>
        <v>-0.03813549191</v>
      </c>
    </row>
    <row r="180" ht="12.75" customHeight="1">
      <c r="A180" s="35">
        <v>1.0</v>
      </c>
      <c r="B180" s="35">
        <v>8.0</v>
      </c>
      <c r="C180" s="35">
        <v>2016.0</v>
      </c>
      <c r="D180" s="36">
        <f t="shared" si="1"/>
        <v>42377</v>
      </c>
      <c r="E180" s="37">
        <v>2009.0</v>
      </c>
      <c r="F180" s="37">
        <f t="shared" si="2"/>
        <v>7</v>
      </c>
      <c r="G180" s="35" t="s">
        <v>543</v>
      </c>
      <c r="H180" s="35" t="s">
        <v>544</v>
      </c>
      <c r="I180" s="20">
        <v>1414191.0</v>
      </c>
      <c r="J180" s="20">
        <v>-1785428.0</v>
      </c>
      <c r="K180" s="35" t="s">
        <v>4</v>
      </c>
      <c r="L180" s="35" t="s">
        <v>51</v>
      </c>
      <c r="M180" s="35" t="s">
        <v>52</v>
      </c>
      <c r="N180" s="38" t="s">
        <v>44</v>
      </c>
      <c r="O180" s="39">
        <v>7.31806</v>
      </c>
      <c r="P180" s="35" t="s">
        <v>45</v>
      </c>
      <c r="Q180" s="40" t="s">
        <v>46</v>
      </c>
      <c r="R180" s="35">
        <v>5.6</v>
      </c>
      <c r="S180" s="39">
        <v>310.71429439999997</v>
      </c>
      <c r="T180" s="39">
        <v>136.60714719999999</v>
      </c>
      <c r="U180" s="39">
        <v>337.5</v>
      </c>
      <c r="V180" s="35">
        <v>30.5557</v>
      </c>
      <c r="W180" s="35" t="s">
        <v>69</v>
      </c>
      <c r="X180" s="35" t="s">
        <v>75</v>
      </c>
      <c r="Y180" s="35">
        <v>1300000.0</v>
      </c>
      <c r="Z180">
        <f t="shared" si="6"/>
        <v>7280000</v>
      </c>
      <c r="AA180" s="41">
        <f>R180*(1+(S180/Sheet2!$A$2))</f>
        <v>23.00000049</v>
      </c>
      <c r="AB180" s="16">
        <f t="shared" si="4"/>
        <v>0.1942570055</v>
      </c>
      <c r="AC180" s="17">
        <f t="shared" si="5"/>
        <v>-0.2452510989</v>
      </c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</row>
    <row r="181" ht="12.75" customHeight="1">
      <c r="A181">
        <v>1.0</v>
      </c>
      <c r="B181">
        <v>11.0</v>
      </c>
      <c r="C181">
        <v>2016.0</v>
      </c>
      <c r="D181" s="9">
        <f t="shared" si="1"/>
        <v>42380</v>
      </c>
      <c r="E181" s="10">
        <v>2015.0</v>
      </c>
      <c r="F181" s="10">
        <f t="shared" si="2"/>
        <v>1</v>
      </c>
      <c r="G181" t="s">
        <v>545</v>
      </c>
      <c r="H181" t="s">
        <v>546</v>
      </c>
      <c r="I181" s="11">
        <v>474600.0</v>
      </c>
      <c r="J181" s="11">
        <v>-2345264.0</v>
      </c>
      <c r="K181" t="s">
        <v>4</v>
      </c>
      <c r="L181" t="s">
        <v>51</v>
      </c>
      <c r="M181" t="s">
        <v>52</v>
      </c>
      <c r="N181" s="12" t="s">
        <v>44</v>
      </c>
      <c r="O181" s="13">
        <v>5.45483</v>
      </c>
      <c r="P181" t="s">
        <v>45</v>
      </c>
      <c r="Q181" s="14" t="s">
        <v>46</v>
      </c>
      <c r="R181">
        <v>1.0</v>
      </c>
      <c r="S181" s="13">
        <v>-10.0</v>
      </c>
      <c r="T181" s="13">
        <v>125.0</v>
      </c>
      <c r="U181" s="13">
        <v>61.0</v>
      </c>
      <c r="V181">
        <v>47.6058</v>
      </c>
      <c r="W181" t="s">
        <v>97</v>
      </c>
      <c r="X181" t="s">
        <v>75</v>
      </c>
      <c r="Y181">
        <v>5500000.0</v>
      </c>
      <c r="Z181">
        <f t="shared" si="6"/>
        <v>5500000</v>
      </c>
      <c r="AA181" s="15">
        <f>R181*(1+(S181/Sheet2!$A$2))</f>
        <v>0.9</v>
      </c>
      <c r="AB181" s="16">
        <f t="shared" si="4"/>
        <v>0.08629090909</v>
      </c>
      <c r="AC181" s="17">
        <f t="shared" si="5"/>
        <v>-0.4264116364</v>
      </c>
    </row>
    <row r="182" ht="12.75" customHeight="1">
      <c r="A182">
        <v>1.0</v>
      </c>
      <c r="B182">
        <v>15.0</v>
      </c>
      <c r="C182">
        <v>2016.0</v>
      </c>
      <c r="D182" s="9">
        <f t="shared" si="1"/>
        <v>42384</v>
      </c>
      <c r="E182" s="10">
        <v>2011.0</v>
      </c>
      <c r="F182" s="10">
        <f t="shared" si="2"/>
        <v>5</v>
      </c>
      <c r="G182" t="s">
        <v>547</v>
      </c>
      <c r="H182" t="s">
        <v>548</v>
      </c>
      <c r="I182" s="11">
        <v>4.7932502E7</v>
      </c>
      <c r="J182" s="11">
        <v>-4462853.0</v>
      </c>
      <c r="K182" t="s">
        <v>4</v>
      </c>
      <c r="L182" t="s">
        <v>51</v>
      </c>
      <c r="M182" t="s">
        <v>52</v>
      </c>
      <c r="N182" s="12" t="s">
        <v>44</v>
      </c>
      <c r="O182" s="13">
        <v>40.7772</v>
      </c>
      <c r="P182" t="s">
        <v>187</v>
      </c>
      <c r="Q182" s="14" t="s">
        <v>46</v>
      </c>
      <c r="R182">
        <v>6.5</v>
      </c>
      <c r="S182" s="13">
        <v>-12.30769253</v>
      </c>
      <c r="T182" s="13">
        <v>-16.15384674</v>
      </c>
      <c r="U182" s="13">
        <v>-33.84615326</v>
      </c>
      <c r="V182">
        <v>40.7772</v>
      </c>
      <c r="W182" t="s">
        <v>115</v>
      </c>
      <c r="X182" t="s">
        <v>75</v>
      </c>
      <c r="Y182">
        <v>1230000.0</v>
      </c>
      <c r="Z182">
        <f t="shared" si="6"/>
        <v>7995000</v>
      </c>
      <c r="AA182" s="15">
        <f>R182*(1+(S182/Sheet2!$A$2))</f>
        <v>5.699999986</v>
      </c>
      <c r="AB182" s="16">
        <f t="shared" si="4"/>
        <v>5.995309819</v>
      </c>
      <c r="AC182" s="17">
        <f t="shared" si="5"/>
        <v>-0.5582055034</v>
      </c>
    </row>
    <row r="183" ht="12.75" customHeight="1">
      <c r="A183">
        <v>2.0</v>
      </c>
      <c r="B183">
        <v>3.0</v>
      </c>
      <c r="C183">
        <v>2016.0</v>
      </c>
      <c r="D183" s="9">
        <f t="shared" si="1"/>
        <v>42403</v>
      </c>
      <c r="E183" s="10">
        <v>2008.0</v>
      </c>
      <c r="F183" s="10">
        <f t="shared" si="2"/>
        <v>8</v>
      </c>
      <c r="G183" t="s">
        <v>549</v>
      </c>
      <c r="H183" t="s">
        <v>550</v>
      </c>
      <c r="I183" s="11">
        <v>943236.0</v>
      </c>
      <c r="J183" s="11">
        <v>-1.1550797E7</v>
      </c>
      <c r="K183" t="s">
        <v>4</v>
      </c>
      <c r="L183" t="s">
        <v>51</v>
      </c>
      <c r="M183" t="s">
        <v>133</v>
      </c>
      <c r="N183" s="12" t="s">
        <v>44</v>
      </c>
      <c r="O183" s="13">
        <v>104.943</v>
      </c>
      <c r="P183" t="s">
        <v>187</v>
      </c>
      <c r="Q183" s="14" t="s">
        <v>46</v>
      </c>
      <c r="R183">
        <v>42.5</v>
      </c>
      <c r="S183" s="13">
        <v>-16.47058868</v>
      </c>
      <c r="T183" s="13">
        <v>-25.88235283</v>
      </c>
      <c r="U183" s="13">
        <v>-20.0</v>
      </c>
      <c r="V183">
        <v>204.119</v>
      </c>
      <c r="W183" s="1" t="s">
        <v>54</v>
      </c>
      <c r="X183" t="s">
        <v>75</v>
      </c>
      <c r="Y183">
        <v>2360000.0</v>
      </c>
      <c r="Z183">
        <f t="shared" si="6"/>
        <v>100300000</v>
      </c>
      <c r="AA183" s="15">
        <f>R183*(1+(S183/Sheet2!$A$2))</f>
        <v>35.49999981</v>
      </c>
      <c r="AB183" s="16">
        <f t="shared" si="4"/>
        <v>0.009404147557</v>
      </c>
      <c r="AC183" s="17">
        <f t="shared" si="5"/>
        <v>-0.1151624826</v>
      </c>
    </row>
    <row r="184" ht="12.75" customHeight="1">
      <c r="A184">
        <v>2.0</v>
      </c>
      <c r="B184">
        <v>10.0</v>
      </c>
      <c r="C184">
        <v>2016.0</v>
      </c>
      <c r="D184" s="9">
        <f t="shared" si="1"/>
        <v>42410</v>
      </c>
      <c r="E184" s="10">
        <v>2007.0</v>
      </c>
      <c r="F184" s="10">
        <f t="shared" si="2"/>
        <v>9</v>
      </c>
      <c r="G184" t="s">
        <v>551</v>
      </c>
      <c r="H184" t="s">
        <v>552</v>
      </c>
      <c r="I184" s="11">
        <v>6.732E9</v>
      </c>
      <c r="J184" s="11">
        <v>9.08E8</v>
      </c>
      <c r="K184" t="s">
        <v>2</v>
      </c>
      <c r="L184" t="s">
        <v>87</v>
      </c>
      <c r="M184" t="s">
        <v>88</v>
      </c>
      <c r="N184" s="12" t="s">
        <v>44</v>
      </c>
      <c r="O184" s="13">
        <v>4579.92</v>
      </c>
      <c r="P184" t="s">
        <v>395</v>
      </c>
      <c r="Q184" s="14" t="s">
        <v>46</v>
      </c>
      <c r="R184">
        <v>100.0</v>
      </c>
      <c r="S184" s="13">
        <v>0.0</v>
      </c>
      <c r="T184" s="13">
        <v>0.200000003</v>
      </c>
      <c r="U184" s="13">
        <v>6.199999809</v>
      </c>
      <c r="V184">
        <v>12859.9</v>
      </c>
      <c r="W184" s="1" t="s">
        <v>54</v>
      </c>
      <c r="X184" t="s">
        <v>553</v>
      </c>
      <c r="Y184">
        <v>3.56E7</v>
      </c>
      <c r="Z184">
        <f t="shared" si="6"/>
        <v>3560000000</v>
      </c>
      <c r="AA184" s="15">
        <f>R184*(1+(S184/Sheet2!$A$2))</f>
        <v>100</v>
      </c>
      <c r="AB184" s="16">
        <f t="shared" si="4"/>
        <v>1.891011236</v>
      </c>
      <c r="AC184" s="17">
        <f t="shared" si="5"/>
        <v>0.2550561798</v>
      </c>
    </row>
    <row r="185" ht="12.75" customHeight="1">
      <c r="A185">
        <v>2.0</v>
      </c>
      <c r="B185">
        <v>11.0</v>
      </c>
      <c r="C185">
        <v>2016.0</v>
      </c>
      <c r="D185" s="9">
        <f t="shared" si="1"/>
        <v>42411</v>
      </c>
      <c r="E185" s="18">
        <v>2012.0</v>
      </c>
      <c r="F185" s="10">
        <f t="shared" si="2"/>
        <v>4</v>
      </c>
      <c r="G185" t="s">
        <v>554</v>
      </c>
      <c r="H185" t="s">
        <v>555</v>
      </c>
      <c r="I185" s="11">
        <v>1.4938857E7</v>
      </c>
      <c r="J185" s="11">
        <v>8938237.0</v>
      </c>
      <c r="K185" s="1" t="s">
        <v>13</v>
      </c>
      <c r="L185" t="s">
        <v>556</v>
      </c>
      <c r="M185" t="s">
        <v>58</v>
      </c>
      <c r="N185" s="12" t="s">
        <v>44</v>
      </c>
      <c r="O185" s="13">
        <v>996.297</v>
      </c>
      <c r="P185" t="s">
        <v>427</v>
      </c>
      <c r="Q185" s="14" t="s">
        <v>46</v>
      </c>
      <c r="R185">
        <v>33.0</v>
      </c>
      <c r="S185" s="13">
        <v>21.81818199</v>
      </c>
      <c r="T185" s="13">
        <v>14.24242401</v>
      </c>
      <c r="U185" s="13">
        <v>28.78787804</v>
      </c>
      <c r="V185">
        <v>1493.42</v>
      </c>
      <c r="W185" t="s">
        <v>115</v>
      </c>
      <c r="X185" t="s">
        <v>557</v>
      </c>
      <c r="Y185">
        <v>2.57226E7</v>
      </c>
      <c r="Z185">
        <f t="shared" si="6"/>
        <v>848845800</v>
      </c>
      <c r="AA185" s="15">
        <f>R185*(1+(S185/Sheet2!$A$2))</f>
        <v>40.20000006</v>
      </c>
      <c r="AB185" s="16">
        <f t="shared" si="4"/>
        <v>0.01759902329</v>
      </c>
      <c r="AC185" s="17">
        <f t="shared" si="5"/>
        <v>0.01052987127</v>
      </c>
    </row>
    <row r="186" ht="12.75" customHeight="1">
      <c r="A186">
        <v>2.0</v>
      </c>
      <c r="B186">
        <v>17.0</v>
      </c>
      <c r="C186">
        <v>2016.0</v>
      </c>
      <c r="D186" s="9">
        <f t="shared" si="1"/>
        <v>42417</v>
      </c>
      <c r="E186" s="18">
        <v>2015.0</v>
      </c>
      <c r="F186" s="10">
        <f t="shared" si="2"/>
        <v>1</v>
      </c>
      <c r="G186" t="s">
        <v>558</v>
      </c>
      <c r="H186" t="s">
        <v>559</v>
      </c>
      <c r="I186" s="11">
        <v>-119543.0</v>
      </c>
      <c r="J186" s="11">
        <v>-570097.0</v>
      </c>
      <c r="K186" t="s">
        <v>4</v>
      </c>
      <c r="L186" t="s">
        <v>51</v>
      </c>
      <c r="M186" t="s">
        <v>52</v>
      </c>
      <c r="N186" s="12" t="s">
        <v>53</v>
      </c>
      <c r="O186" s="13">
        <v>4.66441</v>
      </c>
      <c r="P186" t="s">
        <v>187</v>
      </c>
      <c r="Q186" s="14" t="s">
        <v>46</v>
      </c>
      <c r="R186">
        <v>3.7</v>
      </c>
      <c r="S186" s="13">
        <v>-10.2702713</v>
      </c>
      <c r="T186" s="13">
        <v>34.86486435</v>
      </c>
      <c r="U186" s="13">
        <v>174.3243256</v>
      </c>
      <c r="V186">
        <v>24.0978</v>
      </c>
      <c r="W186" s="1" t="s">
        <v>54</v>
      </c>
      <c r="X186" t="s">
        <v>75</v>
      </c>
      <c r="Y186">
        <v>1216200.0</v>
      </c>
      <c r="Z186">
        <f t="shared" si="6"/>
        <v>4499940</v>
      </c>
      <c r="AA186" s="15">
        <f>R186*(1+(S186/Sheet2!$A$2))</f>
        <v>3.319999962</v>
      </c>
      <c r="AB186" s="16">
        <f t="shared" si="4"/>
        <v>-0.02656546532</v>
      </c>
      <c r="AC186" s="17">
        <f t="shared" si="5"/>
        <v>-0.1266899114</v>
      </c>
    </row>
    <row r="187" ht="12.75" customHeight="1">
      <c r="A187">
        <v>2.0</v>
      </c>
      <c r="B187">
        <v>29.0</v>
      </c>
      <c r="C187">
        <v>2016.0</v>
      </c>
      <c r="D187" s="9">
        <f t="shared" si="1"/>
        <v>42429</v>
      </c>
      <c r="E187" s="10">
        <v>2005.0</v>
      </c>
      <c r="F187" s="10">
        <f t="shared" si="2"/>
        <v>11</v>
      </c>
      <c r="G187" t="s">
        <v>560</v>
      </c>
      <c r="H187" t="s">
        <v>561</v>
      </c>
      <c r="I187" s="11">
        <v>500000.0</v>
      </c>
      <c r="J187" s="11">
        <v>-1108557.0</v>
      </c>
      <c r="K187" t="s">
        <v>4</v>
      </c>
      <c r="L187" t="s">
        <v>51</v>
      </c>
      <c r="M187" t="s">
        <v>52</v>
      </c>
      <c r="N187" s="12" t="s">
        <v>44</v>
      </c>
      <c r="O187" s="13">
        <v>9.29474</v>
      </c>
      <c r="P187" t="s">
        <v>187</v>
      </c>
      <c r="Q187" s="14" t="s">
        <v>46</v>
      </c>
      <c r="R187">
        <v>3.0</v>
      </c>
      <c r="S187" s="13">
        <v>19.66666603</v>
      </c>
      <c r="T187" s="13">
        <v>130.0</v>
      </c>
      <c r="U187" s="13">
        <v>46.0</v>
      </c>
      <c r="V187">
        <v>24.8479</v>
      </c>
      <c r="W187" s="1" t="s">
        <v>54</v>
      </c>
      <c r="X187" t="s">
        <v>75</v>
      </c>
      <c r="Y187">
        <v>3000000.0</v>
      </c>
      <c r="Z187">
        <f t="shared" si="6"/>
        <v>9000000</v>
      </c>
      <c r="AA187" s="15">
        <f>R187*(1+(S187/Sheet2!$A$2))</f>
        <v>3.589999981</v>
      </c>
      <c r="AB187" s="16">
        <f t="shared" si="4"/>
        <v>0.05555555556</v>
      </c>
      <c r="AC187" s="17">
        <f t="shared" si="5"/>
        <v>-0.123173</v>
      </c>
    </row>
    <row r="188" ht="12.75" customHeight="1">
      <c r="A188">
        <v>3.0</v>
      </c>
      <c r="B188">
        <v>9.0</v>
      </c>
      <c r="C188">
        <v>2016.0</v>
      </c>
      <c r="D188" s="9">
        <f t="shared" si="1"/>
        <v>42438</v>
      </c>
      <c r="E188" s="18">
        <v>2015.0</v>
      </c>
      <c r="F188" s="10">
        <f t="shared" si="2"/>
        <v>1</v>
      </c>
      <c r="G188" t="s">
        <v>562</v>
      </c>
      <c r="H188" t="s">
        <v>563</v>
      </c>
      <c r="I188" s="11">
        <v>0.0</v>
      </c>
      <c r="J188" s="11">
        <v>-1989895.0</v>
      </c>
      <c r="K188" t="s">
        <v>4</v>
      </c>
      <c r="L188" t="s">
        <v>51</v>
      </c>
      <c r="M188" t="s">
        <v>52</v>
      </c>
      <c r="N188" s="12" t="s">
        <v>44</v>
      </c>
      <c r="O188" s="13">
        <v>19.0766</v>
      </c>
      <c r="P188" t="s">
        <v>187</v>
      </c>
      <c r="Q188" s="14" t="s">
        <v>46</v>
      </c>
      <c r="R188">
        <v>8.3</v>
      </c>
      <c r="S188" s="13">
        <v>66.86746979</v>
      </c>
      <c r="T188" s="13">
        <v>46.98794937</v>
      </c>
      <c r="U188" s="13">
        <v>33.73493576</v>
      </c>
      <c r="V188">
        <v>54.0219</v>
      </c>
      <c r="W188" s="1" t="s">
        <v>54</v>
      </c>
      <c r="X188" t="s">
        <v>75</v>
      </c>
      <c r="Y188">
        <v>2450000.0</v>
      </c>
      <c r="Z188">
        <f t="shared" si="6"/>
        <v>20335000</v>
      </c>
      <c r="AA188" s="15">
        <f>R188*(1+(S188/Sheet2!$A$2))</f>
        <v>13.84999999</v>
      </c>
      <c r="AB188" s="16">
        <f t="shared" si="4"/>
        <v>0</v>
      </c>
      <c r="AC188" s="17">
        <f t="shared" si="5"/>
        <v>-0.09785566757</v>
      </c>
    </row>
    <row r="189" ht="12.75" customHeight="1">
      <c r="A189">
        <v>3.0</v>
      </c>
      <c r="B189">
        <v>10.0</v>
      </c>
      <c r="C189">
        <v>2016.0</v>
      </c>
      <c r="D189" s="9">
        <f t="shared" si="1"/>
        <v>42439</v>
      </c>
      <c r="E189" s="18">
        <v>2013.0</v>
      </c>
      <c r="F189" s="10">
        <f t="shared" si="2"/>
        <v>3</v>
      </c>
      <c r="G189" t="s">
        <v>564</v>
      </c>
      <c r="H189" t="s">
        <v>565</v>
      </c>
      <c r="I189" s="11">
        <v>1418001.0</v>
      </c>
      <c r="J189" s="11">
        <v>340768.0</v>
      </c>
      <c r="K189" t="s">
        <v>4</v>
      </c>
      <c r="L189" t="s">
        <v>51</v>
      </c>
      <c r="M189" t="s">
        <v>151</v>
      </c>
      <c r="N189" s="12" t="s">
        <v>44</v>
      </c>
      <c r="O189" s="13">
        <v>12.2981</v>
      </c>
      <c r="P189" t="s">
        <v>187</v>
      </c>
      <c r="Q189" s="14" t="s">
        <v>46</v>
      </c>
      <c r="R189">
        <v>0.25</v>
      </c>
      <c r="S189" s="13">
        <v>-4.0</v>
      </c>
      <c r="T189" s="13">
        <v>-2.0</v>
      </c>
      <c r="U189" s="13">
        <v>96.0</v>
      </c>
      <c r="V189">
        <v>14.9042</v>
      </c>
      <c r="W189" t="s">
        <v>145</v>
      </c>
      <c r="X189" t="s">
        <v>75</v>
      </c>
      <c r="Y189">
        <v>4.7187E7</v>
      </c>
      <c r="Z189">
        <f t="shared" si="6"/>
        <v>11796750</v>
      </c>
      <c r="AA189" s="15">
        <f>R189*(1+(S189/Sheet2!$A$2))</f>
        <v>0.24</v>
      </c>
      <c r="AB189" s="16">
        <f t="shared" si="4"/>
        <v>0.1202026829</v>
      </c>
      <c r="AC189" s="17">
        <f t="shared" si="5"/>
        <v>0.02888660012</v>
      </c>
    </row>
    <row r="190" ht="12.75" customHeight="1">
      <c r="A190">
        <v>3.0</v>
      </c>
      <c r="B190">
        <v>16.0</v>
      </c>
      <c r="C190">
        <v>2016.0</v>
      </c>
      <c r="D190" s="9">
        <f t="shared" si="1"/>
        <v>42445</v>
      </c>
      <c r="E190" s="10">
        <v>1948.0</v>
      </c>
      <c r="F190" s="10">
        <f t="shared" si="2"/>
        <v>68</v>
      </c>
      <c r="G190" t="s">
        <v>566</v>
      </c>
      <c r="H190" t="s">
        <v>567</v>
      </c>
      <c r="I190" s="11">
        <v>5.573E8</v>
      </c>
      <c r="J190" s="11">
        <v>6.24E7</v>
      </c>
      <c r="K190" t="s">
        <v>4</v>
      </c>
      <c r="L190" t="s">
        <v>51</v>
      </c>
      <c r="M190" t="s">
        <v>58</v>
      </c>
      <c r="N190" s="12" t="s">
        <v>44</v>
      </c>
      <c r="O190" s="13">
        <v>336.648</v>
      </c>
      <c r="P190" t="s">
        <v>535</v>
      </c>
      <c r="Q190" s="14" t="s">
        <v>46</v>
      </c>
      <c r="R190">
        <v>73.0</v>
      </c>
      <c r="S190" s="13">
        <v>39.72602844</v>
      </c>
      <c r="T190" s="13">
        <v>41.43835449</v>
      </c>
      <c r="U190" s="13">
        <v>38.69863129</v>
      </c>
      <c r="V190">
        <v>731.844</v>
      </c>
      <c r="W190" t="s">
        <v>69</v>
      </c>
      <c r="X190" t="s">
        <v>568</v>
      </c>
      <c r="Y190">
        <v>4000000.0</v>
      </c>
      <c r="Z190">
        <f t="shared" si="6"/>
        <v>292000000</v>
      </c>
      <c r="AA190" s="15">
        <f>R190*(1+(S190/Sheet2!$A$2))</f>
        <v>102.0000008</v>
      </c>
      <c r="AB190" s="16">
        <f t="shared" si="4"/>
        <v>1.908561644</v>
      </c>
      <c r="AC190" s="17">
        <f t="shared" si="5"/>
        <v>0.2136986301</v>
      </c>
    </row>
    <row r="191" ht="12.75" customHeight="1">
      <c r="A191">
        <v>3.0</v>
      </c>
      <c r="B191">
        <v>17.0</v>
      </c>
      <c r="C191">
        <v>2016.0</v>
      </c>
      <c r="D191" s="9">
        <f t="shared" si="1"/>
        <v>42446</v>
      </c>
      <c r="E191" s="10">
        <v>2010.0</v>
      </c>
      <c r="F191" s="10">
        <f t="shared" si="2"/>
        <v>6</v>
      </c>
      <c r="G191" t="s">
        <v>569</v>
      </c>
      <c r="H191" t="s">
        <v>570</v>
      </c>
      <c r="I191" s="11">
        <v>8.3E7</v>
      </c>
      <c r="J191" s="11">
        <v>1100000.0</v>
      </c>
      <c r="K191" s="1" t="s">
        <v>13</v>
      </c>
      <c r="L191" t="s">
        <v>51</v>
      </c>
      <c r="M191" t="s">
        <v>58</v>
      </c>
      <c r="N191" s="12" t="s">
        <v>44</v>
      </c>
      <c r="O191" s="13">
        <v>1037.84</v>
      </c>
      <c r="P191" t="s">
        <v>571</v>
      </c>
      <c r="Q191" s="14" t="s">
        <v>46</v>
      </c>
      <c r="R191">
        <v>32.0</v>
      </c>
      <c r="S191" s="13">
        <v>14.6875</v>
      </c>
      <c r="T191" s="13">
        <v>17.8125</v>
      </c>
      <c r="U191" s="13">
        <v>9.6875</v>
      </c>
      <c r="V191">
        <v>3249.98</v>
      </c>
      <c r="W191" s="1" t="s">
        <v>54</v>
      </c>
      <c r="X191" t="s">
        <v>404</v>
      </c>
      <c r="Y191">
        <v>2.84478E7</v>
      </c>
      <c r="Z191">
        <f t="shared" si="6"/>
        <v>910329600</v>
      </c>
      <c r="AA191" s="15">
        <f>R191*(1+(S191/Sheet2!$A$2))</f>
        <v>36.7</v>
      </c>
      <c r="AB191" s="16">
        <f t="shared" si="4"/>
        <v>0.09117576755</v>
      </c>
      <c r="AC191" s="17">
        <f t="shared" si="5"/>
        <v>0.001208353546</v>
      </c>
    </row>
    <row r="192" ht="12.75" customHeight="1">
      <c r="A192">
        <v>3.0</v>
      </c>
      <c r="B192">
        <v>22.0</v>
      </c>
      <c r="C192">
        <v>2016.0</v>
      </c>
      <c r="D192" s="9">
        <f t="shared" si="1"/>
        <v>42451</v>
      </c>
      <c r="E192" s="10">
        <v>2008.0</v>
      </c>
      <c r="F192" s="10">
        <f t="shared" si="2"/>
        <v>8</v>
      </c>
      <c r="G192" t="s">
        <v>572</v>
      </c>
      <c r="H192" t="s">
        <v>573</v>
      </c>
      <c r="I192" s="11">
        <v>5.655E9</v>
      </c>
      <c r="J192" s="11">
        <v>3.12E8</v>
      </c>
      <c r="K192" t="s">
        <v>4</v>
      </c>
      <c r="L192" t="s">
        <v>51</v>
      </c>
      <c r="M192" t="s">
        <v>58</v>
      </c>
      <c r="N192" s="12" t="s">
        <v>44</v>
      </c>
      <c r="O192" s="13">
        <v>904.175</v>
      </c>
      <c r="P192" t="s">
        <v>103</v>
      </c>
      <c r="Q192" s="14" t="s">
        <v>46</v>
      </c>
      <c r="R192">
        <v>62.0</v>
      </c>
      <c r="S192" s="13">
        <v>19.35483932</v>
      </c>
      <c r="T192" s="13">
        <v>10.48387051</v>
      </c>
      <c r="U192" s="13">
        <v>13.3064518</v>
      </c>
      <c r="V192">
        <v>3368.35</v>
      </c>
      <c r="W192" s="1" t="s">
        <v>54</v>
      </c>
      <c r="X192" t="s">
        <v>574</v>
      </c>
      <c r="Y192">
        <v>1.26227E7</v>
      </c>
      <c r="Z192">
        <f t="shared" si="6"/>
        <v>782607400</v>
      </c>
      <c r="AA192" s="15">
        <f>R192*(1+(S192/Sheet2!$A$2))</f>
        <v>74.00000038</v>
      </c>
      <c r="AB192" s="16">
        <f t="shared" si="4"/>
        <v>7.225845296</v>
      </c>
      <c r="AC192" s="17">
        <f t="shared" si="5"/>
        <v>0.3986673267</v>
      </c>
    </row>
    <row r="193" ht="12.75" customHeight="1">
      <c r="A193">
        <v>3.0</v>
      </c>
      <c r="B193">
        <v>22.0</v>
      </c>
      <c r="C193">
        <v>2016.0</v>
      </c>
      <c r="D193" s="9">
        <f t="shared" si="1"/>
        <v>42451</v>
      </c>
      <c r="E193" s="10">
        <v>2009.0</v>
      </c>
      <c r="F193" s="10">
        <f t="shared" si="2"/>
        <v>7</v>
      </c>
      <c r="G193" t="s">
        <v>575</v>
      </c>
      <c r="H193" t="s">
        <v>576</v>
      </c>
      <c r="I193" s="11">
        <v>757000.0</v>
      </c>
      <c r="J193" s="11">
        <v>-1.1514E7</v>
      </c>
      <c r="K193" t="s">
        <v>4</v>
      </c>
      <c r="L193" t="s">
        <v>51</v>
      </c>
      <c r="M193" t="s">
        <v>133</v>
      </c>
      <c r="N193" s="12" t="s">
        <v>44</v>
      </c>
      <c r="O193" s="13">
        <v>36.087</v>
      </c>
      <c r="P193" t="s">
        <v>187</v>
      </c>
      <c r="Q193" s="14" t="s">
        <v>46</v>
      </c>
      <c r="R193">
        <v>5.0</v>
      </c>
      <c r="S193" s="13">
        <v>-16.60000038</v>
      </c>
      <c r="T193" s="13">
        <v>7.0</v>
      </c>
      <c r="U193" s="13">
        <v>4.0</v>
      </c>
      <c r="V193">
        <v>97.2467</v>
      </c>
      <c r="W193" s="1" t="s">
        <v>54</v>
      </c>
      <c r="X193" t="s">
        <v>75</v>
      </c>
      <c r="Y193">
        <v>6000000.0</v>
      </c>
      <c r="Z193">
        <f t="shared" si="6"/>
        <v>30000000</v>
      </c>
      <c r="AA193" s="15">
        <f>R193*(1+(S193/Sheet2!$A$2))</f>
        <v>4.169999981</v>
      </c>
      <c r="AB193" s="16">
        <f t="shared" si="4"/>
        <v>0.02523333333</v>
      </c>
      <c r="AC193" s="17">
        <f t="shared" si="5"/>
        <v>-0.3838</v>
      </c>
    </row>
    <row r="194" ht="12.75" customHeight="1">
      <c r="A194">
        <v>3.0</v>
      </c>
      <c r="B194">
        <v>31.0</v>
      </c>
      <c r="C194">
        <v>2016.0</v>
      </c>
      <c r="D194" s="9">
        <f t="shared" si="1"/>
        <v>42460</v>
      </c>
      <c r="E194" s="10">
        <v>2009.0</v>
      </c>
      <c r="F194" s="10">
        <f t="shared" si="2"/>
        <v>7</v>
      </c>
      <c r="G194" t="s">
        <v>577</v>
      </c>
      <c r="H194" t="s">
        <v>578</v>
      </c>
      <c r="I194" s="11">
        <v>3823000.0</v>
      </c>
      <c r="J194" s="11">
        <v>1197000.0</v>
      </c>
      <c r="K194" t="s">
        <v>13</v>
      </c>
      <c r="L194" t="s">
        <v>221</v>
      </c>
      <c r="M194" t="s">
        <v>222</v>
      </c>
      <c r="N194" s="12" t="s">
        <v>44</v>
      </c>
      <c r="O194" s="13">
        <v>158.625</v>
      </c>
      <c r="P194" t="s">
        <v>45</v>
      </c>
      <c r="Q194" s="14" t="s">
        <v>46</v>
      </c>
      <c r="R194">
        <v>3.2</v>
      </c>
      <c r="S194" s="13">
        <v>14.99999809</v>
      </c>
      <c r="T194" s="13">
        <v>14.68749809</v>
      </c>
      <c r="U194" s="13">
        <v>12.49999809</v>
      </c>
      <c r="V194">
        <v>468.03</v>
      </c>
      <c r="W194" t="s">
        <v>145</v>
      </c>
      <c r="X194" t="s">
        <v>579</v>
      </c>
      <c r="Y194">
        <v>5255000.0</v>
      </c>
      <c r="Z194">
        <f t="shared" si="6"/>
        <v>16816000</v>
      </c>
      <c r="AA194" s="15">
        <f>R194*(1+(S194/Sheet2!$A$2))</f>
        <v>3.679999939</v>
      </c>
      <c r="AB194" s="16">
        <f t="shared" si="4"/>
        <v>0.2273430067</v>
      </c>
      <c r="AC194" s="17">
        <f t="shared" si="5"/>
        <v>0.07118220742</v>
      </c>
    </row>
    <row r="195" ht="12.75" customHeight="1">
      <c r="A195">
        <v>4.0</v>
      </c>
      <c r="B195">
        <v>11.0</v>
      </c>
      <c r="C195">
        <v>2016.0</v>
      </c>
      <c r="D195" s="9">
        <f t="shared" si="1"/>
        <v>42471</v>
      </c>
      <c r="E195" s="10">
        <v>2009.0</v>
      </c>
      <c r="F195" s="10">
        <f t="shared" si="2"/>
        <v>7</v>
      </c>
      <c r="G195" t="s">
        <v>580</v>
      </c>
      <c r="H195" t="s">
        <v>581</v>
      </c>
      <c r="I195" s="11">
        <v>6246000.0</v>
      </c>
      <c r="J195" s="11">
        <v>-118000.0</v>
      </c>
      <c r="K195" t="s">
        <v>4</v>
      </c>
      <c r="L195" t="s">
        <v>51</v>
      </c>
      <c r="M195" t="s">
        <v>52</v>
      </c>
      <c r="N195" s="12" t="s">
        <v>44</v>
      </c>
      <c r="O195" s="13">
        <v>13.1794</v>
      </c>
      <c r="P195" t="s">
        <v>45</v>
      </c>
      <c r="Q195" s="14" t="s">
        <v>46</v>
      </c>
      <c r="R195">
        <v>6.35</v>
      </c>
      <c r="S195" s="13">
        <v>81.10236359</v>
      </c>
      <c r="T195" s="13">
        <v>57.48031616</v>
      </c>
      <c r="U195" s="13">
        <v>24.40945053</v>
      </c>
      <c r="V195">
        <v>35.7485</v>
      </c>
      <c r="W195" t="s">
        <v>69</v>
      </c>
      <c r="X195" t="s">
        <v>75</v>
      </c>
      <c r="Y195">
        <v>2050000.0</v>
      </c>
      <c r="Z195">
        <f t="shared" si="6"/>
        <v>13017500</v>
      </c>
      <c r="AA195" s="15">
        <f>R195*(1+(S195/Sheet2!$A$2))</f>
        <v>11.50000009</v>
      </c>
      <c r="AB195" s="16">
        <f t="shared" si="4"/>
        <v>0.4798156328</v>
      </c>
      <c r="AC195" s="17">
        <f t="shared" si="5"/>
        <v>-0.009064720568</v>
      </c>
    </row>
    <row r="196" ht="12.75" customHeight="1">
      <c r="A196">
        <v>4.0</v>
      </c>
      <c r="B196">
        <v>22.0</v>
      </c>
      <c r="C196">
        <v>2016.0</v>
      </c>
      <c r="D196" s="9">
        <f t="shared" si="1"/>
        <v>42482</v>
      </c>
      <c r="E196" s="18">
        <v>2011.0</v>
      </c>
      <c r="F196" s="10">
        <f t="shared" si="2"/>
        <v>5</v>
      </c>
      <c r="G196" t="s">
        <v>582</v>
      </c>
      <c r="H196" t="s">
        <v>583</v>
      </c>
      <c r="I196" s="11">
        <v>1684000.0</v>
      </c>
      <c r="J196" s="11">
        <v>-1.1577E7</v>
      </c>
      <c r="K196" t="s">
        <v>4</v>
      </c>
      <c r="L196" t="s">
        <v>51</v>
      </c>
      <c r="M196" t="s">
        <v>133</v>
      </c>
      <c r="N196" s="12" t="s">
        <v>44</v>
      </c>
      <c r="O196" s="13">
        <v>51.4535</v>
      </c>
      <c r="P196" t="s">
        <v>45</v>
      </c>
      <c r="Q196" s="14" t="s">
        <v>46</v>
      </c>
      <c r="R196">
        <v>18.5</v>
      </c>
      <c r="S196" s="13">
        <v>-25.67567635</v>
      </c>
      <c r="T196" s="13">
        <v>-19.72973061</v>
      </c>
      <c r="U196" s="13">
        <v>-15.1351347</v>
      </c>
      <c r="V196">
        <v>179.683</v>
      </c>
      <c r="W196" s="1" t="s">
        <v>54</v>
      </c>
      <c r="X196" t="s">
        <v>188</v>
      </c>
      <c r="Y196">
        <v>2720400.0</v>
      </c>
      <c r="Z196">
        <f t="shared" si="6"/>
        <v>50327400</v>
      </c>
      <c r="AA196" s="15">
        <f>R196*(1+(S196/Sheet2!$A$2))</f>
        <v>13.74999988</v>
      </c>
      <c r="AB196" s="16">
        <f t="shared" si="4"/>
        <v>0.03346089804</v>
      </c>
      <c r="AC196" s="17">
        <f t="shared" si="5"/>
        <v>-0.2300337391</v>
      </c>
    </row>
    <row r="197" ht="12.75" customHeight="1">
      <c r="A197" s="42">
        <v>4.0</v>
      </c>
      <c r="B197" s="42">
        <v>26.0</v>
      </c>
      <c r="C197" s="42">
        <v>2016.0</v>
      </c>
      <c r="D197" s="43">
        <f t="shared" si="1"/>
        <v>42486</v>
      </c>
      <c r="E197" s="44">
        <v>2011.0</v>
      </c>
      <c r="F197" s="44">
        <f t="shared" si="2"/>
        <v>5</v>
      </c>
      <c r="G197" s="42" t="s">
        <v>584</v>
      </c>
      <c r="H197" s="42" t="s">
        <v>585</v>
      </c>
      <c r="I197" s="45">
        <v>3082000.0</v>
      </c>
      <c r="J197" s="45">
        <v>-4740000.0</v>
      </c>
      <c r="K197" s="42" t="s">
        <v>4</v>
      </c>
      <c r="L197" s="42" t="s">
        <v>51</v>
      </c>
      <c r="M197" s="42" t="s">
        <v>133</v>
      </c>
      <c r="N197" s="46" t="s">
        <v>44</v>
      </c>
      <c r="O197" s="47">
        <v>7.51038</v>
      </c>
      <c r="P197" s="42" t="s">
        <v>45</v>
      </c>
      <c r="Q197" s="48" t="s">
        <v>46</v>
      </c>
      <c r="R197" s="49">
        <v>45.5</v>
      </c>
      <c r="S197" s="47">
        <f>(65.25-R197)/R197*100</f>
        <v>43.40659341</v>
      </c>
      <c r="T197" s="47">
        <v>1166.666626</v>
      </c>
      <c r="U197" s="47">
        <v>1250.0</v>
      </c>
      <c r="V197" s="42">
        <v>32.5693</v>
      </c>
      <c r="W197" s="42" t="s">
        <v>97</v>
      </c>
      <c r="X197" s="42" t="s">
        <v>75</v>
      </c>
      <c r="Y197" s="42">
        <v>1648400.0</v>
      </c>
      <c r="Z197">
        <f t="shared" si="6"/>
        <v>75002200</v>
      </c>
      <c r="AA197" s="15">
        <f>R197*(1+(S197/Sheet2!$A$2))</f>
        <v>65.25</v>
      </c>
      <c r="AB197" s="16">
        <f t="shared" si="4"/>
        <v>0.04109212796</v>
      </c>
      <c r="AC197" s="17">
        <f t="shared" si="5"/>
        <v>-0.06319814619</v>
      </c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</row>
    <row r="198" ht="12.75" customHeight="1">
      <c r="A198">
        <v>4.0</v>
      </c>
      <c r="B198">
        <v>28.0</v>
      </c>
      <c r="C198">
        <v>2016.0</v>
      </c>
      <c r="D198" s="9">
        <f t="shared" si="1"/>
        <v>42488</v>
      </c>
      <c r="E198" s="10">
        <v>2014.0</v>
      </c>
      <c r="F198" s="10">
        <f t="shared" si="2"/>
        <v>2</v>
      </c>
      <c r="G198" t="s">
        <v>586</v>
      </c>
      <c r="H198" t="s">
        <v>587</v>
      </c>
      <c r="I198" s="11">
        <v>2.76E8</v>
      </c>
      <c r="J198" s="11">
        <v>2.72E7</v>
      </c>
      <c r="K198" t="s">
        <v>13</v>
      </c>
      <c r="L198" t="s">
        <v>221</v>
      </c>
      <c r="M198" t="s">
        <v>222</v>
      </c>
      <c r="N198" s="12" t="s">
        <v>44</v>
      </c>
      <c r="O198" s="13">
        <v>728.011</v>
      </c>
      <c r="P198" t="s">
        <v>401</v>
      </c>
      <c r="Q198" s="14" t="s">
        <v>46</v>
      </c>
      <c r="R198">
        <v>5.1</v>
      </c>
      <c r="S198" s="13">
        <v>15.68627644</v>
      </c>
      <c r="T198" s="13">
        <v>17.84313965</v>
      </c>
      <c r="U198" s="13">
        <v>22.94117928</v>
      </c>
      <c r="V198">
        <v>2743.17</v>
      </c>
      <c r="W198" t="s">
        <v>69</v>
      </c>
      <c r="X198" t="s">
        <v>588</v>
      </c>
      <c r="Y198">
        <v>1.3607E7</v>
      </c>
      <c r="Z198">
        <f t="shared" si="6"/>
        <v>69395700</v>
      </c>
      <c r="AA198" s="15">
        <f>R198*(1+(S198/Sheet2!$A$2))</f>
        <v>5.900000098</v>
      </c>
      <c r="AB198" s="16">
        <f t="shared" si="4"/>
        <v>3.97719167</v>
      </c>
      <c r="AC198" s="17">
        <f t="shared" si="5"/>
        <v>0.3919551211</v>
      </c>
    </row>
    <row r="199" ht="12.75" customHeight="1">
      <c r="A199">
        <v>4.0</v>
      </c>
      <c r="B199">
        <v>29.0</v>
      </c>
      <c r="C199">
        <v>2016.0</v>
      </c>
      <c r="D199" s="9">
        <f t="shared" si="1"/>
        <v>42489</v>
      </c>
      <c r="E199" s="10">
        <v>2012.0</v>
      </c>
      <c r="F199" s="10">
        <f t="shared" si="2"/>
        <v>4</v>
      </c>
      <c r="G199" t="s">
        <v>589</v>
      </c>
      <c r="H199" t="s">
        <v>590</v>
      </c>
      <c r="I199" s="11">
        <v>3.582478E9</v>
      </c>
      <c r="J199" s="11">
        <v>8.38219E8</v>
      </c>
      <c r="K199" t="s">
        <v>4</v>
      </c>
      <c r="L199" t="s">
        <v>51</v>
      </c>
      <c r="M199" t="s">
        <v>58</v>
      </c>
      <c r="N199" s="12" t="s">
        <v>44</v>
      </c>
      <c r="O199" s="13">
        <v>3879.75</v>
      </c>
      <c r="P199" t="s">
        <v>377</v>
      </c>
      <c r="Q199" s="14" t="s">
        <v>46</v>
      </c>
      <c r="R199">
        <v>55.0</v>
      </c>
      <c r="S199" s="13">
        <v>0.1818181872</v>
      </c>
      <c r="T199" s="13">
        <v>-0.3636363745</v>
      </c>
      <c r="U199" s="13">
        <v>0.0</v>
      </c>
      <c r="V199">
        <v>11042.1</v>
      </c>
      <c r="W199" t="s">
        <v>145</v>
      </c>
      <c r="X199" t="s">
        <v>591</v>
      </c>
      <c r="Y199">
        <v>6.4933E7</v>
      </c>
      <c r="Z199">
        <f t="shared" si="6"/>
        <v>3571315000</v>
      </c>
      <c r="AA199" s="15">
        <f>R199*(1+(S199/Sheet2!$A$2))</f>
        <v>55.1</v>
      </c>
      <c r="AB199" s="16">
        <f t="shared" si="4"/>
        <v>1.003125739</v>
      </c>
      <c r="AC199" s="17">
        <f t="shared" si="5"/>
        <v>0.2347087837</v>
      </c>
    </row>
    <row r="200" ht="12.75" customHeight="1">
      <c r="A200">
        <v>4.0</v>
      </c>
      <c r="B200">
        <v>29.0</v>
      </c>
      <c r="C200">
        <v>2016.0</v>
      </c>
      <c r="D200" s="9">
        <f t="shared" si="1"/>
        <v>42489</v>
      </c>
      <c r="E200" s="10">
        <v>2012.0</v>
      </c>
      <c r="F200" s="10">
        <f t="shared" si="2"/>
        <v>4</v>
      </c>
      <c r="G200" t="s">
        <v>592</v>
      </c>
      <c r="H200" t="s">
        <v>593</v>
      </c>
      <c r="I200" s="11">
        <v>7.55294E8</v>
      </c>
      <c r="J200" s="11">
        <v>3.9101E7</v>
      </c>
      <c r="K200" t="s">
        <v>13</v>
      </c>
      <c r="L200" t="s">
        <v>221</v>
      </c>
      <c r="M200" t="s">
        <v>222</v>
      </c>
      <c r="N200" s="12" t="s">
        <v>44</v>
      </c>
      <c r="O200" s="13">
        <v>1535.68</v>
      </c>
      <c r="P200" t="s">
        <v>383</v>
      </c>
      <c r="Q200" s="14" t="s">
        <v>46</v>
      </c>
      <c r="R200">
        <v>6.7</v>
      </c>
      <c r="S200" s="13">
        <v>2.84678913E-6</v>
      </c>
      <c r="T200" s="13">
        <v>0.447764039</v>
      </c>
      <c r="U200" s="13">
        <v>0.7462715507</v>
      </c>
      <c r="V200">
        <v>2823.54</v>
      </c>
      <c r="W200" s="1" t="s">
        <v>54</v>
      </c>
      <c r="X200" t="s">
        <v>594</v>
      </c>
      <c r="Y200">
        <v>2.35475E7</v>
      </c>
      <c r="Z200">
        <f t="shared" si="6"/>
        <v>157768250</v>
      </c>
      <c r="AA200" s="15">
        <f>R200*(1+(S200/Sheet2!$A$2))</f>
        <v>6.700000191</v>
      </c>
      <c r="AB200" s="16">
        <f t="shared" si="4"/>
        <v>4.787363744</v>
      </c>
      <c r="AC200" s="17">
        <f t="shared" si="5"/>
        <v>0.2478382057</v>
      </c>
    </row>
    <row r="201" ht="12.75" customHeight="1">
      <c r="A201">
        <v>5.0</v>
      </c>
      <c r="B201">
        <v>3.0</v>
      </c>
      <c r="C201">
        <v>2016.0</v>
      </c>
      <c r="D201" s="9">
        <f t="shared" si="1"/>
        <v>42493</v>
      </c>
      <c r="E201" s="10">
        <v>1993.0</v>
      </c>
      <c r="F201" s="10">
        <f t="shared" si="2"/>
        <v>23</v>
      </c>
      <c r="G201" t="s">
        <v>595</v>
      </c>
      <c r="H201" t="s">
        <v>596</v>
      </c>
      <c r="I201" s="11">
        <v>0.0</v>
      </c>
      <c r="J201" s="11">
        <v>-290000.0</v>
      </c>
      <c r="K201" t="s">
        <v>4</v>
      </c>
      <c r="L201" t="s">
        <v>51</v>
      </c>
      <c r="M201" t="s">
        <v>52</v>
      </c>
      <c r="N201" s="12" t="s">
        <v>44</v>
      </c>
      <c r="O201" s="13">
        <v>10.3073</v>
      </c>
      <c r="P201" t="s">
        <v>187</v>
      </c>
      <c r="Q201" s="14" t="s">
        <v>46</v>
      </c>
      <c r="R201">
        <v>3.6</v>
      </c>
      <c r="S201" s="13">
        <v>-0.5555528998</v>
      </c>
      <c r="T201" s="13">
        <v>34.16667175</v>
      </c>
      <c r="U201" s="13">
        <v>19.44444847</v>
      </c>
      <c r="V201">
        <v>52.4683</v>
      </c>
      <c r="W201" t="s">
        <v>97</v>
      </c>
      <c r="X201" t="s">
        <v>75</v>
      </c>
      <c r="Y201">
        <v>2800000.0</v>
      </c>
      <c r="Z201">
        <f t="shared" si="6"/>
        <v>10080000</v>
      </c>
      <c r="AA201" s="15">
        <f>R201*(1+(S201/Sheet2!$A$2))</f>
        <v>3.580000096</v>
      </c>
      <c r="AB201" s="16">
        <f t="shared" si="4"/>
        <v>0</v>
      </c>
      <c r="AC201" s="17">
        <f t="shared" si="5"/>
        <v>-0.02876984127</v>
      </c>
    </row>
    <row r="202" ht="12.75" customHeight="1">
      <c r="A202">
        <v>5.0</v>
      </c>
      <c r="B202">
        <v>12.0</v>
      </c>
      <c r="C202">
        <v>2016.0</v>
      </c>
      <c r="D202" s="9">
        <f t="shared" si="1"/>
        <v>42502</v>
      </c>
      <c r="E202" s="18">
        <v>2012.0</v>
      </c>
      <c r="F202" s="10">
        <f t="shared" si="2"/>
        <v>4</v>
      </c>
      <c r="G202" t="s">
        <v>597</v>
      </c>
      <c r="H202" t="s">
        <v>598</v>
      </c>
      <c r="I202" s="11">
        <v>35000.0</v>
      </c>
      <c r="J202" s="11">
        <v>-7.0283E7</v>
      </c>
      <c r="K202" t="s">
        <v>4</v>
      </c>
      <c r="L202" t="s">
        <v>51</v>
      </c>
      <c r="M202" s="1" t="s">
        <v>58</v>
      </c>
      <c r="N202" s="12" t="s">
        <v>53</v>
      </c>
      <c r="O202" s="13">
        <v>437.289</v>
      </c>
      <c r="P202" t="s">
        <v>599</v>
      </c>
      <c r="Q202" s="14" t="s">
        <v>46</v>
      </c>
      <c r="R202">
        <v>49.0</v>
      </c>
      <c r="S202" s="13">
        <v>0.0</v>
      </c>
      <c r="T202" s="13">
        <v>-0.8163265586</v>
      </c>
      <c r="U202" s="13">
        <v>-3.673469305</v>
      </c>
      <c r="V202">
        <v>1235.11</v>
      </c>
      <c r="W202" s="1" t="s">
        <v>54</v>
      </c>
      <c r="X202" t="s">
        <v>600</v>
      </c>
      <c r="Y202">
        <v>8518200.0</v>
      </c>
      <c r="Z202">
        <f t="shared" si="6"/>
        <v>417391800</v>
      </c>
      <c r="AA202" s="15">
        <f>R202*(1+(S202/Sheet2!$A$2))</f>
        <v>49</v>
      </c>
      <c r="AB202" s="16">
        <f t="shared" si="4"/>
        <v>0.00008385406709</v>
      </c>
      <c r="AC202" s="17">
        <f t="shared" si="5"/>
        <v>-0.1683861542</v>
      </c>
    </row>
    <row r="203" ht="12.75" customHeight="1">
      <c r="A203">
        <v>5.0</v>
      </c>
      <c r="B203">
        <v>24.0</v>
      </c>
      <c r="C203">
        <v>2016.0</v>
      </c>
      <c r="D203" s="9">
        <f t="shared" si="1"/>
        <v>42514</v>
      </c>
      <c r="E203" s="18">
        <v>2015.0</v>
      </c>
      <c r="F203" s="10">
        <f t="shared" si="2"/>
        <v>1</v>
      </c>
      <c r="G203" t="s">
        <v>601</v>
      </c>
      <c r="H203" t="s">
        <v>602</v>
      </c>
      <c r="I203" s="11">
        <v>1.0352683E7</v>
      </c>
      <c r="J203" s="11">
        <v>465411.0</v>
      </c>
      <c r="K203" s="1" t="s">
        <v>13</v>
      </c>
      <c r="L203" t="s">
        <v>342</v>
      </c>
      <c r="M203" t="s">
        <v>133</v>
      </c>
      <c r="N203" s="12" t="s">
        <v>44</v>
      </c>
      <c r="O203" s="13">
        <v>10.185</v>
      </c>
      <c r="P203" t="s">
        <v>187</v>
      </c>
      <c r="Q203" s="14" t="s">
        <v>46</v>
      </c>
      <c r="R203">
        <v>22.0</v>
      </c>
      <c r="S203" s="13">
        <v>28.18181801</v>
      </c>
      <c r="T203" s="13">
        <v>32.72727203</v>
      </c>
      <c r="U203" s="13">
        <v>34.54545593</v>
      </c>
      <c r="V203">
        <v>48.6897</v>
      </c>
      <c r="W203" t="s">
        <v>97</v>
      </c>
      <c r="X203" t="s">
        <v>75</v>
      </c>
      <c r="Y203">
        <v>456400.0</v>
      </c>
      <c r="Z203">
        <f t="shared" si="6"/>
        <v>10040800</v>
      </c>
      <c r="AA203" s="15">
        <f>R203*(1+(S203/Sheet2!$A$2))</f>
        <v>28.19999996</v>
      </c>
      <c r="AB203" s="16">
        <f t="shared" si="4"/>
        <v>1.031061569</v>
      </c>
      <c r="AC203" s="17">
        <f t="shared" si="5"/>
        <v>0.04635198391</v>
      </c>
    </row>
    <row r="204" ht="12.75" customHeight="1">
      <c r="A204">
        <v>5.0</v>
      </c>
      <c r="B204">
        <v>26.0</v>
      </c>
      <c r="C204">
        <v>2016.0</v>
      </c>
      <c r="D204" s="9">
        <f t="shared" si="1"/>
        <v>42516</v>
      </c>
      <c r="E204" s="10">
        <v>2009.0</v>
      </c>
      <c r="F204" s="10">
        <f t="shared" si="2"/>
        <v>7</v>
      </c>
      <c r="G204" t="s">
        <v>603</v>
      </c>
      <c r="H204" t="s">
        <v>604</v>
      </c>
      <c r="I204" s="11">
        <v>1025000.0</v>
      </c>
      <c r="J204" s="11">
        <v>-2204000.0</v>
      </c>
      <c r="K204" t="s">
        <v>4</v>
      </c>
      <c r="L204" t="s">
        <v>51</v>
      </c>
      <c r="M204" t="s">
        <v>133</v>
      </c>
      <c r="N204" s="12" t="s">
        <v>44</v>
      </c>
      <c r="O204" s="13">
        <v>18.1967</v>
      </c>
      <c r="P204" t="s">
        <v>45</v>
      </c>
      <c r="Q204" s="14" t="s">
        <v>46</v>
      </c>
      <c r="R204">
        <v>8.0</v>
      </c>
      <c r="S204" s="13">
        <v>29.375</v>
      </c>
      <c r="T204" s="13">
        <v>118.75</v>
      </c>
      <c r="U204" s="13">
        <v>80.625</v>
      </c>
      <c r="V204">
        <v>107.87</v>
      </c>
      <c r="W204" s="1" t="s">
        <v>54</v>
      </c>
      <c r="X204" t="s">
        <v>75</v>
      </c>
      <c r="Y204">
        <v>2250000.0</v>
      </c>
      <c r="Z204">
        <f t="shared" si="6"/>
        <v>18000000</v>
      </c>
      <c r="AA204" s="15">
        <f>R204*(1+(S204/Sheet2!$A$2))</f>
        <v>10.35</v>
      </c>
      <c r="AB204" s="16">
        <f t="shared" si="4"/>
        <v>0.05694444444</v>
      </c>
      <c r="AC204" s="17">
        <f t="shared" si="5"/>
        <v>-0.1224444444</v>
      </c>
    </row>
    <row r="205" ht="12.75" customHeight="1">
      <c r="A205">
        <v>5.0</v>
      </c>
      <c r="B205">
        <v>31.0</v>
      </c>
      <c r="C205">
        <v>2016.0</v>
      </c>
      <c r="D205" s="9">
        <f t="shared" si="1"/>
        <v>42521</v>
      </c>
      <c r="E205" s="10">
        <v>2004.0</v>
      </c>
      <c r="F205" s="10">
        <f t="shared" si="2"/>
        <v>12</v>
      </c>
      <c r="G205" t="s">
        <v>605</v>
      </c>
      <c r="H205" t="s">
        <v>606</v>
      </c>
      <c r="I205" s="11">
        <v>6.06232E8</v>
      </c>
      <c r="J205" s="11">
        <v>2.41738E8</v>
      </c>
      <c r="K205" t="s">
        <v>4</v>
      </c>
      <c r="L205" t="s">
        <v>51</v>
      </c>
      <c r="M205" t="s">
        <v>133</v>
      </c>
      <c r="N205" s="12" t="s">
        <v>44</v>
      </c>
      <c r="O205" s="13">
        <v>542.748</v>
      </c>
      <c r="P205" t="s">
        <v>607</v>
      </c>
      <c r="Q205" s="14" t="s">
        <v>46</v>
      </c>
      <c r="R205">
        <v>33.0</v>
      </c>
      <c r="S205" s="13">
        <v>34.54545593</v>
      </c>
      <c r="T205" s="13">
        <v>71.21212006</v>
      </c>
      <c r="U205" s="13">
        <v>56.81818008</v>
      </c>
      <c r="V205">
        <v>3515.05</v>
      </c>
      <c r="W205" t="s">
        <v>97</v>
      </c>
      <c r="X205" t="s">
        <v>75</v>
      </c>
      <c r="Y205">
        <v>1.63274E7</v>
      </c>
      <c r="Z205">
        <f t="shared" si="6"/>
        <v>538804200</v>
      </c>
      <c r="AA205" s="15">
        <f>R205*(1+(S205/Sheet2!$A$2))</f>
        <v>44.40000046</v>
      </c>
      <c r="AB205" s="16">
        <f t="shared" si="4"/>
        <v>1.125143419</v>
      </c>
      <c r="AC205" s="17">
        <f t="shared" si="5"/>
        <v>0.4486564878</v>
      </c>
    </row>
    <row r="206" ht="12.75" customHeight="1">
      <c r="A206">
        <v>5.0</v>
      </c>
      <c r="B206">
        <v>31.0</v>
      </c>
      <c r="C206">
        <v>2016.0</v>
      </c>
      <c r="D206" s="9">
        <f t="shared" si="1"/>
        <v>42521</v>
      </c>
      <c r="E206" s="10">
        <v>1998.0</v>
      </c>
      <c r="F206" s="10">
        <f t="shared" si="2"/>
        <v>18</v>
      </c>
      <c r="G206" t="s">
        <v>608</v>
      </c>
      <c r="H206" t="s">
        <v>609</v>
      </c>
      <c r="I206" s="11">
        <v>2.0808963E7</v>
      </c>
      <c r="J206" s="11">
        <v>-502168.0</v>
      </c>
      <c r="K206" t="s">
        <v>4</v>
      </c>
      <c r="L206" t="s">
        <v>51</v>
      </c>
      <c r="M206" t="s">
        <v>52</v>
      </c>
      <c r="N206" s="12" t="s">
        <v>44</v>
      </c>
      <c r="O206" s="13">
        <v>24.4193</v>
      </c>
      <c r="P206" t="s">
        <v>187</v>
      </c>
      <c r="Q206" s="14" t="s">
        <v>46</v>
      </c>
      <c r="R206">
        <v>10.0</v>
      </c>
      <c r="S206" s="13">
        <v>-11.0</v>
      </c>
      <c r="T206" s="13">
        <v>-4.0</v>
      </c>
      <c r="U206" s="13">
        <v>-34.0</v>
      </c>
      <c r="V206">
        <v>67.09</v>
      </c>
      <c r="W206" t="s">
        <v>115</v>
      </c>
      <c r="X206" t="s">
        <v>75</v>
      </c>
      <c r="Y206">
        <v>2400000.0</v>
      </c>
      <c r="Z206">
        <f t="shared" si="6"/>
        <v>24000000</v>
      </c>
      <c r="AA206" s="15">
        <f>R206*(1+(S206/Sheet2!$A$2))</f>
        <v>8.9</v>
      </c>
      <c r="AB206" s="16">
        <f t="shared" si="4"/>
        <v>0.867040125</v>
      </c>
      <c r="AC206" s="17">
        <f t="shared" si="5"/>
        <v>-0.02092366667</v>
      </c>
    </row>
    <row r="207" ht="12.75" customHeight="1">
      <c r="A207">
        <v>6.0</v>
      </c>
      <c r="B207">
        <v>7.0</v>
      </c>
      <c r="C207">
        <v>2016.0</v>
      </c>
      <c r="D207" s="9">
        <f t="shared" si="1"/>
        <v>42528</v>
      </c>
      <c r="E207" s="10">
        <v>2015.0</v>
      </c>
      <c r="F207" s="10">
        <f t="shared" si="2"/>
        <v>1</v>
      </c>
      <c r="G207" t="s">
        <v>610</v>
      </c>
      <c r="H207" t="s">
        <v>611</v>
      </c>
      <c r="I207" s="50">
        <v>0.0</v>
      </c>
      <c r="J207" s="50">
        <v>0.0</v>
      </c>
      <c r="K207" t="s">
        <v>4</v>
      </c>
      <c r="L207" t="s">
        <v>51</v>
      </c>
      <c r="M207" t="s">
        <v>133</v>
      </c>
      <c r="N207" s="12" t="s">
        <v>44</v>
      </c>
      <c r="O207" s="13">
        <v>25.2939</v>
      </c>
      <c r="P207" t="s">
        <v>187</v>
      </c>
      <c r="Q207" s="14" t="s">
        <v>46</v>
      </c>
      <c r="R207">
        <v>5.0</v>
      </c>
      <c r="S207" s="13">
        <v>28.0</v>
      </c>
      <c r="T207" s="13">
        <v>-12.19999981</v>
      </c>
      <c r="U207" s="13">
        <v>-11.19999981</v>
      </c>
      <c r="V207">
        <v>65.3847</v>
      </c>
      <c r="W207" s="1" t="s">
        <v>54</v>
      </c>
      <c r="X207" t="s">
        <v>75</v>
      </c>
      <c r="Y207">
        <v>5000000.0</v>
      </c>
      <c r="Z207">
        <f t="shared" si="6"/>
        <v>25000000</v>
      </c>
      <c r="AA207" s="15">
        <f>R207*(1+(S207/Sheet2!$A$2))</f>
        <v>6.4</v>
      </c>
      <c r="AB207" s="16">
        <f t="shared" si="4"/>
        <v>0</v>
      </c>
      <c r="AC207" s="17">
        <f t="shared" si="5"/>
        <v>0</v>
      </c>
    </row>
    <row r="208" ht="12.75" customHeight="1">
      <c r="A208">
        <v>6.0</v>
      </c>
      <c r="B208">
        <v>8.0</v>
      </c>
      <c r="C208">
        <v>2016.0</v>
      </c>
      <c r="D208" s="9">
        <f t="shared" si="1"/>
        <v>42529</v>
      </c>
      <c r="E208" s="10">
        <v>2008.0</v>
      </c>
      <c r="F208" s="10">
        <f t="shared" si="2"/>
        <v>8</v>
      </c>
      <c r="G208" t="s">
        <v>612</v>
      </c>
      <c r="H208" t="s">
        <v>613</v>
      </c>
      <c r="I208" s="11">
        <v>1.076239E9</v>
      </c>
      <c r="J208" s="11">
        <v>3.77204E8</v>
      </c>
      <c r="K208" t="s">
        <v>41</v>
      </c>
      <c r="L208" t="s">
        <v>42</v>
      </c>
      <c r="M208" t="s">
        <v>43</v>
      </c>
      <c r="N208" s="12" t="s">
        <v>44</v>
      </c>
      <c r="O208" s="13">
        <v>869.288</v>
      </c>
      <c r="P208" t="s">
        <v>528</v>
      </c>
      <c r="Q208" s="14" t="s">
        <v>46</v>
      </c>
      <c r="R208">
        <v>12.0</v>
      </c>
      <c r="S208" s="13">
        <v>4.166666508</v>
      </c>
      <c r="T208" s="13">
        <v>0.4166666567</v>
      </c>
      <c r="U208" s="13">
        <v>0.0</v>
      </c>
      <c r="V208">
        <v>4429.44</v>
      </c>
      <c r="W208" t="s">
        <v>145</v>
      </c>
      <c r="X208" t="s">
        <v>614</v>
      </c>
      <c r="Y208">
        <v>6.94167E7</v>
      </c>
      <c r="Z208">
        <f t="shared" si="6"/>
        <v>833000400</v>
      </c>
      <c r="AA208" s="15">
        <f>R208*(1+(S208/Sheet2!$A$2))</f>
        <v>12.49999998</v>
      </c>
      <c r="AB208" s="16">
        <f t="shared" si="4"/>
        <v>1.292002981</v>
      </c>
      <c r="AC208" s="17">
        <f t="shared" si="5"/>
        <v>0.4528257129</v>
      </c>
    </row>
    <row r="209" ht="12.75" customHeight="1">
      <c r="A209">
        <v>6.0</v>
      </c>
      <c r="B209">
        <v>9.0</v>
      </c>
      <c r="C209">
        <v>2016.0</v>
      </c>
      <c r="D209" s="9">
        <f t="shared" si="1"/>
        <v>42530</v>
      </c>
      <c r="E209" s="10">
        <v>1972.0</v>
      </c>
      <c r="F209" s="10">
        <f t="shared" si="2"/>
        <v>44</v>
      </c>
      <c r="G209" t="s">
        <v>615</v>
      </c>
      <c r="H209" t="s">
        <v>616</v>
      </c>
      <c r="I209" s="11">
        <v>7.4287E10</v>
      </c>
      <c r="J209" s="11">
        <v>-3.924E9</v>
      </c>
      <c r="K209" t="s">
        <v>2</v>
      </c>
      <c r="L209" t="s">
        <v>87</v>
      </c>
      <c r="M209" t="s">
        <v>88</v>
      </c>
      <c r="N209" s="12" t="s">
        <v>44</v>
      </c>
      <c r="O209" s="13">
        <v>24366.9</v>
      </c>
      <c r="P209" t="s">
        <v>617</v>
      </c>
      <c r="Q209" s="14" t="s">
        <v>46</v>
      </c>
      <c r="R209">
        <v>235.0</v>
      </c>
      <c r="S209" s="13">
        <v>9.787234306</v>
      </c>
      <c r="T209" s="13">
        <v>6.723404408</v>
      </c>
      <c r="U209" s="13">
        <v>7.659574509</v>
      </c>
      <c r="V209">
        <v>121935.0</v>
      </c>
      <c r="W209" s="1" t="s">
        <v>47</v>
      </c>
      <c r="X209" t="s">
        <v>618</v>
      </c>
      <c r="Y209">
        <v>7.2834E7</v>
      </c>
      <c r="Z209">
        <f t="shared" si="6"/>
        <v>17115990000</v>
      </c>
      <c r="AA209" s="15">
        <f>R209*(1+(S209/Sheet2!$A$2))</f>
        <v>258.0000006</v>
      </c>
      <c r="AB209" s="16">
        <f t="shared" si="4"/>
        <v>4.340210528</v>
      </c>
      <c r="AC209" s="17">
        <f t="shared" si="5"/>
        <v>-0.2292593066</v>
      </c>
    </row>
    <row r="210" ht="12.75" customHeight="1">
      <c r="A210">
        <v>6.0</v>
      </c>
      <c r="B210">
        <v>9.0</v>
      </c>
      <c r="C210">
        <v>2016.0</v>
      </c>
      <c r="D210" s="9">
        <f t="shared" si="1"/>
        <v>42530</v>
      </c>
      <c r="E210" s="10">
        <v>1997.0</v>
      </c>
      <c r="F210" s="10">
        <f t="shared" si="2"/>
        <v>19</v>
      </c>
      <c r="G210" t="s">
        <v>619</v>
      </c>
      <c r="H210" t="s">
        <v>620</v>
      </c>
      <c r="I210" s="11">
        <v>1.2336E7</v>
      </c>
      <c r="J210" s="11">
        <v>-2.839E7</v>
      </c>
      <c r="K210" t="s">
        <v>4</v>
      </c>
      <c r="L210" t="s">
        <v>51</v>
      </c>
      <c r="M210" t="s">
        <v>133</v>
      </c>
      <c r="N210" s="12" t="s">
        <v>44</v>
      </c>
      <c r="O210" s="13">
        <v>50.4828</v>
      </c>
      <c r="P210" t="s">
        <v>187</v>
      </c>
      <c r="Q210" s="14" t="s">
        <v>46</v>
      </c>
      <c r="R210">
        <v>12.5</v>
      </c>
      <c r="S210" s="13">
        <v>-14.0</v>
      </c>
      <c r="T210" s="13">
        <v>-10.39999962</v>
      </c>
      <c r="U210" s="13">
        <v>-20.79999924</v>
      </c>
      <c r="V210">
        <v>152.988</v>
      </c>
      <c r="W210" t="s">
        <v>69</v>
      </c>
      <c r="X210" t="s">
        <v>75</v>
      </c>
      <c r="Y210">
        <v>4000000.0</v>
      </c>
      <c r="Z210">
        <f t="shared" si="6"/>
        <v>50000000</v>
      </c>
      <c r="AA210" s="15">
        <f>R210*(1+(S210/Sheet2!$A$2))</f>
        <v>10.75</v>
      </c>
      <c r="AB210" s="16">
        <f t="shared" si="4"/>
        <v>0.24672</v>
      </c>
      <c r="AC210" s="17">
        <f t="shared" si="5"/>
        <v>-0.5678</v>
      </c>
    </row>
    <row r="211" ht="12.75" customHeight="1">
      <c r="A211">
        <v>6.0</v>
      </c>
      <c r="B211">
        <v>9.0</v>
      </c>
      <c r="C211">
        <v>2016.0</v>
      </c>
      <c r="D211" s="9">
        <f t="shared" si="1"/>
        <v>42530</v>
      </c>
      <c r="E211" s="18">
        <v>2015.0</v>
      </c>
      <c r="F211" s="10">
        <f t="shared" si="2"/>
        <v>1</v>
      </c>
      <c r="G211" t="s">
        <v>621</v>
      </c>
      <c r="H211" s="1" t="s">
        <v>622</v>
      </c>
      <c r="I211" s="11">
        <v>2346631.0</v>
      </c>
      <c r="J211" s="11">
        <v>-1141849.0</v>
      </c>
      <c r="K211" t="s">
        <v>13</v>
      </c>
      <c r="L211" t="s">
        <v>205</v>
      </c>
      <c r="M211" t="s">
        <v>133</v>
      </c>
      <c r="N211" s="12" t="s">
        <v>44</v>
      </c>
      <c r="O211" s="13">
        <v>11.5907</v>
      </c>
      <c r="P211" t="s">
        <v>607</v>
      </c>
      <c r="Q211" s="14" t="s">
        <v>46</v>
      </c>
      <c r="R211">
        <v>1.0</v>
      </c>
      <c r="S211" s="13">
        <v>23.0</v>
      </c>
      <c r="T211" s="13">
        <v>60.0</v>
      </c>
      <c r="U211" s="13">
        <v>210.0</v>
      </c>
      <c r="V211">
        <v>133.617</v>
      </c>
      <c r="W211" t="s">
        <v>115</v>
      </c>
      <c r="X211" t="s">
        <v>75</v>
      </c>
      <c r="Y211">
        <v>1250000.0</v>
      </c>
      <c r="Z211">
        <f t="shared" si="6"/>
        <v>1250000</v>
      </c>
      <c r="AA211" s="15">
        <f>R211*(1+(S211/Sheet2!$A$2))</f>
        <v>1.23</v>
      </c>
      <c r="AB211" s="16">
        <f t="shared" si="4"/>
        <v>1.8773048</v>
      </c>
      <c r="AC211" s="17">
        <f t="shared" si="5"/>
        <v>-0.9134792</v>
      </c>
    </row>
    <row r="212" ht="12.75" customHeight="1">
      <c r="A212">
        <v>6.0</v>
      </c>
      <c r="B212">
        <v>10.0</v>
      </c>
      <c r="C212">
        <v>2016.0</v>
      </c>
      <c r="D212" s="9">
        <f t="shared" si="1"/>
        <v>42531</v>
      </c>
      <c r="E212" s="18">
        <v>2011.0</v>
      </c>
      <c r="F212" s="10">
        <f t="shared" si="2"/>
        <v>5</v>
      </c>
      <c r="G212" t="s">
        <v>623</v>
      </c>
      <c r="H212" t="s">
        <v>624</v>
      </c>
      <c r="I212" s="11">
        <v>1.72E9</v>
      </c>
      <c r="J212" s="11">
        <v>1.426E8</v>
      </c>
      <c r="K212" t="s">
        <v>4</v>
      </c>
      <c r="L212" t="s">
        <v>51</v>
      </c>
      <c r="M212" t="s">
        <v>58</v>
      </c>
      <c r="N212" s="12" t="s">
        <v>44</v>
      </c>
      <c r="O212" s="13">
        <v>1079.18</v>
      </c>
      <c r="P212" t="s">
        <v>377</v>
      </c>
      <c r="Q212" s="14" t="s">
        <v>46</v>
      </c>
      <c r="R212">
        <v>71.0</v>
      </c>
      <c r="S212" s="13">
        <v>0.7042253613</v>
      </c>
      <c r="T212" s="13">
        <v>-3.169013977</v>
      </c>
      <c r="U212" s="13">
        <v>-3.873239517</v>
      </c>
      <c r="V212">
        <v>1701.78</v>
      </c>
      <c r="W212" t="s">
        <v>69</v>
      </c>
      <c r="X212" t="s">
        <v>237</v>
      </c>
      <c r="Y212">
        <v>1.44504E7</v>
      </c>
      <c r="Z212">
        <f t="shared" si="6"/>
        <v>1025978400</v>
      </c>
      <c r="AA212" s="15">
        <f>R212*(1+(S212/Sheet2!$A$2))</f>
        <v>71.50000001</v>
      </c>
      <c r="AB212" s="16">
        <f t="shared" si="4"/>
        <v>1.676448549</v>
      </c>
      <c r="AC212" s="17">
        <f t="shared" si="5"/>
        <v>0.1389892809</v>
      </c>
    </row>
    <row r="213" ht="12.75" customHeight="1">
      <c r="A213">
        <v>6.0</v>
      </c>
      <c r="B213">
        <v>10.0</v>
      </c>
      <c r="C213">
        <v>2016.0</v>
      </c>
      <c r="D213" s="9">
        <f t="shared" si="1"/>
        <v>42531</v>
      </c>
      <c r="E213" s="10">
        <v>2006.0</v>
      </c>
      <c r="F213" s="10">
        <f t="shared" si="2"/>
        <v>10</v>
      </c>
      <c r="G213" t="s">
        <v>625</v>
      </c>
      <c r="H213" t="s">
        <v>626</v>
      </c>
      <c r="I213" s="11">
        <v>1994000.0</v>
      </c>
      <c r="J213" s="11">
        <v>-559000.0</v>
      </c>
      <c r="K213" t="s">
        <v>4</v>
      </c>
      <c r="L213" t="s">
        <v>51</v>
      </c>
      <c r="M213" t="s">
        <v>133</v>
      </c>
      <c r="N213" s="12" t="s">
        <v>44</v>
      </c>
      <c r="O213" s="13">
        <v>10.2402</v>
      </c>
      <c r="P213" t="s">
        <v>45</v>
      </c>
      <c r="Q213" s="14" t="s">
        <v>46</v>
      </c>
      <c r="R213">
        <v>13.0</v>
      </c>
      <c r="S213" s="13">
        <v>-39.23077011</v>
      </c>
      <c r="T213" s="13">
        <v>-52.69230652</v>
      </c>
      <c r="U213" s="13">
        <v>-42.30769348</v>
      </c>
      <c r="V213">
        <v>58.6624</v>
      </c>
      <c r="W213" s="1" t="s">
        <v>54</v>
      </c>
      <c r="X213" t="s">
        <v>75</v>
      </c>
      <c r="Y213">
        <v>778000.0</v>
      </c>
      <c r="Z213">
        <f t="shared" si="6"/>
        <v>10114000</v>
      </c>
      <c r="AA213" s="15">
        <f>R213*(1+(S213/Sheet2!$A$2))</f>
        <v>7.899999886</v>
      </c>
      <c r="AB213" s="16">
        <f t="shared" si="4"/>
        <v>0.1971524619</v>
      </c>
      <c r="AC213" s="17">
        <f t="shared" si="5"/>
        <v>-0.05526992288</v>
      </c>
    </row>
    <row r="214" ht="12.75" customHeight="1">
      <c r="A214">
        <v>6.0</v>
      </c>
      <c r="B214">
        <v>13.0</v>
      </c>
      <c r="C214">
        <v>2016.0</v>
      </c>
      <c r="D214" s="9">
        <f t="shared" si="1"/>
        <v>42534</v>
      </c>
      <c r="E214" s="10">
        <v>2001.0</v>
      </c>
      <c r="F214" s="10">
        <f t="shared" si="2"/>
        <v>15</v>
      </c>
      <c r="G214" t="s">
        <v>627</v>
      </c>
      <c r="H214" t="s">
        <v>628</v>
      </c>
      <c r="I214" s="11">
        <v>3.8272E8</v>
      </c>
      <c r="J214" s="11">
        <v>3.3077E7</v>
      </c>
      <c r="K214" t="s">
        <v>4</v>
      </c>
      <c r="L214" t="s">
        <v>51</v>
      </c>
      <c r="M214" t="s">
        <v>58</v>
      </c>
      <c r="N214" s="12" t="s">
        <v>44</v>
      </c>
      <c r="O214" s="13">
        <v>169.055</v>
      </c>
      <c r="P214" t="s">
        <v>427</v>
      </c>
      <c r="Q214" s="14" t="s">
        <v>46</v>
      </c>
      <c r="R214">
        <v>50.0</v>
      </c>
      <c r="S214" s="13">
        <v>3.5</v>
      </c>
      <c r="T214" s="13">
        <v>6.0</v>
      </c>
      <c r="U214" s="13">
        <v>3.5</v>
      </c>
      <c r="V214">
        <v>365.571</v>
      </c>
      <c r="W214" t="s">
        <v>115</v>
      </c>
      <c r="X214" t="s">
        <v>75</v>
      </c>
      <c r="Y214">
        <v>3106000.0</v>
      </c>
      <c r="Z214">
        <f t="shared" si="6"/>
        <v>155300000</v>
      </c>
      <c r="AA214" s="15">
        <f>R214*(1+(S214/Sheet2!$A$2))</f>
        <v>51.75</v>
      </c>
      <c r="AB214" s="16">
        <f t="shared" si="4"/>
        <v>2.4643915</v>
      </c>
      <c r="AC214" s="17">
        <f t="shared" si="5"/>
        <v>0.2129877656</v>
      </c>
    </row>
    <row r="215" ht="12.75" customHeight="1">
      <c r="A215">
        <v>6.0</v>
      </c>
      <c r="B215">
        <v>14.0</v>
      </c>
      <c r="C215">
        <v>2016.0</v>
      </c>
      <c r="D215" s="9">
        <f t="shared" si="1"/>
        <v>42535</v>
      </c>
      <c r="E215" s="18">
        <v>1987.0</v>
      </c>
      <c r="F215" s="10">
        <f t="shared" si="2"/>
        <v>29</v>
      </c>
      <c r="G215" t="s">
        <v>629</v>
      </c>
      <c r="H215" t="s">
        <v>630</v>
      </c>
      <c r="I215" s="11">
        <v>3.88013E8</v>
      </c>
      <c r="J215" s="11">
        <v>1.18315E8</v>
      </c>
      <c r="K215" t="s">
        <v>4</v>
      </c>
      <c r="L215" t="s">
        <v>51</v>
      </c>
      <c r="M215" t="s">
        <v>58</v>
      </c>
      <c r="N215" s="12" t="s">
        <v>44</v>
      </c>
      <c r="O215" s="13">
        <v>481.338</v>
      </c>
      <c r="P215" t="s">
        <v>631</v>
      </c>
      <c r="Q215" s="14" t="s">
        <v>46</v>
      </c>
      <c r="R215">
        <v>77.0</v>
      </c>
      <c r="S215" s="13">
        <v>10.38961029</v>
      </c>
      <c r="T215" s="13">
        <v>1.298701286</v>
      </c>
      <c r="U215" s="13">
        <v>1.948051929</v>
      </c>
      <c r="V215">
        <v>1657.25</v>
      </c>
      <c r="W215" t="s">
        <v>145</v>
      </c>
      <c r="X215" t="s">
        <v>237</v>
      </c>
      <c r="Y215">
        <v>5661600.0</v>
      </c>
      <c r="Z215">
        <f t="shared" si="6"/>
        <v>435943200</v>
      </c>
      <c r="AA215" s="15">
        <f>R215*(1+(S215/Sheet2!$A$2))</f>
        <v>84.99999992</v>
      </c>
      <c r="AB215" s="16">
        <f t="shared" si="4"/>
        <v>0.8900540254</v>
      </c>
      <c r="AC215" s="17">
        <f t="shared" si="5"/>
        <v>0.2714000356</v>
      </c>
    </row>
    <row r="216" ht="12.75" customHeight="1">
      <c r="A216">
        <v>6.0</v>
      </c>
      <c r="B216">
        <v>14.0</v>
      </c>
      <c r="C216">
        <v>2016.0</v>
      </c>
      <c r="D216" s="9">
        <f t="shared" si="1"/>
        <v>42535</v>
      </c>
      <c r="E216" s="10">
        <v>1993.0</v>
      </c>
      <c r="F216" s="10">
        <f t="shared" si="2"/>
        <v>23</v>
      </c>
      <c r="G216" t="s">
        <v>632</v>
      </c>
      <c r="H216" t="s">
        <v>633</v>
      </c>
      <c r="I216" s="11">
        <v>2.7167E7</v>
      </c>
      <c r="J216" s="11">
        <v>8640000.0</v>
      </c>
      <c r="K216" t="s">
        <v>4</v>
      </c>
      <c r="L216" t="s">
        <v>51</v>
      </c>
      <c r="M216" t="s">
        <v>133</v>
      </c>
      <c r="N216" s="12" t="s">
        <v>44</v>
      </c>
      <c r="O216" s="13">
        <v>29.9898</v>
      </c>
      <c r="P216" t="s">
        <v>187</v>
      </c>
      <c r="Q216" s="14" t="s">
        <v>46</v>
      </c>
      <c r="R216">
        <v>14.0</v>
      </c>
      <c r="S216" s="13">
        <v>28.5714283</v>
      </c>
      <c r="T216" s="13">
        <v>27.857143399999998</v>
      </c>
      <c r="U216" s="13">
        <v>30.7142849</v>
      </c>
      <c r="V216">
        <v>210.957</v>
      </c>
      <c r="W216" s="1" t="s">
        <v>54</v>
      </c>
      <c r="X216" t="s">
        <v>75</v>
      </c>
      <c r="Y216">
        <v>2143000.0</v>
      </c>
      <c r="Z216">
        <f t="shared" si="6"/>
        <v>30002000</v>
      </c>
      <c r="AA216" s="15">
        <f>R216*(1+(S216/Sheet2!$A$2))</f>
        <v>17.99999996</v>
      </c>
      <c r="AB216" s="16">
        <f t="shared" si="4"/>
        <v>0.9055062996</v>
      </c>
      <c r="AC216" s="17">
        <f t="shared" si="5"/>
        <v>0.2879808013</v>
      </c>
    </row>
    <row r="217" ht="12.75" customHeight="1">
      <c r="A217">
        <v>6.0</v>
      </c>
      <c r="B217">
        <v>15.0</v>
      </c>
      <c r="C217">
        <v>2016.0</v>
      </c>
      <c r="D217" s="9">
        <f t="shared" si="1"/>
        <v>42536</v>
      </c>
      <c r="E217" s="10">
        <v>2011.0</v>
      </c>
      <c r="F217" s="10">
        <f t="shared" si="2"/>
        <v>5</v>
      </c>
      <c r="G217" t="s">
        <v>634</v>
      </c>
      <c r="H217" t="s">
        <v>635</v>
      </c>
      <c r="I217" s="11">
        <v>8.163E9</v>
      </c>
      <c r="J217" s="11">
        <v>5.17E8</v>
      </c>
      <c r="K217" t="s">
        <v>4</v>
      </c>
      <c r="L217" t="s">
        <v>51</v>
      </c>
      <c r="M217" t="s">
        <v>58</v>
      </c>
      <c r="N217" s="12" t="s">
        <v>44</v>
      </c>
      <c r="O217" s="13">
        <v>1091.84</v>
      </c>
      <c r="P217" t="s">
        <v>351</v>
      </c>
      <c r="Q217" s="14" t="s">
        <v>46</v>
      </c>
      <c r="R217">
        <v>40.0</v>
      </c>
      <c r="S217" s="13">
        <v>47.5</v>
      </c>
      <c r="T217" s="13">
        <v>40.625</v>
      </c>
      <c r="U217" s="13">
        <v>25.0</v>
      </c>
      <c r="V217">
        <v>3769.2</v>
      </c>
      <c r="W217" s="1" t="s">
        <v>54</v>
      </c>
      <c r="X217" t="s">
        <v>636</v>
      </c>
      <c r="Y217">
        <v>2.375E7</v>
      </c>
      <c r="Z217">
        <f t="shared" si="6"/>
        <v>950000000</v>
      </c>
      <c r="AA217" s="15">
        <f>R217*(1+(S217/Sheet2!$A$2))</f>
        <v>59</v>
      </c>
      <c r="AB217" s="16">
        <f t="shared" si="4"/>
        <v>8.592631579</v>
      </c>
      <c r="AC217" s="17">
        <f t="shared" si="5"/>
        <v>0.5442105263</v>
      </c>
    </row>
    <row r="218" ht="12.75" customHeight="1">
      <c r="A218">
        <v>6.0</v>
      </c>
      <c r="B218">
        <v>15.0</v>
      </c>
      <c r="C218">
        <v>2016.0</v>
      </c>
      <c r="D218" s="9">
        <f t="shared" si="1"/>
        <v>42536</v>
      </c>
      <c r="E218" s="10">
        <v>2012.0</v>
      </c>
      <c r="F218" s="10">
        <f t="shared" si="2"/>
        <v>4</v>
      </c>
      <c r="G218" t="s">
        <v>637</v>
      </c>
      <c r="H218" t="s">
        <v>638</v>
      </c>
      <c r="I218" s="11">
        <v>0.0</v>
      </c>
      <c r="J218" s="11">
        <v>-165509.0</v>
      </c>
      <c r="K218" t="s">
        <v>4</v>
      </c>
      <c r="L218" t="s">
        <v>51</v>
      </c>
      <c r="M218" t="s">
        <v>52</v>
      </c>
      <c r="N218" s="12" t="s">
        <v>44</v>
      </c>
      <c r="O218" s="13">
        <v>19.7017</v>
      </c>
      <c r="P218" t="s">
        <v>187</v>
      </c>
      <c r="Q218" s="14" t="s">
        <v>46</v>
      </c>
      <c r="R218">
        <v>9.0</v>
      </c>
      <c r="S218" s="13">
        <v>-29.44444466</v>
      </c>
      <c r="T218" s="13">
        <v>-39.44444275</v>
      </c>
      <c r="U218" s="13">
        <v>-34.44444275</v>
      </c>
      <c r="V218">
        <v>44.8107</v>
      </c>
      <c r="W218" s="1" t="s">
        <v>54</v>
      </c>
      <c r="X218" t="s">
        <v>75</v>
      </c>
      <c r="Y218">
        <v>2200000.0</v>
      </c>
      <c r="Z218">
        <f t="shared" si="6"/>
        <v>19800000</v>
      </c>
      <c r="AA218" s="15">
        <f>R218*(1+(S218/Sheet2!$A$2))</f>
        <v>6.349999981</v>
      </c>
      <c r="AB218" s="16">
        <f t="shared" si="4"/>
        <v>0</v>
      </c>
      <c r="AC218" s="17">
        <f t="shared" si="5"/>
        <v>-0.008359040404</v>
      </c>
    </row>
    <row r="219" ht="12.75" customHeight="1">
      <c r="A219">
        <v>6.0</v>
      </c>
      <c r="B219">
        <v>16.0</v>
      </c>
      <c r="C219">
        <v>2016.0</v>
      </c>
      <c r="D219" s="9">
        <f t="shared" si="1"/>
        <v>42537</v>
      </c>
      <c r="E219" s="10">
        <v>2015.0</v>
      </c>
      <c r="F219" s="10">
        <f t="shared" si="2"/>
        <v>1</v>
      </c>
      <c r="G219" t="s">
        <v>639</v>
      </c>
      <c r="H219" t="s">
        <v>640</v>
      </c>
      <c r="I219" s="11">
        <v>3.4087E7</v>
      </c>
      <c r="J219" s="11">
        <v>-2357000.0</v>
      </c>
      <c r="K219" t="s">
        <v>4</v>
      </c>
      <c r="L219" t="s">
        <v>51</v>
      </c>
      <c r="M219" t="s">
        <v>133</v>
      </c>
      <c r="N219" s="12" t="s">
        <v>44</v>
      </c>
      <c r="O219" s="13">
        <v>99.2382</v>
      </c>
      <c r="P219" t="s">
        <v>485</v>
      </c>
      <c r="Q219" s="14" t="s">
        <v>46</v>
      </c>
      <c r="R219">
        <v>12.5</v>
      </c>
      <c r="S219" s="13">
        <v>-30.39999962</v>
      </c>
      <c r="T219" s="13">
        <v>-2.799999952</v>
      </c>
      <c r="U219" s="13">
        <v>31.20000076</v>
      </c>
      <c r="V219">
        <v>252.598</v>
      </c>
      <c r="W219" t="s">
        <v>115</v>
      </c>
      <c r="X219" t="s">
        <v>75</v>
      </c>
      <c r="Y219">
        <v>8000000.0</v>
      </c>
      <c r="Z219">
        <f t="shared" si="6"/>
        <v>100000000</v>
      </c>
      <c r="AA219" s="15">
        <f>R219*(1+(S219/Sheet2!$A$2))</f>
        <v>8.700000048</v>
      </c>
      <c r="AB219" s="16">
        <f t="shared" si="4"/>
        <v>0.34087</v>
      </c>
      <c r="AC219" s="17">
        <f t="shared" si="5"/>
        <v>-0.02357</v>
      </c>
    </row>
    <row r="220" ht="12.75" customHeight="1">
      <c r="A220">
        <v>6.0</v>
      </c>
      <c r="B220">
        <v>20.0</v>
      </c>
      <c r="C220">
        <v>2016.0</v>
      </c>
      <c r="D220" s="9">
        <f t="shared" si="1"/>
        <v>42541</v>
      </c>
      <c r="E220" s="10">
        <v>2011.0</v>
      </c>
      <c r="F220" s="10">
        <f t="shared" si="2"/>
        <v>5</v>
      </c>
      <c r="G220" t="s">
        <v>641</v>
      </c>
      <c r="H220" t="s">
        <v>642</v>
      </c>
      <c r="I220" s="11">
        <v>1.3016E7</v>
      </c>
      <c r="J220" s="11">
        <v>-368000.0</v>
      </c>
      <c r="K220" t="s">
        <v>4</v>
      </c>
      <c r="L220" t="s">
        <v>51</v>
      </c>
      <c r="M220" t="s">
        <v>52</v>
      </c>
      <c r="N220" s="12" t="s">
        <v>44</v>
      </c>
      <c r="O220" s="13">
        <v>10.3229</v>
      </c>
      <c r="P220" t="s">
        <v>187</v>
      </c>
      <c r="Q220" s="14" t="s">
        <v>46</v>
      </c>
      <c r="R220">
        <v>5.5</v>
      </c>
      <c r="S220" s="13">
        <v>-9.090909004</v>
      </c>
      <c r="T220" s="13">
        <v>-11.27272701</v>
      </c>
      <c r="U220" s="13">
        <v>-10.36363602</v>
      </c>
      <c r="V220">
        <v>42.867</v>
      </c>
      <c r="W220" s="1" t="s">
        <v>54</v>
      </c>
      <c r="X220" t="s">
        <v>75</v>
      </c>
      <c r="Y220">
        <v>1900000.0</v>
      </c>
      <c r="Z220">
        <f t="shared" si="6"/>
        <v>10450000</v>
      </c>
      <c r="AA220" s="15">
        <f>R220*(1+(S220/Sheet2!$A$2))</f>
        <v>5.000000005</v>
      </c>
      <c r="AB220" s="16">
        <f t="shared" si="4"/>
        <v>1.245550239</v>
      </c>
      <c r="AC220" s="17">
        <f t="shared" si="5"/>
        <v>-0.035215311</v>
      </c>
    </row>
    <row r="221" ht="12.75" customHeight="1">
      <c r="A221">
        <v>6.0</v>
      </c>
      <c r="B221">
        <v>21.0</v>
      </c>
      <c r="C221">
        <v>2016.0</v>
      </c>
      <c r="D221" s="9">
        <f t="shared" si="1"/>
        <v>42542</v>
      </c>
      <c r="E221" s="10">
        <v>2006.0</v>
      </c>
      <c r="F221" s="10">
        <f t="shared" si="2"/>
        <v>10</v>
      </c>
      <c r="G221" t="s">
        <v>643</v>
      </c>
      <c r="H221" t="s">
        <v>644</v>
      </c>
      <c r="I221" s="11">
        <v>1.3188E7</v>
      </c>
      <c r="J221" s="11">
        <v>-1.8580839E7</v>
      </c>
      <c r="K221" t="s">
        <v>4</v>
      </c>
      <c r="L221" t="s">
        <v>51</v>
      </c>
      <c r="M221" t="s">
        <v>133</v>
      </c>
      <c r="N221" s="12" t="s">
        <v>44</v>
      </c>
      <c r="O221" s="13">
        <v>88.4639</v>
      </c>
      <c r="P221" t="s">
        <v>485</v>
      </c>
      <c r="Q221" s="14" t="s">
        <v>46</v>
      </c>
      <c r="R221">
        <v>5.9</v>
      </c>
      <c r="S221" s="13">
        <v>-0.8474592566</v>
      </c>
      <c r="T221" s="13">
        <v>0.8474559784</v>
      </c>
      <c r="U221" s="13">
        <v>49.1525383</v>
      </c>
      <c r="V221">
        <v>243.497</v>
      </c>
      <c r="W221" t="s">
        <v>47</v>
      </c>
      <c r="X221" t="s">
        <v>75</v>
      </c>
      <c r="Y221">
        <v>1.5E7</v>
      </c>
      <c r="Z221">
        <f t="shared" si="6"/>
        <v>88500000</v>
      </c>
      <c r="AA221" s="15">
        <f>R221*(1+(S221/Sheet2!$A$2))</f>
        <v>5.849999904</v>
      </c>
      <c r="AB221" s="16">
        <f t="shared" si="4"/>
        <v>0.1490169492</v>
      </c>
      <c r="AC221" s="17">
        <f t="shared" si="5"/>
        <v>-0.2099529831</v>
      </c>
    </row>
    <row r="222" ht="12.75" customHeight="1">
      <c r="A222">
        <v>6.0</v>
      </c>
      <c r="B222">
        <v>21.0</v>
      </c>
      <c r="C222">
        <v>2016.0</v>
      </c>
      <c r="D222" s="9">
        <f t="shared" si="1"/>
        <v>42542</v>
      </c>
      <c r="E222" s="18">
        <v>2000.0</v>
      </c>
      <c r="F222" s="10">
        <f t="shared" si="2"/>
        <v>16</v>
      </c>
      <c r="G222" t="s">
        <v>645</v>
      </c>
      <c r="H222" t="s">
        <v>646</v>
      </c>
      <c r="I222" s="11">
        <v>2.1049E7</v>
      </c>
      <c r="J222" s="11">
        <v>-399000.0</v>
      </c>
      <c r="K222" t="s">
        <v>4</v>
      </c>
      <c r="L222" t="s">
        <v>51</v>
      </c>
      <c r="M222" s="1" t="s">
        <v>52</v>
      </c>
      <c r="N222" s="12" t="s">
        <v>53</v>
      </c>
      <c r="O222" s="13">
        <v>10.2446</v>
      </c>
      <c r="P222" t="s">
        <v>187</v>
      </c>
      <c r="Q222" s="14" t="s">
        <v>46</v>
      </c>
      <c r="R222">
        <v>12.0</v>
      </c>
      <c r="S222" s="13">
        <v>-25.41666603</v>
      </c>
      <c r="T222" s="13">
        <v>-35.83333206</v>
      </c>
      <c r="U222" s="13">
        <v>-30.83333397</v>
      </c>
      <c r="V222">
        <v>40.3759</v>
      </c>
      <c r="W222" t="s">
        <v>97</v>
      </c>
      <c r="X222" t="s">
        <v>75</v>
      </c>
      <c r="Y222">
        <v>850000.0</v>
      </c>
      <c r="Z222">
        <f t="shared" si="6"/>
        <v>10200000</v>
      </c>
      <c r="AA222" s="15">
        <f>R222*(1+(S222/Sheet2!$A$2))</f>
        <v>8.950000076</v>
      </c>
      <c r="AB222" s="16">
        <f t="shared" si="4"/>
        <v>2.063627451</v>
      </c>
      <c r="AC222" s="17">
        <f t="shared" si="5"/>
        <v>-0.03911764706</v>
      </c>
    </row>
    <row r="223" ht="12.75" customHeight="1">
      <c r="A223">
        <v>6.0</v>
      </c>
      <c r="B223">
        <v>21.0</v>
      </c>
      <c r="C223">
        <v>2016.0</v>
      </c>
      <c r="D223" s="9">
        <f t="shared" si="1"/>
        <v>42542</v>
      </c>
      <c r="E223" s="10">
        <v>2016.0</v>
      </c>
      <c r="F223" s="10">
        <f t="shared" si="2"/>
        <v>0</v>
      </c>
      <c r="G223" t="s">
        <v>647</v>
      </c>
      <c r="H223" t="s">
        <v>648</v>
      </c>
      <c r="I223" s="11">
        <v>0.0</v>
      </c>
      <c r="J223" s="11">
        <v>0.0</v>
      </c>
      <c r="K223" t="s">
        <v>4</v>
      </c>
      <c r="L223" t="s">
        <v>51</v>
      </c>
      <c r="M223" t="s">
        <v>52</v>
      </c>
      <c r="N223" s="51" t="s">
        <v>44</v>
      </c>
      <c r="O223" s="13">
        <v>5.99647</v>
      </c>
      <c r="P223" t="s">
        <v>485</v>
      </c>
      <c r="Q223" s="14" t="s">
        <v>46</v>
      </c>
      <c r="R223">
        <v>2.0</v>
      </c>
      <c r="S223" s="13">
        <v>-11.5</v>
      </c>
      <c r="T223" s="13">
        <v>-20.5</v>
      </c>
      <c r="U223" s="13">
        <v>-31.5</v>
      </c>
      <c r="V223">
        <v>27.9835</v>
      </c>
      <c r="W223" t="s">
        <v>115</v>
      </c>
      <c r="X223" t="s">
        <v>75</v>
      </c>
      <c r="Y223">
        <v>3000000.0</v>
      </c>
      <c r="Z223">
        <f t="shared" si="6"/>
        <v>6000000</v>
      </c>
      <c r="AA223" s="15">
        <f>R223*(1+(S223/Sheet2!$A$2))</f>
        <v>1.77</v>
      </c>
      <c r="AB223" s="16">
        <f t="shared" si="4"/>
        <v>0</v>
      </c>
      <c r="AC223" s="17">
        <f t="shared" si="5"/>
        <v>0</v>
      </c>
    </row>
    <row r="224" ht="12.75" customHeight="1">
      <c r="A224">
        <v>6.0</v>
      </c>
      <c r="B224">
        <v>22.0</v>
      </c>
      <c r="C224">
        <v>2016.0</v>
      </c>
      <c r="D224" s="9">
        <f t="shared" si="1"/>
        <v>42543</v>
      </c>
      <c r="E224" s="52">
        <v>2016.0</v>
      </c>
      <c r="F224" s="10">
        <f t="shared" si="2"/>
        <v>0</v>
      </c>
      <c r="G224" t="s">
        <v>649</v>
      </c>
      <c r="H224" t="s">
        <v>650</v>
      </c>
      <c r="I224" s="11">
        <v>1.084036E9</v>
      </c>
      <c r="J224" s="11">
        <v>2.9655E7</v>
      </c>
      <c r="K224" t="s">
        <v>4</v>
      </c>
      <c r="L224" t="s">
        <v>87</v>
      </c>
      <c r="M224" t="s">
        <v>133</v>
      </c>
      <c r="N224" s="51" t="s">
        <v>44</v>
      </c>
      <c r="O224" s="13">
        <v>239.796</v>
      </c>
      <c r="P224" t="s">
        <v>651</v>
      </c>
      <c r="Q224" s="14" t="s">
        <v>46</v>
      </c>
      <c r="R224">
        <v>15.0</v>
      </c>
      <c r="S224" s="13">
        <v>8.0</v>
      </c>
      <c r="T224" s="13">
        <v>3.333333254</v>
      </c>
      <c r="U224" s="13">
        <v>-6.666666508</v>
      </c>
      <c r="V224">
        <v>612.973</v>
      </c>
      <c r="W224" s="1" t="s">
        <v>54</v>
      </c>
      <c r="X224" t="s">
        <v>652</v>
      </c>
      <c r="Y224">
        <v>1.47879E7</v>
      </c>
      <c r="Z224">
        <f t="shared" si="6"/>
        <v>221818500</v>
      </c>
      <c r="AA224" s="15">
        <f>R224*(1+(S224/Sheet2!$A$2))</f>
        <v>16.2</v>
      </c>
      <c r="AB224" s="16">
        <f t="shared" si="4"/>
        <v>4.887040531</v>
      </c>
      <c r="AC224" s="17">
        <f t="shared" si="5"/>
        <v>0.133690382</v>
      </c>
    </row>
    <row r="225" ht="12.75" customHeight="1">
      <c r="A225">
        <v>6.0</v>
      </c>
      <c r="B225">
        <v>22.0</v>
      </c>
      <c r="C225">
        <v>2016.0</v>
      </c>
      <c r="D225" s="9">
        <f t="shared" si="1"/>
        <v>42543</v>
      </c>
      <c r="E225" s="18">
        <v>2012.0</v>
      </c>
      <c r="F225" s="10">
        <f t="shared" si="2"/>
        <v>4</v>
      </c>
      <c r="G225" t="s">
        <v>653</v>
      </c>
      <c r="H225" t="s">
        <v>654</v>
      </c>
      <c r="I225" s="11">
        <v>336000.0</v>
      </c>
      <c r="J225" s="11">
        <v>-24000.0</v>
      </c>
      <c r="K225" t="s">
        <v>4</v>
      </c>
      <c r="L225" t="s">
        <v>51</v>
      </c>
      <c r="M225" t="s">
        <v>52</v>
      </c>
      <c r="N225" s="12" t="s">
        <v>44</v>
      </c>
      <c r="O225" s="13">
        <v>22.3754</v>
      </c>
      <c r="P225" t="s">
        <v>187</v>
      </c>
      <c r="Q225" s="14" t="s">
        <v>46</v>
      </c>
      <c r="R225">
        <v>7.5</v>
      </c>
      <c r="S225" s="13">
        <v>-16.66666603</v>
      </c>
      <c r="T225" s="13">
        <v>-19.33333397</v>
      </c>
      <c r="U225" s="13">
        <v>-21.33333397</v>
      </c>
      <c r="V225">
        <v>83.6451</v>
      </c>
      <c r="W225" s="1" t="s">
        <v>54</v>
      </c>
      <c r="X225" t="s">
        <v>75</v>
      </c>
      <c r="Y225">
        <v>2940000.0</v>
      </c>
      <c r="Z225">
        <f t="shared" si="6"/>
        <v>22050000</v>
      </c>
      <c r="AA225" s="15">
        <f>R225*(1+(S225/Sheet2!$A$2))</f>
        <v>6.250000048</v>
      </c>
      <c r="AB225" s="16">
        <f t="shared" si="4"/>
        <v>0.01523809524</v>
      </c>
      <c r="AC225" s="17">
        <f t="shared" si="5"/>
        <v>-0.001088435374</v>
      </c>
    </row>
    <row r="226" ht="12.75" customHeight="1">
      <c r="A226" s="53">
        <v>6.0</v>
      </c>
      <c r="B226" s="53">
        <v>27.0</v>
      </c>
      <c r="C226" s="53">
        <v>2016.0</v>
      </c>
      <c r="D226" s="54">
        <f t="shared" si="1"/>
        <v>42548</v>
      </c>
      <c r="E226" s="55">
        <v>2012.0</v>
      </c>
      <c r="F226" s="55">
        <f t="shared" si="2"/>
        <v>4</v>
      </c>
      <c r="G226" s="53" t="s">
        <v>655</v>
      </c>
      <c r="H226" s="53" t="s">
        <v>656</v>
      </c>
      <c r="I226" s="56">
        <v>7606000.0</v>
      </c>
      <c r="J226" s="56">
        <v>2623000.0</v>
      </c>
      <c r="K226" s="53" t="s">
        <v>4</v>
      </c>
      <c r="L226" s="53" t="s">
        <v>51</v>
      </c>
      <c r="M226" s="53" t="s">
        <v>52</v>
      </c>
      <c r="N226" s="57" t="s">
        <v>44</v>
      </c>
      <c r="O226" s="58">
        <v>6.05523</v>
      </c>
      <c r="P226" s="53" t="s">
        <v>187</v>
      </c>
      <c r="Q226" s="59" t="s">
        <v>46</v>
      </c>
      <c r="R226" s="53">
        <v>7.2</v>
      </c>
      <c r="S226" s="58">
        <v>22.22222519</v>
      </c>
      <c r="T226" s="58">
        <v>75.00000763</v>
      </c>
      <c r="U226" s="58">
        <v>77.77778625</v>
      </c>
      <c r="V226" s="53">
        <v>42.2707</v>
      </c>
      <c r="W226" s="53" t="s">
        <v>97</v>
      </c>
      <c r="X226" s="53" t="s">
        <v>75</v>
      </c>
      <c r="Y226" s="53">
        <v>836000.0</v>
      </c>
      <c r="Z226">
        <f t="shared" si="6"/>
        <v>6019200</v>
      </c>
      <c r="AA226" s="60">
        <f>R226*(1+(S226/Sheet2!$A$2))</f>
        <v>8.800000214</v>
      </c>
      <c r="AB226" s="16">
        <f t="shared" si="4"/>
        <v>1.263623073</v>
      </c>
      <c r="AC226" s="17">
        <f t="shared" si="5"/>
        <v>0.4357721956</v>
      </c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</row>
    <row r="227" ht="12.75" customHeight="1">
      <c r="A227">
        <v>6.0</v>
      </c>
      <c r="B227">
        <v>29.0</v>
      </c>
      <c r="C227">
        <v>2016.0</v>
      </c>
      <c r="D227" s="9">
        <f t="shared" si="1"/>
        <v>42550</v>
      </c>
      <c r="E227" s="10">
        <v>2013.0</v>
      </c>
      <c r="F227" s="10">
        <f t="shared" si="2"/>
        <v>3</v>
      </c>
      <c r="G227" t="s">
        <v>657</v>
      </c>
      <c r="H227" t="s">
        <v>658</v>
      </c>
      <c r="I227" s="11">
        <v>3.1088E7</v>
      </c>
      <c r="J227" s="11">
        <v>1.32374E8</v>
      </c>
      <c r="K227" t="s">
        <v>4</v>
      </c>
      <c r="L227" t="s">
        <v>51</v>
      </c>
      <c r="M227" t="s">
        <v>133</v>
      </c>
      <c r="N227" s="51" t="s">
        <v>44</v>
      </c>
      <c r="O227" s="13">
        <v>211.926</v>
      </c>
      <c r="P227" t="s">
        <v>187</v>
      </c>
      <c r="Q227" s="14" t="s">
        <v>46</v>
      </c>
      <c r="R227">
        <v>36.0</v>
      </c>
      <c r="S227" s="13">
        <v>5.277777672</v>
      </c>
      <c r="T227" s="13">
        <v>0.555555582</v>
      </c>
      <c r="U227" s="13">
        <v>1.388888836</v>
      </c>
      <c r="V227">
        <v>375.075</v>
      </c>
      <c r="W227" t="s">
        <v>145</v>
      </c>
      <c r="X227" t="s">
        <v>659</v>
      </c>
      <c r="Y227">
        <v>5823400.0</v>
      </c>
      <c r="Z227">
        <f t="shared" si="6"/>
        <v>209642400</v>
      </c>
      <c r="AA227" s="15">
        <f>R227*(1+(S227/Sheet2!$A$2))</f>
        <v>37.89999996</v>
      </c>
      <c r="AB227" s="16">
        <f t="shared" si="4"/>
        <v>0.148290613</v>
      </c>
      <c r="AC227" s="17">
        <f t="shared" si="5"/>
        <v>0.631427612</v>
      </c>
    </row>
    <row r="228" ht="12.75" customHeight="1">
      <c r="A228">
        <v>6.0</v>
      </c>
      <c r="B228">
        <v>30.0</v>
      </c>
      <c r="C228">
        <v>2016.0</v>
      </c>
      <c r="D228" s="9">
        <f t="shared" si="1"/>
        <v>42551</v>
      </c>
      <c r="E228" s="10">
        <v>2011.0</v>
      </c>
      <c r="F228" s="10">
        <f t="shared" si="2"/>
        <v>5</v>
      </c>
      <c r="G228" t="s">
        <v>660</v>
      </c>
      <c r="H228" t="s">
        <v>661</v>
      </c>
      <c r="I228" s="11">
        <v>8379740.89</v>
      </c>
      <c r="J228" s="11">
        <v>3492912.48</v>
      </c>
      <c r="K228" t="s">
        <v>13</v>
      </c>
      <c r="L228" t="s">
        <v>221</v>
      </c>
      <c r="M228" t="s">
        <v>299</v>
      </c>
      <c r="N228" s="51" t="s">
        <v>44</v>
      </c>
      <c r="O228" s="13">
        <v>46.6967</v>
      </c>
      <c r="P228" t="s">
        <v>45</v>
      </c>
      <c r="Q228" s="14" t="s">
        <v>46</v>
      </c>
      <c r="R228">
        <v>4.3</v>
      </c>
      <c r="S228" s="13">
        <v>-31.86046791</v>
      </c>
      <c r="T228" s="13">
        <v>-33.02325821</v>
      </c>
      <c r="U228" s="13">
        <v>-32.55814362</v>
      </c>
      <c r="V228">
        <v>506.056</v>
      </c>
      <c r="W228" t="s">
        <v>145</v>
      </c>
      <c r="X228" t="s">
        <v>75</v>
      </c>
      <c r="Y228">
        <v>1160000.0</v>
      </c>
      <c r="Z228">
        <f t="shared" si="6"/>
        <v>4988000</v>
      </c>
      <c r="AA228" s="15">
        <f>R228*(1+(S228/Sheet2!$A$2))</f>
        <v>2.92999988</v>
      </c>
      <c r="AB228" s="16">
        <f t="shared" si="4"/>
        <v>1.67998013</v>
      </c>
      <c r="AC228" s="17">
        <f t="shared" si="5"/>
        <v>0.7002631275</v>
      </c>
    </row>
    <row r="229" ht="12.75" customHeight="1">
      <c r="A229">
        <v>7.0</v>
      </c>
      <c r="B229">
        <v>6.0</v>
      </c>
      <c r="C229">
        <v>2016.0</v>
      </c>
      <c r="D229" s="9">
        <f t="shared" si="1"/>
        <v>42557</v>
      </c>
      <c r="E229" s="18">
        <v>2014.0</v>
      </c>
      <c r="F229" s="10">
        <f t="shared" si="2"/>
        <v>2</v>
      </c>
      <c r="G229" t="s">
        <v>662</v>
      </c>
      <c r="H229" t="s">
        <v>663</v>
      </c>
      <c r="I229" s="11">
        <v>0.0</v>
      </c>
      <c r="J229" s="11">
        <v>3.4839E7</v>
      </c>
      <c r="K229" t="s">
        <v>4</v>
      </c>
      <c r="L229" t="s">
        <v>51</v>
      </c>
      <c r="M229" t="s">
        <v>133</v>
      </c>
      <c r="N229" s="12" t="s">
        <v>44</v>
      </c>
      <c r="O229" s="13">
        <v>22.9864</v>
      </c>
      <c r="P229" t="s">
        <v>45</v>
      </c>
      <c r="Q229" s="14" t="s">
        <v>46</v>
      </c>
      <c r="R229">
        <v>100.0</v>
      </c>
      <c r="S229" s="13">
        <v>0.0</v>
      </c>
      <c r="T229" s="13">
        <v>-2.0</v>
      </c>
      <c r="U229" s="13">
        <v>0.0</v>
      </c>
      <c r="V229">
        <v>22.9864</v>
      </c>
      <c r="W229" t="s">
        <v>145</v>
      </c>
      <c r="X229" t="s">
        <v>75</v>
      </c>
      <c r="Y229">
        <v>230000.0</v>
      </c>
      <c r="Z229">
        <f t="shared" si="6"/>
        <v>23000000</v>
      </c>
      <c r="AA229" s="15">
        <f>R229*(1+(S229/Sheet2!$A$2))</f>
        <v>100</v>
      </c>
      <c r="AB229" s="16">
        <f t="shared" si="4"/>
        <v>0</v>
      </c>
      <c r="AC229" s="17">
        <f t="shared" si="5"/>
        <v>1.51473913</v>
      </c>
    </row>
    <row r="230" ht="12.75" customHeight="1">
      <c r="A230">
        <v>7.0</v>
      </c>
      <c r="B230">
        <v>11.0</v>
      </c>
      <c r="C230">
        <v>2016.0</v>
      </c>
      <c r="D230" s="9">
        <f t="shared" si="1"/>
        <v>42562</v>
      </c>
      <c r="E230" s="10">
        <v>2016.0</v>
      </c>
      <c r="F230" s="10">
        <f t="shared" si="2"/>
        <v>0</v>
      </c>
      <c r="G230" t="s">
        <v>664</v>
      </c>
      <c r="H230" t="s">
        <v>665</v>
      </c>
      <c r="I230" s="11">
        <v>0.0</v>
      </c>
      <c r="J230" s="11">
        <v>0.0</v>
      </c>
      <c r="K230" t="s">
        <v>4</v>
      </c>
      <c r="L230" t="s">
        <v>51</v>
      </c>
      <c r="M230" t="s">
        <v>52</v>
      </c>
      <c r="N230" s="51" t="s">
        <v>44</v>
      </c>
      <c r="O230" s="13">
        <v>32.4545</v>
      </c>
      <c r="P230" t="s">
        <v>187</v>
      </c>
      <c r="Q230" s="14" t="s">
        <v>46</v>
      </c>
      <c r="R230">
        <v>6.4</v>
      </c>
      <c r="S230" s="13">
        <v>-18.75000191</v>
      </c>
      <c r="T230" s="13">
        <v>-22.65625191</v>
      </c>
      <c r="U230" s="13">
        <v>-9.375000954</v>
      </c>
      <c r="V230">
        <v>78.7904</v>
      </c>
      <c r="W230" s="1" t="s">
        <v>54</v>
      </c>
      <c r="X230" t="s">
        <v>75</v>
      </c>
      <c r="Y230">
        <v>5050000.0</v>
      </c>
      <c r="Z230">
        <f t="shared" si="6"/>
        <v>32320000</v>
      </c>
      <c r="AA230" s="15">
        <f>R230*(1+(S230/Sheet2!$A$2))</f>
        <v>5.199999878</v>
      </c>
      <c r="AB230" s="16">
        <f t="shared" si="4"/>
        <v>0</v>
      </c>
      <c r="AC230" s="17">
        <f t="shared" si="5"/>
        <v>0</v>
      </c>
    </row>
    <row r="231" ht="12.75" customHeight="1">
      <c r="A231">
        <v>7.0</v>
      </c>
      <c r="B231">
        <v>22.0</v>
      </c>
      <c r="C231">
        <v>2016.0</v>
      </c>
      <c r="D231" s="9">
        <f t="shared" si="1"/>
        <v>42573</v>
      </c>
      <c r="E231" s="10">
        <v>2014.0</v>
      </c>
      <c r="F231" s="10">
        <f t="shared" si="2"/>
        <v>2</v>
      </c>
      <c r="G231" t="s">
        <v>666</v>
      </c>
      <c r="H231" t="s">
        <v>667</v>
      </c>
      <c r="I231" s="11">
        <v>2920719.0</v>
      </c>
      <c r="J231" s="11">
        <v>-1509861.0</v>
      </c>
      <c r="K231" t="s">
        <v>4</v>
      </c>
      <c r="L231" t="s">
        <v>51</v>
      </c>
      <c r="M231" t="s">
        <v>151</v>
      </c>
      <c r="N231" s="51" t="s">
        <v>44</v>
      </c>
      <c r="O231" s="13">
        <v>13.0515</v>
      </c>
      <c r="P231" t="s">
        <v>187</v>
      </c>
      <c r="Q231" s="14" t="s">
        <v>46</v>
      </c>
      <c r="R231">
        <v>7.9</v>
      </c>
      <c r="S231" s="13">
        <v>-18.98734283</v>
      </c>
      <c r="T231" s="13">
        <v>-13.92405128</v>
      </c>
      <c r="U231" s="13">
        <v>20.25316238</v>
      </c>
      <c r="V231">
        <v>29.1114</v>
      </c>
      <c r="W231" t="s">
        <v>97</v>
      </c>
      <c r="X231" t="s">
        <v>75</v>
      </c>
      <c r="Y231">
        <v>1645600.0</v>
      </c>
      <c r="Z231">
        <f t="shared" si="6"/>
        <v>13000240</v>
      </c>
      <c r="AA231" s="15">
        <f>R231*(1+(S231/Sheet2!$A$2))</f>
        <v>6.399999916</v>
      </c>
      <c r="AB231" s="16">
        <f t="shared" si="4"/>
        <v>0.2246665446</v>
      </c>
      <c r="AC231" s="17">
        <f t="shared" si="5"/>
        <v>-0.1161410097</v>
      </c>
    </row>
    <row r="232" ht="12.75" customHeight="1">
      <c r="A232">
        <v>7.0</v>
      </c>
      <c r="B232">
        <v>29.0</v>
      </c>
      <c r="C232">
        <v>2016.0</v>
      </c>
      <c r="D232" s="9">
        <f t="shared" si="1"/>
        <v>42580</v>
      </c>
      <c r="E232" s="10">
        <v>2015.0</v>
      </c>
      <c r="F232" s="10">
        <f t="shared" si="2"/>
        <v>1</v>
      </c>
      <c r="G232" t="s">
        <v>668</v>
      </c>
      <c r="H232" t="s">
        <v>669</v>
      </c>
      <c r="I232" s="11">
        <v>535053.0</v>
      </c>
      <c r="J232" s="11">
        <v>-3904280.0</v>
      </c>
      <c r="K232" s="1" t="s">
        <v>19</v>
      </c>
      <c r="L232" t="s">
        <v>51</v>
      </c>
      <c r="M232" t="s">
        <v>133</v>
      </c>
      <c r="N232" s="51" t="s">
        <v>44</v>
      </c>
      <c r="O232" s="13">
        <v>108.059</v>
      </c>
      <c r="P232" t="s">
        <v>187</v>
      </c>
      <c r="Q232" s="14" t="s">
        <v>46</v>
      </c>
      <c r="R232">
        <v>4.75</v>
      </c>
      <c r="S232" s="13">
        <v>-24.0</v>
      </c>
      <c r="T232" s="13">
        <v>-13.26315784</v>
      </c>
      <c r="U232" s="13">
        <v>33.68421173</v>
      </c>
      <c r="V232">
        <v>345.086</v>
      </c>
      <c r="W232" t="s">
        <v>47</v>
      </c>
      <c r="X232" t="s">
        <v>75</v>
      </c>
      <c r="Y232">
        <v>1645600.0</v>
      </c>
      <c r="Z232">
        <f t="shared" si="6"/>
        <v>7816600</v>
      </c>
      <c r="AA232" s="15">
        <f>R232*(1+(S232/Sheet2!$A$2))</f>
        <v>3.61</v>
      </c>
      <c r="AB232" s="16">
        <f t="shared" si="4"/>
        <v>0.06845086099</v>
      </c>
      <c r="AC232" s="17">
        <f t="shared" si="5"/>
        <v>-0.4994857099</v>
      </c>
    </row>
    <row r="233" ht="12.75" customHeight="1">
      <c r="A233">
        <v>7.0</v>
      </c>
      <c r="B233">
        <v>29.0</v>
      </c>
      <c r="C233">
        <v>2016.0</v>
      </c>
      <c r="D233" s="9">
        <f t="shared" si="1"/>
        <v>42580</v>
      </c>
      <c r="E233" s="10">
        <v>2015.0</v>
      </c>
      <c r="F233" s="10">
        <f t="shared" si="2"/>
        <v>1</v>
      </c>
      <c r="G233" t="s">
        <v>670</v>
      </c>
      <c r="H233" t="s">
        <v>671</v>
      </c>
      <c r="I233" s="11">
        <v>4652000.0</v>
      </c>
      <c r="J233" s="11">
        <v>-9162000.0</v>
      </c>
      <c r="K233" t="s">
        <v>4</v>
      </c>
      <c r="L233" t="s">
        <v>51</v>
      </c>
      <c r="M233" t="s">
        <v>133</v>
      </c>
      <c r="N233" s="51" t="s">
        <v>44</v>
      </c>
      <c r="O233" s="13">
        <v>17.9735</v>
      </c>
      <c r="P233" t="s">
        <v>187</v>
      </c>
      <c r="Q233" s="14" t="s">
        <v>46</v>
      </c>
      <c r="R233">
        <v>5.9</v>
      </c>
      <c r="S233" s="13">
        <v>-4.237289906</v>
      </c>
      <c r="T233" s="13">
        <v>5.084743977</v>
      </c>
      <c r="U233" s="13">
        <v>21.18643951</v>
      </c>
      <c r="V233">
        <v>51.4741</v>
      </c>
      <c r="W233" s="1" t="s">
        <v>54</v>
      </c>
      <c r="X233" t="s">
        <v>75</v>
      </c>
      <c r="Y233">
        <v>3050000.0</v>
      </c>
      <c r="Z233">
        <f t="shared" si="6"/>
        <v>17995000</v>
      </c>
      <c r="AA233" s="15">
        <f>R233*(1+(S233/Sheet2!$A$2))</f>
        <v>5.649999896</v>
      </c>
      <c r="AB233" s="16">
        <f t="shared" si="4"/>
        <v>0.2585162545</v>
      </c>
      <c r="AC233" s="17">
        <f t="shared" si="5"/>
        <v>-0.5091414282</v>
      </c>
    </row>
    <row r="234" ht="12.75" customHeight="1">
      <c r="A234">
        <v>8.0</v>
      </c>
      <c r="B234">
        <v>1.0</v>
      </c>
      <c r="C234">
        <v>2016.0</v>
      </c>
      <c r="D234" s="9">
        <f t="shared" si="1"/>
        <v>42583</v>
      </c>
      <c r="E234" s="10">
        <v>2008.0</v>
      </c>
      <c r="F234" s="10">
        <f t="shared" si="2"/>
        <v>8</v>
      </c>
      <c r="G234" t="s">
        <v>672</v>
      </c>
      <c r="H234" t="s">
        <v>673</v>
      </c>
      <c r="I234" s="11">
        <v>8.1148E7</v>
      </c>
      <c r="J234" s="11">
        <v>-1675000.0</v>
      </c>
      <c r="K234" t="s">
        <v>4</v>
      </c>
      <c r="L234" t="s">
        <v>51</v>
      </c>
      <c r="M234" t="s">
        <v>52</v>
      </c>
      <c r="N234" s="51" t="s">
        <v>44</v>
      </c>
      <c r="O234" s="13">
        <v>10.6097</v>
      </c>
      <c r="P234" t="s">
        <v>45</v>
      </c>
      <c r="Q234" s="14" t="s">
        <v>46</v>
      </c>
      <c r="R234">
        <v>4.6</v>
      </c>
      <c r="S234" s="13">
        <v>6.52174139</v>
      </c>
      <c r="T234" s="13">
        <v>2.073204996E-6</v>
      </c>
      <c r="U234" s="13">
        <v>8.478262901</v>
      </c>
      <c r="V234">
        <v>86.146</v>
      </c>
      <c r="W234" s="1" t="s">
        <v>54</v>
      </c>
      <c r="X234" t="s">
        <v>358</v>
      </c>
      <c r="Y234">
        <v>2300000.0</v>
      </c>
      <c r="Z234">
        <f t="shared" si="6"/>
        <v>10580000</v>
      </c>
      <c r="AA234" s="15">
        <f>R234*(1+(S234/Sheet2!$A$2))</f>
        <v>4.900000104</v>
      </c>
      <c r="AB234" s="16">
        <f t="shared" si="4"/>
        <v>7.669943289</v>
      </c>
      <c r="AC234" s="17">
        <f t="shared" si="5"/>
        <v>-0.1583175803</v>
      </c>
    </row>
    <row r="235" ht="12.75" customHeight="1">
      <c r="A235">
        <v>8.0</v>
      </c>
      <c r="B235">
        <v>23.0</v>
      </c>
      <c r="C235">
        <v>2016.0</v>
      </c>
      <c r="D235" s="9">
        <f t="shared" si="1"/>
        <v>42605</v>
      </c>
      <c r="E235" s="10">
        <v>2006.0</v>
      </c>
      <c r="F235" s="10">
        <f t="shared" si="2"/>
        <v>10</v>
      </c>
      <c r="G235" t="s">
        <v>674</v>
      </c>
      <c r="H235" t="s">
        <v>675</v>
      </c>
      <c r="I235" s="11">
        <v>2.5040777E7</v>
      </c>
      <c r="J235" s="11">
        <v>-9340858.0</v>
      </c>
      <c r="K235" t="s">
        <v>4</v>
      </c>
      <c r="L235" t="s">
        <v>51</v>
      </c>
      <c r="M235" t="s">
        <v>151</v>
      </c>
      <c r="N235" s="51" t="s">
        <v>44</v>
      </c>
      <c r="O235" s="13">
        <v>9.92382</v>
      </c>
      <c r="P235" t="s">
        <v>187</v>
      </c>
      <c r="Q235" s="14" t="s">
        <v>46</v>
      </c>
      <c r="R235">
        <v>8.0</v>
      </c>
      <c r="S235" s="13">
        <v>-2.5</v>
      </c>
      <c r="T235" s="13">
        <v>5.625</v>
      </c>
      <c r="U235" s="13">
        <v>31.25</v>
      </c>
      <c r="V235">
        <v>16.9475</v>
      </c>
      <c r="W235" t="s">
        <v>47</v>
      </c>
      <c r="X235" t="s">
        <v>75</v>
      </c>
      <c r="Y235">
        <v>1250000.0</v>
      </c>
      <c r="Z235">
        <f t="shared" si="6"/>
        <v>10000000</v>
      </c>
      <c r="AA235" s="15">
        <f>R235*(1+(S235/Sheet2!$A$2))</f>
        <v>7.8</v>
      </c>
      <c r="AB235" s="16">
        <f t="shared" si="4"/>
        <v>2.5040777</v>
      </c>
      <c r="AC235" s="17">
        <f t="shared" si="5"/>
        <v>-0.9340858</v>
      </c>
    </row>
    <row r="236" ht="12.75" customHeight="1">
      <c r="A236">
        <v>9.0</v>
      </c>
      <c r="B236">
        <v>22.0</v>
      </c>
      <c r="C236">
        <v>2016.0</v>
      </c>
      <c r="D236" s="9">
        <f t="shared" si="1"/>
        <v>42635</v>
      </c>
      <c r="E236" s="10">
        <v>1970.0</v>
      </c>
      <c r="F236" s="10">
        <f t="shared" si="2"/>
        <v>46</v>
      </c>
      <c r="G236" t="s">
        <v>676</v>
      </c>
      <c r="H236" t="s">
        <v>677</v>
      </c>
      <c r="I236" s="11">
        <v>1.67912E7</v>
      </c>
      <c r="J236" s="11">
        <v>1911100.0</v>
      </c>
      <c r="K236" t="s">
        <v>13</v>
      </c>
      <c r="L236" t="s">
        <v>51</v>
      </c>
      <c r="M236" t="s">
        <v>133</v>
      </c>
      <c r="N236" s="51" t="s">
        <v>44</v>
      </c>
      <c r="O236" s="13">
        <v>46.1008</v>
      </c>
      <c r="P236" t="s">
        <v>45</v>
      </c>
      <c r="Q236" s="14" t="s">
        <v>46</v>
      </c>
      <c r="R236">
        <v>0.5</v>
      </c>
      <c r="S236" s="13">
        <v>-26.39999962</v>
      </c>
      <c r="T236" s="13">
        <v>-20.0</v>
      </c>
      <c r="U236" s="13">
        <v>-27.39999962</v>
      </c>
      <c r="V236">
        <v>1185.71</v>
      </c>
      <c r="W236" t="s">
        <v>97</v>
      </c>
      <c r="X236" t="s">
        <v>75</v>
      </c>
      <c r="Y236">
        <v>1.0E7</v>
      </c>
      <c r="Z236">
        <f t="shared" si="6"/>
        <v>5000000</v>
      </c>
      <c r="AA236" s="15">
        <f>R236*(1+(S236/Sheet2!$A$2))</f>
        <v>0.3680000019</v>
      </c>
      <c r="AB236" s="16">
        <f t="shared" si="4"/>
        <v>3.35824</v>
      </c>
      <c r="AC236" s="17">
        <f t="shared" si="5"/>
        <v>0.38222</v>
      </c>
    </row>
    <row r="237" ht="12.75" customHeight="1">
      <c r="A237">
        <v>9.0</v>
      </c>
      <c r="B237">
        <v>22.0</v>
      </c>
      <c r="C237">
        <v>2016.0</v>
      </c>
      <c r="D237" s="9">
        <f t="shared" si="1"/>
        <v>42635</v>
      </c>
      <c r="E237" s="10">
        <v>2013.0</v>
      </c>
      <c r="F237" s="10">
        <f t="shared" si="2"/>
        <v>3</v>
      </c>
      <c r="G237" t="s">
        <v>678</v>
      </c>
      <c r="H237" t="s">
        <v>679</v>
      </c>
      <c r="I237" s="11">
        <v>2.1529797E7</v>
      </c>
      <c r="J237" s="11">
        <v>826414.0</v>
      </c>
      <c r="K237" t="s">
        <v>4</v>
      </c>
      <c r="L237" t="s">
        <v>51</v>
      </c>
      <c r="M237" t="s">
        <v>151</v>
      </c>
      <c r="N237" s="51" t="s">
        <v>44</v>
      </c>
      <c r="O237" s="13">
        <v>14.6755</v>
      </c>
      <c r="P237" t="s">
        <v>187</v>
      </c>
      <c r="Q237" s="14" t="s">
        <v>46</v>
      </c>
      <c r="R237">
        <v>20.0</v>
      </c>
      <c r="S237" s="13">
        <v>35.0</v>
      </c>
      <c r="T237" s="13">
        <v>19.0</v>
      </c>
      <c r="U237" s="13">
        <v>15.0</v>
      </c>
      <c r="V237">
        <v>31.5035</v>
      </c>
      <c r="W237" s="1" t="s">
        <v>54</v>
      </c>
      <c r="X237" t="s">
        <v>75</v>
      </c>
      <c r="Y237">
        <v>750000.0</v>
      </c>
      <c r="Z237">
        <f t="shared" si="6"/>
        <v>15000000</v>
      </c>
      <c r="AA237" s="15">
        <f>R237*(1+(S237/Sheet2!$A$2))</f>
        <v>27</v>
      </c>
      <c r="AB237" s="16">
        <f t="shared" si="4"/>
        <v>1.4353198</v>
      </c>
      <c r="AC237" s="17">
        <f t="shared" si="5"/>
        <v>0.05509426667</v>
      </c>
    </row>
    <row r="238" ht="12.75" customHeight="1">
      <c r="A238">
        <v>9.0</v>
      </c>
      <c r="B238">
        <v>23.0</v>
      </c>
      <c r="C238">
        <v>2016.0</v>
      </c>
      <c r="D238" s="9">
        <f t="shared" si="1"/>
        <v>42636</v>
      </c>
      <c r="E238" s="18">
        <v>2016.0</v>
      </c>
      <c r="F238" s="10">
        <f t="shared" si="2"/>
        <v>0</v>
      </c>
      <c r="G238" t="s">
        <v>680</v>
      </c>
      <c r="H238" t="s">
        <v>681</v>
      </c>
      <c r="I238" s="11">
        <v>9.04E9</v>
      </c>
      <c r="J238" s="11">
        <v>1.255E9</v>
      </c>
      <c r="K238" t="s">
        <v>2</v>
      </c>
      <c r="L238" t="s">
        <v>87</v>
      </c>
      <c r="M238" s="1" t="s">
        <v>88</v>
      </c>
      <c r="N238" s="12" t="s">
        <v>53</v>
      </c>
      <c r="O238" s="13">
        <v>19715.2</v>
      </c>
      <c r="P238" t="s">
        <v>682</v>
      </c>
      <c r="Q238" s="14" t="s">
        <v>46</v>
      </c>
      <c r="R238">
        <v>150.0</v>
      </c>
      <c r="S238" s="13">
        <v>-3.333333254</v>
      </c>
      <c r="T238" s="13">
        <v>-8.600000381</v>
      </c>
      <c r="U238" s="13">
        <v>-13.0</v>
      </c>
      <c r="V238">
        <v>36640.4</v>
      </c>
      <c r="W238" s="1" t="s">
        <v>54</v>
      </c>
      <c r="X238" t="s">
        <v>176</v>
      </c>
      <c r="Y238">
        <v>1.05E8</v>
      </c>
      <c r="Z238">
        <f t="shared" si="6"/>
        <v>15750000000</v>
      </c>
      <c r="AA238" s="15">
        <f>R238*(1+(S238/Sheet2!$A$2))</f>
        <v>145.0000001</v>
      </c>
      <c r="AB238" s="16">
        <f t="shared" si="4"/>
        <v>0.573968254</v>
      </c>
      <c r="AC238" s="17">
        <f t="shared" si="5"/>
        <v>0.07968253968</v>
      </c>
    </row>
    <row r="239" ht="12.75" customHeight="1">
      <c r="A239">
        <v>9.0</v>
      </c>
      <c r="B239">
        <v>29.0</v>
      </c>
      <c r="C239">
        <v>2016.0</v>
      </c>
      <c r="D239" s="9">
        <f t="shared" si="1"/>
        <v>42642</v>
      </c>
      <c r="E239" s="10">
        <v>1993.0</v>
      </c>
      <c r="F239" s="10">
        <f t="shared" si="2"/>
        <v>23</v>
      </c>
      <c r="G239" t="s">
        <v>683</v>
      </c>
      <c r="H239" t="s">
        <v>684</v>
      </c>
      <c r="I239" s="11">
        <v>1.510868E9</v>
      </c>
      <c r="J239" s="11">
        <v>8.4219E7</v>
      </c>
      <c r="K239" t="s">
        <v>4</v>
      </c>
      <c r="L239" t="s">
        <v>51</v>
      </c>
      <c r="M239" t="s">
        <v>58</v>
      </c>
      <c r="N239" s="51" t="s">
        <v>44</v>
      </c>
      <c r="O239" s="13">
        <v>579.794</v>
      </c>
      <c r="P239" t="s">
        <v>685</v>
      </c>
      <c r="Q239" s="14" t="s">
        <v>46</v>
      </c>
      <c r="R239">
        <v>52.0</v>
      </c>
      <c r="S239" s="13">
        <v>32.69230652</v>
      </c>
      <c r="T239" s="13">
        <v>30.76922989</v>
      </c>
      <c r="U239" s="13">
        <v>23.55769157</v>
      </c>
      <c r="V239">
        <v>2016.67</v>
      </c>
      <c r="W239" s="1" t="s">
        <v>54</v>
      </c>
      <c r="X239" t="s">
        <v>686</v>
      </c>
      <c r="Y239">
        <v>1.00125E7</v>
      </c>
      <c r="Z239">
        <f t="shared" si="6"/>
        <v>520650000</v>
      </c>
      <c r="AA239" s="15">
        <f>R239*(1+(S239/Sheet2!$A$2))</f>
        <v>68.99999939</v>
      </c>
      <c r="AB239" s="16">
        <f t="shared" si="4"/>
        <v>2.901888025</v>
      </c>
      <c r="AC239" s="17">
        <f t="shared" si="5"/>
        <v>0.1617574186</v>
      </c>
    </row>
    <row r="240" ht="12.75" customHeight="1">
      <c r="A240">
        <v>10.0</v>
      </c>
      <c r="B240">
        <v>11.0</v>
      </c>
      <c r="C240">
        <v>2016.0</v>
      </c>
      <c r="D240" s="9">
        <f t="shared" si="1"/>
        <v>42654</v>
      </c>
      <c r="E240" s="10">
        <v>2006.0</v>
      </c>
      <c r="F240" s="10">
        <f t="shared" si="2"/>
        <v>10</v>
      </c>
      <c r="G240" t="s">
        <v>687</v>
      </c>
      <c r="H240" t="s">
        <v>688</v>
      </c>
      <c r="I240" s="11">
        <v>376000.0</v>
      </c>
      <c r="J240" s="11">
        <v>-2.9474E7</v>
      </c>
      <c r="K240" t="s">
        <v>4</v>
      </c>
      <c r="L240" t="s">
        <v>51</v>
      </c>
      <c r="M240" t="s">
        <v>133</v>
      </c>
      <c r="N240" s="51" t="s">
        <v>44</v>
      </c>
      <c r="O240" s="13">
        <v>242.52</v>
      </c>
      <c r="P240" t="s">
        <v>187</v>
      </c>
      <c r="Q240" s="14" t="s">
        <v>46</v>
      </c>
      <c r="R240">
        <v>8.4</v>
      </c>
      <c r="S240" s="13">
        <v>-16.66666222</v>
      </c>
      <c r="T240" s="13">
        <v>-19.64285278</v>
      </c>
      <c r="U240" s="13">
        <v>-28.57142448</v>
      </c>
      <c r="V240">
        <v>487.527</v>
      </c>
      <c r="W240" s="1" t="s">
        <v>54</v>
      </c>
      <c r="X240" t="s">
        <v>75</v>
      </c>
      <c r="Y240">
        <v>2.97619E7</v>
      </c>
      <c r="Z240">
        <f t="shared" si="6"/>
        <v>249999960</v>
      </c>
      <c r="AA240" s="15">
        <f>R240*(1+(S240/Sheet2!$A$2))</f>
        <v>7.000000374</v>
      </c>
      <c r="AB240" s="16">
        <f t="shared" si="4"/>
        <v>0.001504000241</v>
      </c>
      <c r="AC240" s="17">
        <f t="shared" si="5"/>
        <v>-0.1178960189</v>
      </c>
    </row>
    <row r="241" ht="12.75" customHeight="1">
      <c r="A241">
        <v>10.0</v>
      </c>
      <c r="B241">
        <v>17.0</v>
      </c>
      <c r="C241">
        <v>2016.0</v>
      </c>
      <c r="D241" s="9">
        <f t="shared" si="1"/>
        <v>42660</v>
      </c>
      <c r="E241" s="10">
        <v>2007.0</v>
      </c>
      <c r="F241" s="10">
        <f t="shared" si="2"/>
        <v>9</v>
      </c>
      <c r="G241" t="s">
        <v>689</v>
      </c>
      <c r="H241" t="s">
        <v>690</v>
      </c>
      <c r="I241" s="11">
        <v>2.607E7</v>
      </c>
      <c r="J241" s="11">
        <v>5540000.0</v>
      </c>
      <c r="K241" t="s">
        <v>13</v>
      </c>
      <c r="L241" t="s">
        <v>221</v>
      </c>
      <c r="M241" t="s">
        <v>299</v>
      </c>
      <c r="N241" s="51" t="s">
        <v>44</v>
      </c>
      <c r="O241" s="13">
        <v>96.5379</v>
      </c>
      <c r="P241" t="s">
        <v>89</v>
      </c>
      <c r="Q241" s="14" t="s">
        <v>46</v>
      </c>
      <c r="R241">
        <v>4.2</v>
      </c>
      <c r="S241" s="13">
        <v>45.23810196</v>
      </c>
      <c r="T241" s="13">
        <v>58.57143402</v>
      </c>
      <c r="U241" s="13">
        <v>44.76190948</v>
      </c>
      <c r="V241">
        <v>414.277</v>
      </c>
      <c r="W241" t="s">
        <v>97</v>
      </c>
      <c r="X241" t="s">
        <v>75</v>
      </c>
      <c r="Y241">
        <v>2560000.0</v>
      </c>
      <c r="Z241">
        <f t="shared" si="6"/>
        <v>10752000</v>
      </c>
      <c r="AA241" s="15">
        <f>R241*(1+(S241/Sheet2!$A$2))</f>
        <v>6.100000282</v>
      </c>
      <c r="AB241" s="16">
        <f t="shared" si="4"/>
        <v>2.424665179</v>
      </c>
      <c r="AC241" s="17">
        <f t="shared" si="5"/>
        <v>0.5152529762</v>
      </c>
    </row>
    <row r="242" ht="12.75" customHeight="1">
      <c r="A242">
        <v>10.0</v>
      </c>
      <c r="B242">
        <v>25.0</v>
      </c>
      <c r="C242">
        <v>2016.0</v>
      </c>
      <c r="D242" s="9">
        <f t="shared" si="1"/>
        <v>42668</v>
      </c>
      <c r="E242" s="10">
        <v>2005.0</v>
      </c>
      <c r="F242" s="10">
        <f t="shared" si="2"/>
        <v>11</v>
      </c>
      <c r="G242" t="s">
        <v>691</v>
      </c>
      <c r="H242" t="s">
        <v>692</v>
      </c>
      <c r="I242" s="11">
        <v>3965186.0</v>
      </c>
      <c r="J242" s="11">
        <v>-3383986.0</v>
      </c>
      <c r="K242" t="s">
        <v>4</v>
      </c>
      <c r="L242" t="s">
        <v>51</v>
      </c>
      <c r="M242" t="s">
        <v>133</v>
      </c>
      <c r="N242" s="51" t="s">
        <v>44</v>
      </c>
      <c r="O242" s="13">
        <v>14.8433</v>
      </c>
      <c r="P242" t="s">
        <v>45</v>
      </c>
      <c r="Q242" s="14" t="s">
        <v>46</v>
      </c>
      <c r="R242">
        <v>9.0</v>
      </c>
      <c r="S242" s="13">
        <v>36.66666794</v>
      </c>
      <c r="T242" s="13">
        <v>78.8888855</v>
      </c>
      <c r="U242" s="13">
        <v>67.77777863</v>
      </c>
      <c r="V242">
        <v>39.9163</v>
      </c>
      <c r="W242" t="s">
        <v>69</v>
      </c>
      <c r="X242" t="s">
        <v>75</v>
      </c>
      <c r="Y242">
        <v>1700000.0</v>
      </c>
      <c r="Z242">
        <f t="shared" si="6"/>
        <v>15300000</v>
      </c>
      <c r="AA242" s="15">
        <f>R242*(1+(S242/Sheet2!$A$2))</f>
        <v>12.30000011</v>
      </c>
      <c r="AB242" s="16">
        <f t="shared" si="4"/>
        <v>0.2591624837</v>
      </c>
      <c r="AC242" s="17">
        <f t="shared" si="5"/>
        <v>-0.2211755556</v>
      </c>
    </row>
    <row r="243" ht="12.75" customHeight="1">
      <c r="A243">
        <v>10.0</v>
      </c>
      <c r="B243">
        <v>28.0</v>
      </c>
      <c r="C243">
        <v>2016.0</v>
      </c>
      <c r="D243" s="9">
        <f t="shared" si="1"/>
        <v>42671</v>
      </c>
      <c r="E243" s="10">
        <v>2012.0</v>
      </c>
      <c r="F243" s="10">
        <f t="shared" si="2"/>
        <v>4</v>
      </c>
      <c r="G243" t="s">
        <v>693</v>
      </c>
      <c r="H243" t="s">
        <v>694</v>
      </c>
      <c r="I243" s="11">
        <v>2.25858E10</v>
      </c>
      <c r="J243" s="11">
        <v>1.5052E9</v>
      </c>
      <c r="K243" t="s">
        <v>4</v>
      </c>
      <c r="L243" t="s">
        <v>51</v>
      </c>
      <c r="M243" s="1" t="s">
        <v>58</v>
      </c>
      <c r="N243" s="51" t="s">
        <v>44</v>
      </c>
      <c r="O243" s="13">
        <v>6459.29</v>
      </c>
      <c r="P243" t="s">
        <v>377</v>
      </c>
      <c r="Q243" s="14" t="s">
        <v>46</v>
      </c>
      <c r="R243">
        <v>46.0</v>
      </c>
      <c r="S243" s="13">
        <v>21.73913002</v>
      </c>
      <c r="T243" s="13">
        <v>10.86956501</v>
      </c>
      <c r="U243" s="13">
        <v>14.56521702</v>
      </c>
      <c r="V243">
        <v>17650.0</v>
      </c>
      <c r="W243" s="1" t="s">
        <v>54</v>
      </c>
      <c r="X243" t="s">
        <v>176</v>
      </c>
      <c r="Y243">
        <v>1.30891E8</v>
      </c>
      <c r="Z243">
        <f t="shared" si="6"/>
        <v>6020986000</v>
      </c>
      <c r="AA243" s="15">
        <f>R243*(1+(S243/Sheet2!$A$2))</f>
        <v>55.99999981</v>
      </c>
      <c r="AB243" s="16">
        <f t="shared" si="4"/>
        <v>3.751179624</v>
      </c>
      <c r="AC243" s="17">
        <f t="shared" si="5"/>
        <v>0.249992277</v>
      </c>
    </row>
    <row r="244" ht="12.75" customHeight="1">
      <c r="A244">
        <v>10.0</v>
      </c>
      <c r="B244">
        <v>28.0</v>
      </c>
      <c r="C244">
        <v>2016.0</v>
      </c>
      <c r="D244" s="9">
        <f t="shared" si="1"/>
        <v>42671</v>
      </c>
      <c r="E244" s="10">
        <v>2007.0</v>
      </c>
      <c r="F244" s="10">
        <f t="shared" si="2"/>
        <v>9</v>
      </c>
      <c r="G244" t="s">
        <v>695</v>
      </c>
      <c r="H244" t="s">
        <v>696</v>
      </c>
      <c r="I244" s="11">
        <v>1.0658E7</v>
      </c>
      <c r="J244" s="11">
        <v>-2.8085E7</v>
      </c>
      <c r="K244" t="s">
        <v>4</v>
      </c>
      <c r="L244" t="s">
        <v>51</v>
      </c>
      <c r="M244" t="s">
        <v>133</v>
      </c>
      <c r="N244" s="51" t="s">
        <v>44</v>
      </c>
      <c r="O244" s="13">
        <v>185.16</v>
      </c>
      <c r="P244" t="s">
        <v>410</v>
      </c>
      <c r="Q244" s="14" t="s">
        <v>46</v>
      </c>
      <c r="R244">
        <v>80.0</v>
      </c>
      <c r="S244" s="13">
        <v>13.125</v>
      </c>
      <c r="T244" s="13">
        <v>6.875</v>
      </c>
      <c r="U244" s="13">
        <v>4.0625</v>
      </c>
      <c r="V244">
        <v>735.669</v>
      </c>
      <c r="W244" t="s">
        <v>145</v>
      </c>
      <c r="X244" t="s">
        <v>697</v>
      </c>
      <c r="Y244">
        <v>2515000.0</v>
      </c>
      <c r="Z244">
        <f t="shared" si="6"/>
        <v>201200000</v>
      </c>
      <c r="AA244" s="15">
        <f>R244*(1+(S244/Sheet2!$A$2))</f>
        <v>90.5</v>
      </c>
      <c r="AB244" s="16">
        <f t="shared" si="4"/>
        <v>0.052972167</v>
      </c>
      <c r="AC244" s="17">
        <f t="shared" si="5"/>
        <v>-0.1395874751</v>
      </c>
    </row>
    <row r="245" ht="12.75" customHeight="1">
      <c r="A245">
        <v>11.0</v>
      </c>
      <c r="B245">
        <v>3.0</v>
      </c>
      <c r="C245">
        <v>2016.0</v>
      </c>
      <c r="D245" s="9">
        <f t="shared" si="1"/>
        <v>42677</v>
      </c>
      <c r="E245" s="18">
        <v>2010.0</v>
      </c>
      <c r="F245" s="10">
        <f t="shared" si="2"/>
        <v>6</v>
      </c>
      <c r="G245" t="s">
        <v>698</v>
      </c>
      <c r="H245" t="s">
        <v>699</v>
      </c>
      <c r="I245" s="11">
        <v>3752928.0</v>
      </c>
      <c r="J245" s="11">
        <v>-255022.0</v>
      </c>
      <c r="K245" t="s">
        <v>4</v>
      </c>
      <c r="L245" t="s">
        <v>51</v>
      </c>
      <c r="M245" t="s">
        <v>133</v>
      </c>
      <c r="N245" s="51" t="s">
        <v>44</v>
      </c>
      <c r="O245" s="13">
        <v>21.4556</v>
      </c>
      <c r="P245" t="s">
        <v>45</v>
      </c>
      <c r="Q245" s="14" t="s">
        <v>46</v>
      </c>
      <c r="R245">
        <v>26.0</v>
      </c>
      <c r="S245" s="13">
        <v>109.615387</v>
      </c>
      <c r="T245" s="13">
        <v>105.7692337</v>
      </c>
      <c r="U245" s="13">
        <v>273.0769348</v>
      </c>
      <c r="V245">
        <v>167.255</v>
      </c>
      <c r="W245" s="1" t="s">
        <v>54</v>
      </c>
      <c r="X245" t="s">
        <v>75</v>
      </c>
      <c r="Y245">
        <v>884600.0</v>
      </c>
      <c r="Z245">
        <f t="shared" si="6"/>
        <v>22999600</v>
      </c>
      <c r="AA245" s="15">
        <f>R245*(1+(S245/Sheet2!$A$2))</f>
        <v>54.50000062</v>
      </c>
      <c r="AB245" s="16">
        <f t="shared" si="4"/>
        <v>0.1631736204</v>
      </c>
      <c r="AC245" s="17">
        <f t="shared" si="5"/>
        <v>-0.01108810588</v>
      </c>
    </row>
    <row r="246" ht="12.75" customHeight="1">
      <c r="A246">
        <v>11.0</v>
      </c>
      <c r="B246">
        <v>10.0</v>
      </c>
      <c r="C246">
        <v>2016.0</v>
      </c>
      <c r="D246" s="9">
        <f t="shared" si="1"/>
        <v>42684</v>
      </c>
      <c r="E246" s="10">
        <v>2000.0</v>
      </c>
      <c r="F246" s="10">
        <f t="shared" si="2"/>
        <v>16</v>
      </c>
      <c r="G246" t="s">
        <v>700</v>
      </c>
      <c r="H246" t="s">
        <v>701</v>
      </c>
      <c r="I246" s="11">
        <v>5424943.36</v>
      </c>
      <c r="J246" s="11">
        <v>-64553.17</v>
      </c>
      <c r="K246" t="s">
        <v>13</v>
      </c>
      <c r="L246" t="s">
        <v>221</v>
      </c>
      <c r="M246" t="s">
        <v>299</v>
      </c>
      <c r="N246" s="51" t="s">
        <v>44</v>
      </c>
      <c r="O246" s="13">
        <v>32.7273</v>
      </c>
      <c r="P246" t="s">
        <v>427</v>
      </c>
      <c r="Q246" s="14" t="s">
        <v>46</v>
      </c>
      <c r="R246">
        <v>3.1</v>
      </c>
      <c r="S246" s="13">
        <v>-9.677416801</v>
      </c>
      <c r="T246" s="13">
        <v>-8.387093544</v>
      </c>
      <c r="U246" s="13">
        <v>-18.3870945</v>
      </c>
      <c r="V246">
        <v>120.915</v>
      </c>
      <c r="W246" t="s">
        <v>115</v>
      </c>
      <c r="X246" t="s">
        <v>75</v>
      </c>
      <c r="Y246">
        <v>1177400.0</v>
      </c>
      <c r="Z246">
        <f t="shared" si="6"/>
        <v>3649940</v>
      </c>
      <c r="AA246" s="15">
        <f>R246*(1+(S246/Sheet2!$A$2))</f>
        <v>2.800000079</v>
      </c>
      <c r="AB246" s="16">
        <f t="shared" si="4"/>
        <v>1.486310285</v>
      </c>
      <c r="AC246" s="17">
        <f t="shared" si="5"/>
        <v>-0.01768609073</v>
      </c>
    </row>
    <row r="247" ht="12.75" customHeight="1">
      <c r="A247">
        <v>11.0</v>
      </c>
      <c r="B247">
        <v>11.0</v>
      </c>
      <c r="C247">
        <v>2016.0</v>
      </c>
      <c r="D247" s="9">
        <f t="shared" si="1"/>
        <v>42685</v>
      </c>
      <c r="E247" s="10">
        <v>2010.0</v>
      </c>
      <c r="F247" s="10">
        <f t="shared" si="2"/>
        <v>6</v>
      </c>
      <c r="G247" t="s">
        <v>702</v>
      </c>
      <c r="H247" t="s">
        <v>703</v>
      </c>
      <c r="I247" s="11">
        <v>1.4697376E7</v>
      </c>
      <c r="J247" s="11">
        <v>-9503508.0</v>
      </c>
      <c r="K247" t="s">
        <v>4</v>
      </c>
      <c r="L247" t="s">
        <v>51</v>
      </c>
      <c r="M247" t="s">
        <v>133</v>
      </c>
      <c r="N247" s="51" t="s">
        <v>44</v>
      </c>
      <c r="O247" s="13">
        <v>56.2345</v>
      </c>
      <c r="P247" t="s">
        <v>45</v>
      </c>
      <c r="Q247" s="14" t="s">
        <v>46</v>
      </c>
      <c r="R247">
        <v>15.0</v>
      </c>
      <c r="S247" s="13">
        <v>147.3333282</v>
      </c>
      <c r="T247" s="13">
        <v>130.6666718</v>
      </c>
      <c r="U247" s="13">
        <v>74.66666412</v>
      </c>
      <c r="V247">
        <v>211.626</v>
      </c>
      <c r="W247" t="s">
        <v>97</v>
      </c>
      <c r="X247" t="s">
        <v>75</v>
      </c>
      <c r="Y247">
        <v>4000000.0</v>
      </c>
      <c r="Z247">
        <f t="shared" si="6"/>
        <v>60000000</v>
      </c>
      <c r="AA247" s="15">
        <f>R247*(1+(S247/Sheet2!$A$2))</f>
        <v>37.09999923</v>
      </c>
      <c r="AB247" s="16">
        <f t="shared" si="4"/>
        <v>0.2449562667</v>
      </c>
      <c r="AC247" s="17">
        <f t="shared" si="5"/>
        <v>-0.1583918</v>
      </c>
    </row>
    <row r="248" ht="12.75" customHeight="1">
      <c r="A248">
        <v>11.0</v>
      </c>
      <c r="B248">
        <v>18.0</v>
      </c>
      <c r="C248">
        <v>2016.0</v>
      </c>
      <c r="D248" s="9">
        <f t="shared" si="1"/>
        <v>42692</v>
      </c>
      <c r="E248" s="18">
        <v>2011.0</v>
      </c>
      <c r="F248" s="10">
        <f t="shared" si="2"/>
        <v>5</v>
      </c>
      <c r="G248" t="s">
        <v>704</v>
      </c>
      <c r="H248" t="s">
        <v>705</v>
      </c>
      <c r="I248" s="11">
        <v>3631082.0</v>
      </c>
      <c r="J248" s="11">
        <v>-3688335.0</v>
      </c>
      <c r="K248" t="s">
        <v>4</v>
      </c>
      <c r="L248" t="s">
        <v>51</v>
      </c>
      <c r="M248" t="s">
        <v>133</v>
      </c>
      <c r="N248" s="12" t="s">
        <v>44</v>
      </c>
      <c r="O248" s="13">
        <v>23.8329</v>
      </c>
      <c r="P248" t="s">
        <v>187</v>
      </c>
      <c r="Q248" s="14" t="s">
        <v>46</v>
      </c>
      <c r="R248">
        <v>5.95</v>
      </c>
      <c r="S248" s="13">
        <v>27.73109627</v>
      </c>
      <c r="T248" s="13">
        <v>130.2521057</v>
      </c>
      <c r="U248" s="13">
        <v>177.3109283</v>
      </c>
      <c r="V248">
        <v>73.8849</v>
      </c>
      <c r="W248" t="s">
        <v>115</v>
      </c>
      <c r="X248" t="s">
        <v>75</v>
      </c>
      <c r="Y248">
        <v>4000000.0</v>
      </c>
      <c r="Z248">
        <f t="shared" si="6"/>
        <v>23800000</v>
      </c>
      <c r="AA248" s="15">
        <f>R248*(1+(S248/Sheet2!$A$2))</f>
        <v>7.600000228</v>
      </c>
      <c r="AB248" s="16">
        <f t="shared" si="4"/>
        <v>0.1525664706</v>
      </c>
      <c r="AC248" s="17">
        <f t="shared" si="5"/>
        <v>-0.1549720588</v>
      </c>
    </row>
    <row r="249" ht="12.75" customHeight="1">
      <c r="A249">
        <v>11.0</v>
      </c>
      <c r="B249">
        <v>22.0</v>
      </c>
      <c r="C249">
        <v>2016.0</v>
      </c>
      <c r="D249" s="9">
        <f t="shared" si="1"/>
        <v>42696</v>
      </c>
      <c r="E249" s="18">
        <v>1999.0</v>
      </c>
      <c r="F249" s="10">
        <f t="shared" si="2"/>
        <v>17</v>
      </c>
      <c r="G249" t="s">
        <v>706</v>
      </c>
      <c r="H249" t="s">
        <v>707</v>
      </c>
      <c r="I249" s="11">
        <v>9.6358E7</v>
      </c>
      <c r="J249" s="11">
        <v>5.4594E7</v>
      </c>
      <c r="K249" t="s">
        <v>4</v>
      </c>
      <c r="L249" t="s">
        <v>51</v>
      </c>
      <c r="M249" t="s">
        <v>133</v>
      </c>
      <c r="N249" s="12" t="s">
        <v>44</v>
      </c>
      <c r="O249" s="13">
        <v>401.523</v>
      </c>
      <c r="P249" t="s">
        <v>427</v>
      </c>
      <c r="Q249" s="14" t="s">
        <v>46</v>
      </c>
      <c r="R249">
        <v>20.0</v>
      </c>
      <c r="S249" s="13">
        <v>35.0</v>
      </c>
      <c r="T249" s="13">
        <v>44.0</v>
      </c>
      <c r="U249" s="13">
        <v>62.0</v>
      </c>
      <c r="V249">
        <v>1351.17</v>
      </c>
      <c r="W249" t="s">
        <v>97</v>
      </c>
      <c r="X249" t="s">
        <v>343</v>
      </c>
      <c r="Y249">
        <v>2.0E7</v>
      </c>
      <c r="Z249">
        <f t="shared" si="6"/>
        <v>400000000</v>
      </c>
      <c r="AA249" s="15">
        <f>R249*(1+(S249/Sheet2!$A$2))</f>
        <v>27</v>
      </c>
      <c r="AB249" s="16">
        <f t="shared" si="4"/>
        <v>0.240895</v>
      </c>
      <c r="AC249" s="17">
        <f t="shared" si="5"/>
        <v>0.136485</v>
      </c>
    </row>
    <row r="250" ht="12.75" customHeight="1">
      <c r="A250">
        <v>11.0</v>
      </c>
      <c r="B250">
        <v>23.0</v>
      </c>
      <c r="C250">
        <v>2016.0</v>
      </c>
      <c r="D250" s="9">
        <f t="shared" si="1"/>
        <v>42697</v>
      </c>
      <c r="E250" s="10">
        <v>2000.0</v>
      </c>
      <c r="F250" s="10">
        <f t="shared" si="2"/>
        <v>16</v>
      </c>
      <c r="G250" t="s">
        <v>708</v>
      </c>
      <c r="H250" t="s">
        <v>709</v>
      </c>
      <c r="I250" s="11">
        <v>2.93619E8</v>
      </c>
      <c r="J250" s="11">
        <v>2.03008E8</v>
      </c>
      <c r="K250" t="s">
        <v>4</v>
      </c>
      <c r="L250" t="s">
        <v>51</v>
      </c>
      <c r="M250" t="s">
        <v>58</v>
      </c>
      <c r="N250" s="51" t="s">
        <v>44</v>
      </c>
      <c r="O250" s="13">
        <v>425.429</v>
      </c>
      <c r="P250" t="s">
        <v>710</v>
      </c>
      <c r="Q250" s="14" t="s">
        <v>46</v>
      </c>
      <c r="R250">
        <v>32.5</v>
      </c>
      <c r="S250" s="13">
        <v>17.23077011</v>
      </c>
      <c r="T250" s="13">
        <v>7.692307472</v>
      </c>
      <c r="U250" s="13">
        <v>-0.3076923192</v>
      </c>
      <c r="V250">
        <v>2109.74</v>
      </c>
      <c r="W250" s="1" t="s">
        <v>54</v>
      </c>
      <c r="X250" t="s">
        <v>711</v>
      </c>
      <c r="Y250">
        <v>1.29231E7</v>
      </c>
      <c r="Z250">
        <f t="shared" si="6"/>
        <v>420000750</v>
      </c>
      <c r="AA250" s="15">
        <f>R250*(1+(S250/Sheet2!$A$2))</f>
        <v>38.10000029</v>
      </c>
      <c r="AB250" s="16">
        <f t="shared" si="4"/>
        <v>0.6990916088</v>
      </c>
      <c r="AC250" s="17">
        <f t="shared" si="5"/>
        <v>0.4833515178</v>
      </c>
    </row>
    <row r="251" ht="12.75" customHeight="1">
      <c r="A251">
        <v>11.0</v>
      </c>
      <c r="B251">
        <v>24.0</v>
      </c>
      <c r="C251">
        <v>2016.0</v>
      </c>
      <c r="D251" s="9">
        <f t="shared" si="1"/>
        <v>42698</v>
      </c>
      <c r="E251" s="10">
        <v>2004.0</v>
      </c>
      <c r="F251" s="10">
        <f t="shared" si="2"/>
        <v>12</v>
      </c>
      <c r="G251" t="s">
        <v>712</v>
      </c>
      <c r="H251" t="s">
        <v>713</v>
      </c>
      <c r="I251" s="11">
        <v>5.8E7</v>
      </c>
      <c r="J251" s="11">
        <v>-1.0E7</v>
      </c>
      <c r="K251" t="s">
        <v>4</v>
      </c>
      <c r="L251" t="s">
        <v>51</v>
      </c>
      <c r="M251" t="s">
        <v>58</v>
      </c>
      <c r="N251" s="51" t="s">
        <v>44</v>
      </c>
      <c r="O251" s="13">
        <v>583.169</v>
      </c>
      <c r="P251" t="s">
        <v>427</v>
      </c>
      <c r="Q251" s="14" t="s">
        <v>46</v>
      </c>
      <c r="R251">
        <v>110.0</v>
      </c>
      <c r="S251" s="13">
        <v>0.0</v>
      </c>
      <c r="T251" s="13">
        <v>-7.727272511</v>
      </c>
      <c r="U251" s="13">
        <v>-4.772727489</v>
      </c>
      <c r="V251">
        <v>2269.03</v>
      </c>
      <c r="W251" t="s">
        <v>69</v>
      </c>
      <c r="X251" t="s">
        <v>75</v>
      </c>
      <c r="Y251">
        <v>5786800.0</v>
      </c>
      <c r="Z251">
        <f t="shared" si="6"/>
        <v>636548000</v>
      </c>
      <c r="AA251" s="15">
        <f>R251*(1+(S251/Sheet2!$A$2))</f>
        <v>110</v>
      </c>
      <c r="AB251" s="16">
        <f t="shared" si="4"/>
        <v>0.0911164594</v>
      </c>
      <c r="AC251" s="17">
        <f t="shared" si="5"/>
        <v>-0.01570973438</v>
      </c>
    </row>
    <row r="252" ht="12.75" customHeight="1">
      <c r="A252">
        <v>11.0</v>
      </c>
      <c r="B252">
        <v>28.0</v>
      </c>
      <c r="C252">
        <v>2016.0</v>
      </c>
      <c r="D252" s="9">
        <f t="shared" si="1"/>
        <v>42702</v>
      </c>
      <c r="E252" s="10">
        <v>2008.0</v>
      </c>
      <c r="F252" s="10">
        <f t="shared" si="2"/>
        <v>8</v>
      </c>
      <c r="G252" t="s">
        <v>714</v>
      </c>
      <c r="H252" t="s">
        <v>715</v>
      </c>
      <c r="I252" s="11">
        <v>1030000.0</v>
      </c>
      <c r="J252" s="11">
        <v>-1.0499E7</v>
      </c>
      <c r="K252" t="s">
        <v>4</v>
      </c>
      <c r="L252" t="s">
        <v>51</v>
      </c>
      <c r="M252" t="s">
        <v>151</v>
      </c>
      <c r="N252" s="51" t="s">
        <v>44</v>
      </c>
      <c r="O252" s="13">
        <v>21.8532</v>
      </c>
      <c r="P252" t="s">
        <v>445</v>
      </c>
      <c r="Q252" s="14" t="s">
        <v>46</v>
      </c>
      <c r="R252">
        <v>4.0</v>
      </c>
      <c r="S252" s="13">
        <v>25.0</v>
      </c>
      <c r="T252" s="13">
        <v>1.25</v>
      </c>
      <c r="U252" s="13">
        <v>-20.25</v>
      </c>
      <c r="V252">
        <v>226.541</v>
      </c>
      <c r="W252" t="s">
        <v>47</v>
      </c>
      <c r="X252" t="s">
        <v>716</v>
      </c>
      <c r="Y252">
        <v>5750000.0</v>
      </c>
      <c r="Z252">
        <f t="shared" si="6"/>
        <v>23000000</v>
      </c>
      <c r="AA252" s="15">
        <f>R252*(1+(S252/Sheet2!$A$2))</f>
        <v>5</v>
      </c>
      <c r="AB252" s="16">
        <f t="shared" si="4"/>
        <v>0.0447826087</v>
      </c>
      <c r="AC252" s="17">
        <f t="shared" si="5"/>
        <v>-0.4564782609</v>
      </c>
    </row>
    <row r="253" ht="12.75" customHeight="1">
      <c r="A253">
        <v>11.0</v>
      </c>
      <c r="B253">
        <v>30.0</v>
      </c>
      <c r="C253">
        <v>2016.0</v>
      </c>
      <c r="D253" s="9">
        <f t="shared" si="1"/>
        <v>42704</v>
      </c>
      <c r="E253" s="10">
        <v>2012.0</v>
      </c>
      <c r="F253" s="10">
        <f t="shared" si="2"/>
        <v>4</v>
      </c>
      <c r="G253" t="s">
        <v>717</v>
      </c>
      <c r="H253" t="s">
        <v>718</v>
      </c>
      <c r="I253" s="11">
        <v>8.28E8</v>
      </c>
      <c r="J253" s="11">
        <v>73093.0</v>
      </c>
      <c r="K253" t="s">
        <v>13</v>
      </c>
      <c r="L253" t="s">
        <v>221</v>
      </c>
      <c r="M253" t="s">
        <v>222</v>
      </c>
      <c r="N253" s="51" t="s">
        <v>44</v>
      </c>
      <c r="O253" s="13">
        <v>3747.71</v>
      </c>
      <c r="P253" t="s">
        <v>89</v>
      </c>
      <c r="Q253" s="14" t="s">
        <v>46</v>
      </c>
      <c r="R253">
        <v>10.1</v>
      </c>
      <c r="S253" s="13">
        <v>-3.77692777E-6</v>
      </c>
      <c r="T253" s="13">
        <v>-3.77692777E-6</v>
      </c>
      <c r="U253" s="13">
        <v>0.4950457215</v>
      </c>
      <c r="V253">
        <v>12103.4</v>
      </c>
      <c r="W253" t="s">
        <v>115</v>
      </c>
      <c r="X253" t="s">
        <v>719</v>
      </c>
      <c r="Y253">
        <v>4.09277E7</v>
      </c>
      <c r="Z253">
        <f t="shared" si="6"/>
        <v>413369770</v>
      </c>
      <c r="AA253" s="15">
        <f>R253*(1+(S253/Sheet2!$A$2))</f>
        <v>10.09999962</v>
      </c>
      <c r="AB253" s="16">
        <f t="shared" si="4"/>
        <v>2.003049231</v>
      </c>
      <c r="AC253" s="17">
        <f t="shared" si="5"/>
        <v>0.0001768223158</v>
      </c>
    </row>
    <row r="254" ht="12.75" customHeight="1">
      <c r="A254">
        <v>11.0</v>
      </c>
      <c r="B254">
        <v>30.0</v>
      </c>
      <c r="C254">
        <v>2016.0</v>
      </c>
      <c r="D254" s="9">
        <f t="shared" si="1"/>
        <v>42704</v>
      </c>
      <c r="E254" s="10">
        <v>1998.0</v>
      </c>
      <c r="F254" s="10">
        <f t="shared" si="2"/>
        <v>18</v>
      </c>
      <c r="G254" t="s">
        <v>720</v>
      </c>
      <c r="H254" t="s">
        <v>721</v>
      </c>
      <c r="I254" s="11">
        <v>1.2289E7</v>
      </c>
      <c r="J254" s="11">
        <v>-1.0351E7</v>
      </c>
      <c r="K254" t="s">
        <v>4</v>
      </c>
      <c r="L254" t="s">
        <v>51</v>
      </c>
      <c r="M254" t="s">
        <v>58</v>
      </c>
      <c r="N254" s="51" t="s">
        <v>44</v>
      </c>
      <c r="O254" s="13">
        <v>1121.89</v>
      </c>
      <c r="P254" t="s">
        <v>722</v>
      </c>
      <c r="Q254" s="14" t="s">
        <v>46</v>
      </c>
      <c r="R254">
        <v>58.0</v>
      </c>
      <c r="S254" s="13">
        <v>15.08620644</v>
      </c>
      <c r="T254" s="13">
        <v>10.34482765</v>
      </c>
      <c r="U254" s="13">
        <v>27.58620644</v>
      </c>
      <c r="V254">
        <v>4323.98</v>
      </c>
      <c r="W254" s="1" t="s">
        <v>145</v>
      </c>
      <c r="X254" t="s">
        <v>723</v>
      </c>
      <c r="Y254">
        <v>1.89655E7</v>
      </c>
      <c r="Z254">
        <f t="shared" si="6"/>
        <v>1099999000</v>
      </c>
      <c r="AA254" s="15">
        <f>R254*(1+(S254/Sheet2!$A$2))</f>
        <v>66.74999974</v>
      </c>
      <c r="AB254" s="16">
        <f t="shared" si="4"/>
        <v>0.01117182834</v>
      </c>
      <c r="AC254" s="17">
        <f t="shared" si="5"/>
        <v>-0.009410008555</v>
      </c>
    </row>
    <row r="255" ht="12.75" customHeight="1">
      <c r="A255">
        <v>12.0</v>
      </c>
      <c r="B255">
        <v>1.0</v>
      </c>
      <c r="C255">
        <v>2016.0</v>
      </c>
      <c r="D255" s="9">
        <f t="shared" si="1"/>
        <v>42705</v>
      </c>
      <c r="E255" s="10">
        <v>2004.0</v>
      </c>
      <c r="F255" s="10">
        <f t="shared" si="2"/>
        <v>12</v>
      </c>
      <c r="G255" t="s">
        <v>724</v>
      </c>
      <c r="H255" t="s">
        <v>725</v>
      </c>
      <c r="I255" s="11">
        <v>2.470862E9</v>
      </c>
      <c r="J255" s="11">
        <v>2.1885E8</v>
      </c>
      <c r="K255" t="s">
        <v>41</v>
      </c>
      <c r="L255" t="s">
        <v>42</v>
      </c>
      <c r="M255" t="s">
        <v>43</v>
      </c>
      <c r="N255" s="51" t="s">
        <v>44</v>
      </c>
      <c r="O255" s="13">
        <v>2057.42</v>
      </c>
      <c r="P255" t="s">
        <v>451</v>
      </c>
      <c r="Q255" s="14" t="s">
        <v>46</v>
      </c>
      <c r="R255">
        <v>43.0</v>
      </c>
      <c r="S255" s="13">
        <v>0.0</v>
      </c>
      <c r="T255" s="13">
        <v>0.6976743937</v>
      </c>
      <c r="U255" s="13">
        <v>3.488372087</v>
      </c>
      <c r="V255">
        <v>2925.0</v>
      </c>
      <c r="W255" s="1" t="s">
        <v>54</v>
      </c>
      <c r="X255" t="s">
        <v>726</v>
      </c>
      <c r="Y255">
        <v>4.33528E7</v>
      </c>
      <c r="Z255">
        <f t="shared" si="6"/>
        <v>1864170400</v>
      </c>
      <c r="AA255" s="15">
        <f>R255*(1+(S255/Sheet2!$A$2))</f>
        <v>43</v>
      </c>
      <c r="AB255" s="16">
        <f t="shared" si="4"/>
        <v>1.325448575</v>
      </c>
      <c r="AC255" s="17">
        <f t="shared" si="5"/>
        <v>0.1173980662</v>
      </c>
    </row>
    <row r="256" ht="12.75" customHeight="1">
      <c r="A256">
        <v>12.0</v>
      </c>
      <c r="B256">
        <v>1.0</v>
      </c>
      <c r="C256">
        <v>2016.0</v>
      </c>
      <c r="D256" s="9">
        <f t="shared" si="1"/>
        <v>42705</v>
      </c>
      <c r="E256" s="10">
        <v>2013.0</v>
      </c>
      <c r="F256" s="10">
        <f t="shared" si="2"/>
        <v>3</v>
      </c>
      <c r="G256" t="s">
        <v>727</v>
      </c>
      <c r="H256" t="s">
        <v>728</v>
      </c>
      <c r="I256" s="11">
        <v>4.6775E7</v>
      </c>
      <c r="J256" s="11">
        <v>4652000.0</v>
      </c>
      <c r="K256" t="s">
        <v>4</v>
      </c>
      <c r="L256" t="s">
        <v>51</v>
      </c>
      <c r="M256" t="s">
        <v>133</v>
      </c>
      <c r="N256" s="51" t="s">
        <v>44</v>
      </c>
      <c r="O256" s="13">
        <v>10.1925</v>
      </c>
      <c r="P256" t="s">
        <v>187</v>
      </c>
      <c r="Q256" s="14" t="s">
        <v>46</v>
      </c>
      <c r="R256">
        <v>7.5</v>
      </c>
      <c r="S256" s="13">
        <v>53.33333206</v>
      </c>
      <c r="T256" s="13">
        <v>101.3333359</v>
      </c>
      <c r="U256" s="13">
        <v>93.33333588</v>
      </c>
      <c r="V256">
        <v>86.1091</v>
      </c>
      <c r="W256" t="s">
        <v>145</v>
      </c>
      <c r="X256" t="s">
        <v>75</v>
      </c>
      <c r="Y256">
        <v>1450000.0</v>
      </c>
      <c r="Z256">
        <f t="shared" si="6"/>
        <v>10875000</v>
      </c>
      <c r="AA256" s="15">
        <f>R256*(1+(S256/Sheet2!$A$2))</f>
        <v>11.4999999</v>
      </c>
      <c r="AB256" s="16">
        <f t="shared" si="4"/>
        <v>4.301149425</v>
      </c>
      <c r="AC256" s="17">
        <f t="shared" si="5"/>
        <v>0.4277701149</v>
      </c>
    </row>
    <row r="257" ht="12.75" customHeight="1">
      <c r="A257">
        <v>12.0</v>
      </c>
      <c r="B257">
        <v>5.0</v>
      </c>
      <c r="C257">
        <v>2016.0</v>
      </c>
      <c r="D257" s="9">
        <f t="shared" si="1"/>
        <v>42709</v>
      </c>
      <c r="E257" s="10">
        <v>2006.0</v>
      </c>
      <c r="F257" s="10">
        <f t="shared" si="2"/>
        <v>10</v>
      </c>
      <c r="G257" t="s">
        <v>729</v>
      </c>
      <c r="H257" t="s">
        <v>730</v>
      </c>
      <c r="I257" s="11">
        <v>1.101461E9</v>
      </c>
      <c r="J257" s="11">
        <v>3.0471E7</v>
      </c>
      <c r="K257" t="s">
        <v>4</v>
      </c>
      <c r="L257" t="s">
        <v>51</v>
      </c>
      <c r="M257" t="s">
        <v>133</v>
      </c>
      <c r="N257" s="51" t="s">
        <v>44</v>
      </c>
      <c r="O257" s="13">
        <v>207.48</v>
      </c>
      <c r="P257" t="s">
        <v>607</v>
      </c>
      <c r="Q257" s="14" t="s">
        <v>46</v>
      </c>
      <c r="R257">
        <v>37.0</v>
      </c>
      <c r="S257" s="13">
        <v>0.2702702582</v>
      </c>
      <c r="T257" s="13">
        <v>1.081081033</v>
      </c>
      <c r="U257" s="13">
        <v>1.35135138</v>
      </c>
      <c r="V257">
        <v>414.958</v>
      </c>
      <c r="W257" t="s">
        <v>69</v>
      </c>
      <c r="X257" t="s">
        <v>75</v>
      </c>
      <c r="Y257">
        <v>6053600.0</v>
      </c>
      <c r="Z257">
        <f t="shared" si="6"/>
        <v>223983200</v>
      </c>
      <c r="AA257" s="15">
        <f>R257*(1+(S257/Sheet2!$A$2))</f>
        <v>37.1</v>
      </c>
      <c r="AB257" s="16">
        <f t="shared" si="4"/>
        <v>4.917605428</v>
      </c>
      <c r="AC257" s="17">
        <f t="shared" si="5"/>
        <v>0.1360414531</v>
      </c>
    </row>
    <row r="258" ht="12.75" customHeight="1">
      <c r="A258">
        <v>12.0</v>
      </c>
      <c r="B258">
        <v>6.0</v>
      </c>
      <c r="C258">
        <v>2016.0</v>
      </c>
      <c r="D258" s="9">
        <f t="shared" si="1"/>
        <v>42710</v>
      </c>
      <c r="E258" s="18">
        <v>2013.0</v>
      </c>
      <c r="F258" s="10">
        <f t="shared" si="2"/>
        <v>3</v>
      </c>
      <c r="G258" t="s">
        <v>731</v>
      </c>
      <c r="H258" t="s">
        <v>732</v>
      </c>
      <c r="I258" s="11">
        <v>795000.0</v>
      </c>
      <c r="J258" s="11">
        <v>-1149051.0</v>
      </c>
      <c r="K258" t="s">
        <v>4</v>
      </c>
      <c r="L258" t="s">
        <v>51</v>
      </c>
      <c r="M258" t="s">
        <v>133</v>
      </c>
      <c r="N258" s="51" t="s">
        <v>44</v>
      </c>
      <c r="O258" s="13">
        <v>15.0511</v>
      </c>
      <c r="P258" t="s">
        <v>187</v>
      </c>
      <c r="Q258" s="14" t="s">
        <v>46</v>
      </c>
      <c r="R258">
        <v>60.0</v>
      </c>
      <c r="S258" s="13">
        <v>-10.41666698</v>
      </c>
      <c r="T258" s="13">
        <v>2.5</v>
      </c>
      <c r="U258" s="13">
        <v>-8.333333015</v>
      </c>
      <c r="V258">
        <v>80.0442</v>
      </c>
      <c r="W258" s="1" t="s">
        <v>54</v>
      </c>
      <c r="X258" t="s">
        <v>75</v>
      </c>
      <c r="Y258">
        <v>275000.0</v>
      </c>
      <c r="Z258">
        <f t="shared" si="6"/>
        <v>16500000</v>
      </c>
      <c r="AA258" s="15">
        <f>R258*(1+(S258/Sheet2!$A$2))</f>
        <v>53.74999981</v>
      </c>
      <c r="AB258" s="16">
        <f t="shared" si="4"/>
        <v>0.04818181818</v>
      </c>
      <c r="AC258" s="17">
        <f t="shared" si="5"/>
        <v>-0.06963945455</v>
      </c>
    </row>
    <row r="259" ht="12.75" customHeight="1">
      <c r="A259">
        <v>12.0</v>
      </c>
      <c r="B259">
        <v>7.0</v>
      </c>
      <c r="C259">
        <v>2016.0</v>
      </c>
      <c r="D259" s="9">
        <f t="shared" si="1"/>
        <v>42711</v>
      </c>
      <c r="E259" s="10">
        <v>1999.0</v>
      </c>
      <c r="F259" s="10">
        <f t="shared" si="2"/>
        <v>17</v>
      </c>
      <c r="G259" t="s">
        <v>733</v>
      </c>
      <c r="H259" t="s">
        <v>734</v>
      </c>
      <c r="I259" s="11">
        <v>4.7791E7</v>
      </c>
      <c r="J259" s="11">
        <v>-2568000.0</v>
      </c>
      <c r="K259" t="s">
        <v>4</v>
      </c>
      <c r="L259" t="s">
        <v>51</v>
      </c>
      <c r="M259" t="s">
        <v>133</v>
      </c>
      <c r="N259" s="51" t="s">
        <v>44</v>
      </c>
      <c r="O259" s="13">
        <v>63.8037</v>
      </c>
      <c r="P259" t="s">
        <v>187</v>
      </c>
      <c r="Q259" s="14" t="s">
        <v>46</v>
      </c>
      <c r="R259">
        <v>46.0</v>
      </c>
      <c r="S259" s="13">
        <v>31.52173996</v>
      </c>
      <c r="T259" s="13">
        <v>22.82608604</v>
      </c>
      <c r="U259" s="13">
        <v>31.52173996</v>
      </c>
      <c r="V259">
        <v>410.934</v>
      </c>
      <c r="W259" t="s">
        <v>69</v>
      </c>
      <c r="X259" t="s">
        <v>75</v>
      </c>
      <c r="Y259">
        <v>1500000.0</v>
      </c>
      <c r="Z259">
        <f t="shared" si="6"/>
        <v>69000000</v>
      </c>
      <c r="AA259" s="15">
        <f>R259*(1+(S259/Sheet2!$A$2))</f>
        <v>60.50000038</v>
      </c>
      <c r="AB259" s="16">
        <f t="shared" si="4"/>
        <v>0.6926231884</v>
      </c>
      <c r="AC259" s="17">
        <f t="shared" si="5"/>
        <v>-0.0372173913</v>
      </c>
    </row>
    <row r="260" ht="12.75" customHeight="1">
      <c r="A260">
        <v>12.0</v>
      </c>
      <c r="B260">
        <v>9.0</v>
      </c>
      <c r="C260">
        <v>2016.0</v>
      </c>
      <c r="D260" s="9">
        <f t="shared" si="1"/>
        <v>42713</v>
      </c>
      <c r="E260" s="10">
        <v>2005.0</v>
      </c>
      <c r="F260" s="10">
        <f t="shared" si="2"/>
        <v>11</v>
      </c>
      <c r="G260" t="s">
        <v>735</v>
      </c>
      <c r="H260" t="s">
        <v>736</v>
      </c>
      <c r="I260" s="11">
        <v>2.03556E8</v>
      </c>
      <c r="J260" s="11">
        <v>1.3301E7</v>
      </c>
      <c r="K260" t="s">
        <v>4</v>
      </c>
      <c r="L260" t="s">
        <v>51</v>
      </c>
      <c r="M260" t="s">
        <v>58</v>
      </c>
      <c r="N260" s="51" t="s">
        <v>44</v>
      </c>
      <c r="O260" s="13">
        <v>399.155</v>
      </c>
      <c r="P260" t="s">
        <v>737</v>
      </c>
      <c r="Q260" s="14" t="s">
        <v>46</v>
      </c>
      <c r="R260">
        <v>29.0</v>
      </c>
      <c r="S260" s="13">
        <v>1.724137902</v>
      </c>
      <c r="T260" s="13">
        <v>0.0</v>
      </c>
      <c r="U260" s="13">
        <v>6.206896782</v>
      </c>
      <c r="V260">
        <v>807.369</v>
      </c>
      <c r="W260" s="1" t="s">
        <v>54</v>
      </c>
      <c r="X260" t="s">
        <v>284</v>
      </c>
      <c r="Y260">
        <v>1.35146E7</v>
      </c>
      <c r="Z260">
        <f t="shared" si="6"/>
        <v>391923400</v>
      </c>
      <c r="AA260" s="15">
        <f>R260*(1+(S260/Sheet2!$A$2))</f>
        <v>29.49999999</v>
      </c>
      <c r="AB260" s="16">
        <f t="shared" si="4"/>
        <v>0.5193770007</v>
      </c>
      <c r="AC260" s="17">
        <f t="shared" si="5"/>
        <v>0.03393775416</v>
      </c>
    </row>
    <row r="261" ht="12.75" customHeight="1">
      <c r="A261">
        <v>12.0</v>
      </c>
      <c r="B261">
        <v>9.0</v>
      </c>
      <c r="C261">
        <v>2016.0</v>
      </c>
      <c r="D261" s="9">
        <f t="shared" si="1"/>
        <v>42713</v>
      </c>
      <c r="E261" s="10">
        <v>2012.0</v>
      </c>
      <c r="F261" s="10">
        <f t="shared" si="2"/>
        <v>4</v>
      </c>
      <c r="G261" t="s">
        <v>738</v>
      </c>
      <c r="H261" t="s">
        <v>739</v>
      </c>
      <c r="I261" s="11">
        <v>1131000.0</v>
      </c>
      <c r="J261" s="11">
        <v>-4471000.0</v>
      </c>
      <c r="K261" t="s">
        <v>4</v>
      </c>
      <c r="L261" t="s">
        <v>51</v>
      </c>
      <c r="M261" t="s">
        <v>52</v>
      </c>
      <c r="N261" s="51" t="s">
        <v>44</v>
      </c>
      <c r="O261" s="13">
        <v>11.3456</v>
      </c>
      <c r="P261" t="s">
        <v>187</v>
      </c>
      <c r="Q261" s="14" t="s">
        <v>46</v>
      </c>
      <c r="R261">
        <v>5.85</v>
      </c>
      <c r="S261" s="13">
        <v>58.11965942</v>
      </c>
      <c r="T261" s="13">
        <v>44.44444656</v>
      </c>
      <c r="U261" s="13">
        <v>39.31624222</v>
      </c>
      <c r="V261">
        <v>31.857</v>
      </c>
      <c r="W261" t="s">
        <v>69</v>
      </c>
      <c r="X261" t="s">
        <v>75</v>
      </c>
      <c r="Y261">
        <v>2082000.0</v>
      </c>
      <c r="Z261">
        <f t="shared" si="6"/>
        <v>12179700</v>
      </c>
      <c r="AA261" s="15">
        <f>R261*(1+(S261/Sheet2!$A$2))</f>
        <v>9.250000076</v>
      </c>
      <c r="AB261" s="16">
        <f t="shared" si="4"/>
        <v>0.09285943004</v>
      </c>
      <c r="AC261" s="17">
        <f t="shared" si="5"/>
        <v>-0.3670862172</v>
      </c>
    </row>
    <row r="262" ht="12.75" customHeight="1">
      <c r="A262">
        <v>12.0</v>
      </c>
      <c r="B262">
        <v>13.0</v>
      </c>
      <c r="C262">
        <v>2016.0</v>
      </c>
      <c r="D262" s="9">
        <f t="shared" si="1"/>
        <v>42717</v>
      </c>
      <c r="E262" s="10">
        <v>2016.0</v>
      </c>
      <c r="F262" s="10">
        <f t="shared" si="2"/>
        <v>0</v>
      </c>
      <c r="G262" t="s">
        <v>740</v>
      </c>
      <c r="H262" t="s">
        <v>741</v>
      </c>
      <c r="I262" s="11">
        <v>3119000.0</v>
      </c>
      <c r="J262" s="11">
        <v>-455952.0</v>
      </c>
      <c r="K262" t="s">
        <v>4</v>
      </c>
      <c r="L262" t="s">
        <v>51</v>
      </c>
      <c r="M262" t="s">
        <v>151</v>
      </c>
      <c r="N262" s="51" t="s">
        <v>44</v>
      </c>
      <c r="O262" s="13">
        <v>32.6031</v>
      </c>
      <c r="P262" t="s">
        <v>45</v>
      </c>
      <c r="Q262" s="14" t="s">
        <v>46</v>
      </c>
      <c r="R262">
        <v>3.5</v>
      </c>
      <c r="S262" s="13">
        <v>-22.857143399999998</v>
      </c>
      <c r="T262" s="13">
        <v>-16.5714283</v>
      </c>
      <c r="U262" s="13">
        <v>-25.7142849</v>
      </c>
      <c r="V262">
        <v>37.2653</v>
      </c>
      <c r="W262" t="s">
        <v>115</v>
      </c>
      <c r="X262" t="s">
        <v>75</v>
      </c>
      <c r="Y262">
        <v>1.0E7</v>
      </c>
      <c r="Z262">
        <f t="shared" si="6"/>
        <v>35000000</v>
      </c>
      <c r="AA262" s="15">
        <f>R262*(1+(S262/Sheet2!$A$2))</f>
        <v>2.699999981</v>
      </c>
      <c r="AB262" s="16">
        <f t="shared" si="4"/>
        <v>0.08911428571</v>
      </c>
      <c r="AC262" s="17">
        <f t="shared" si="5"/>
        <v>-0.0130272</v>
      </c>
    </row>
    <row r="263" ht="12.75" customHeight="1">
      <c r="A263">
        <v>12.0</v>
      </c>
      <c r="B263">
        <v>16.0</v>
      </c>
      <c r="C263">
        <v>2016.0</v>
      </c>
      <c r="D263" s="9">
        <f t="shared" si="1"/>
        <v>42720</v>
      </c>
      <c r="E263" s="10">
        <v>2016.0</v>
      </c>
      <c r="F263" s="10">
        <f t="shared" si="2"/>
        <v>0</v>
      </c>
      <c r="G263" t="s">
        <v>742</v>
      </c>
      <c r="H263" t="s">
        <v>743</v>
      </c>
      <c r="I263" s="11">
        <v>6321000.0</v>
      </c>
      <c r="J263" s="11">
        <v>-5961000.0</v>
      </c>
      <c r="K263" t="s">
        <v>4</v>
      </c>
      <c r="L263" t="s">
        <v>51</v>
      </c>
      <c r="M263" t="s">
        <v>133</v>
      </c>
      <c r="N263" s="51" t="s">
        <v>44</v>
      </c>
      <c r="O263" s="13">
        <v>43.4239</v>
      </c>
      <c r="P263" t="s">
        <v>427</v>
      </c>
      <c r="Q263" s="14" t="s">
        <v>46</v>
      </c>
      <c r="R263">
        <v>26.0</v>
      </c>
      <c r="S263" s="13">
        <v>-9.230769157</v>
      </c>
      <c r="T263" s="13">
        <v>-4.615384579</v>
      </c>
      <c r="U263" s="13">
        <v>-5.384615421</v>
      </c>
      <c r="V263">
        <v>130.822</v>
      </c>
      <c r="W263" t="s">
        <v>97</v>
      </c>
      <c r="X263" t="s">
        <v>75</v>
      </c>
      <c r="Y263">
        <v>1800000.0</v>
      </c>
      <c r="Z263">
        <f t="shared" si="6"/>
        <v>46800000</v>
      </c>
      <c r="AA263" s="15">
        <f>R263*(1+(S263/Sheet2!$A$2))</f>
        <v>23.60000002</v>
      </c>
      <c r="AB263" s="16">
        <f t="shared" si="4"/>
        <v>0.1350641026</v>
      </c>
      <c r="AC263" s="17">
        <f t="shared" si="5"/>
        <v>-0.1273717949</v>
      </c>
    </row>
    <row r="264" ht="12.75" customHeight="1">
      <c r="A264">
        <v>12.0</v>
      </c>
      <c r="B264">
        <v>19.0</v>
      </c>
      <c r="C264">
        <v>2016.0</v>
      </c>
      <c r="D264" s="9">
        <f t="shared" si="1"/>
        <v>42723</v>
      </c>
      <c r="E264" s="10">
        <v>2015.0</v>
      </c>
      <c r="F264" s="10">
        <f t="shared" si="2"/>
        <v>1</v>
      </c>
      <c r="G264" t="s">
        <v>744</v>
      </c>
      <c r="H264" t="s">
        <v>745</v>
      </c>
      <c r="I264" s="11">
        <v>0.0</v>
      </c>
      <c r="J264" s="11">
        <v>-1.5377E7</v>
      </c>
      <c r="K264" t="s">
        <v>4</v>
      </c>
      <c r="L264" t="s">
        <v>87</v>
      </c>
      <c r="M264" t="s">
        <v>133</v>
      </c>
      <c r="N264" s="51" t="s">
        <v>44</v>
      </c>
      <c r="O264" s="13">
        <v>129.404</v>
      </c>
      <c r="P264" t="s">
        <v>45</v>
      </c>
      <c r="Q264" s="14" t="s">
        <v>46</v>
      </c>
      <c r="R264">
        <v>17.6</v>
      </c>
      <c r="S264" s="13">
        <v>-7.386365414</v>
      </c>
      <c r="T264" s="13">
        <v>38.06818008</v>
      </c>
      <c r="U264" s="13">
        <v>22.15908813</v>
      </c>
      <c r="V264">
        <v>376.482</v>
      </c>
      <c r="W264" s="1" t="s">
        <v>54</v>
      </c>
      <c r="X264" t="s">
        <v>746</v>
      </c>
      <c r="Y264">
        <v>7960000.0</v>
      </c>
      <c r="Z264">
        <f t="shared" si="6"/>
        <v>140096000</v>
      </c>
      <c r="AA264" s="15">
        <f>R264*(1+(S264/Sheet2!$A$2))</f>
        <v>16.29999969</v>
      </c>
      <c r="AB264" s="16">
        <f t="shared" si="4"/>
        <v>0</v>
      </c>
      <c r="AC264" s="17">
        <f t="shared" si="5"/>
        <v>-0.10976045</v>
      </c>
    </row>
    <row r="265" ht="12.75" customHeight="1">
      <c r="A265">
        <v>12.0</v>
      </c>
      <c r="B265">
        <v>19.0</v>
      </c>
      <c r="C265">
        <v>2016.0</v>
      </c>
      <c r="D265" s="9">
        <f t="shared" si="1"/>
        <v>42723</v>
      </c>
      <c r="E265" s="10">
        <v>2006.0</v>
      </c>
      <c r="F265" s="10">
        <f t="shared" si="2"/>
        <v>10</v>
      </c>
      <c r="G265" t="s">
        <v>747</v>
      </c>
      <c r="H265" t="s">
        <v>748</v>
      </c>
      <c r="I265" s="11">
        <v>9592.0</v>
      </c>
      <c r="J265" s="11">
        <v>-5181253.0</v>
      </c>
      <c r="K265" t="s">
        <v>4</v>
      </c>
      <c r="L265" t="s">
        <v>51</v>
      </c>
      <c r="M265" t="s">
        <v>52</v>
      </c>
      <c r="N265" s="51" t="s">
        <v>44</v>
      </c>
      <c r="O265" s="13">
        <v>9.37125</v>
      </c>
      <c r="P265" t="s">
        <v>187</v>
      </c>
      <c r="Q265" s="14" t="s">
        <v>46</v>
      </c>
      <c r="R265">
        <v>6.0</v>
      </c>
      <c r="S265" s="13">
        <v>16.66666603</v>
      </c>
      <c r="T265" s="13">
        <v>39.16666794</v>
      </c>
      <c r="U265" s="13">
        <v>173.3333282</v>
      </c>
      <c r="V265">
        <v>50.462</v>
      </c>
      <c r="W265" t="s">
        <v>97</v>
      </c>
      <c r="X265" t="s">
        <v>75</v>
      </c>
      <c r="Y265">
        <v>1700000.0</v>
      </c>
      <c r="Z265">
        <f t="shared" si="6"/>
        <v>10200000</v>
      </c>
      <c r="AA265" s="15">
        <f>R265*(1+(S265/Sheet2!$A$2))</f>
        <v>6.999999962</v>
      </c>
      <c r="AB265" s="16">
        <f t="shared" si="4"/>
        <v>0.0009403921569</v>
      </c>
      <c r="AC265" s="17">
        <f t="shared" si="5"/>
        <v>-0.5079659804</v>
      </c>
    </row>
    <row r="266" ht="12.75" customHeight="1">
      <c r="A266">
        <v>12.0</v>
      </c>
      <c r="B266">
        <v>21.0</v>
      </c>
      <c r="C266">
        <v>2016.0</v>
      </c>
      <c r="D266" s="9">
        <f t="shared" si="1"/>
        <v>42725</v>
      </c>
      <c r="E266" s="18">
        <v>2005.0</v>
      </c>
      <c r="F266" s="10">
        <f t="shared" si="2"/>
        <v>11</v>
      </c>
      <c r="G266" t="s">
        <v>749</v>
      </c>
      <c r="H266" t="s">
        <v>750</v>
      </c>
      <c r="I266" s="11">
        <v>2.5054E7</v>
      </c>
      <c r="J266" s="11">
        <v>-1.8732E7</v>
      </c>
      <c r="K266" t="s">
        <v>4</v>
      </c>
      <c r="L266" t="s">
        <v>51</v>
      </c>
      <c r="M266" t="s">
        <v>133</v>
      </c>
      <c r="N266" s="12" t="s">
        <v>44</v>
      </c>
      <c r="O266" s="13">
        <v>111.28</v>
      </c>
      <c r="P266" t="s">
        <v>485</v>
      </c>
      <c r="Q266" s="14" t="s">
        <v>46</v>
      </c>
      <c r="R266">
        <v>6.8</v>
      </c>
      <c r="S266" s="13">
        <v>2.20587945</v>
      </c>
      <c r="T266" s="13">
        <v>34.55881882</v>
      </c>
      <c r="U266" s="13">
        <v>14.70587921</v>
      </c>
      <c r="V266">
        <v>199.837</v>
      </c>
      <c r="W266" t="s">
        <v>69</v>
      </c>
      <c r="X266" t="s">
        <v>75</v>
      </c>
      <c r="Y266">
        <v>1.765E7</v>
      </c>
      <c r="Z266">
        <f t="shared" si="6"/>
        <v>120020000</v>
      </c>
      <c r="AA266" s="15">
        <f>R266*(1+(S266/Sheet2!$A$2))</f>
        <v>6.949999803</v>
      </c>
      <c r="AB266" s="16">
        <f t="shared" si="4"/>
        <v>0.2087485419</v>
      </c>
      <c r="AC266" s="17">
        <f t="shared" si="5"/>
        <v>-0.1560739877</v>
      </c>
    </row>
    <row r="267" ht="12.75" customHeight="1">
      <c r="A267">
        <v>12.0</v>
      </c>
      <c r="B267">
        <v>22.0</v>
      </c>
      <c r="C267">
        <v>2016.0</v>
      </c>
      <c r="D267" s="9">
        <f t="shared" si="1"/>
        <v>42726</v>
      </c>
      <c r="E267" s="10">
        <v>2016.0</v>
      </c>
      <c r="F267" s="10">
        <f t="shared" si="2"/>
        <v>0</v>
      </c>
      <c r="G267" t="s">
        <v>751</v>
      </c>
      <c r="H267" t="s">
        <v>752</v>
      </c>
      <c r="I267" s="11">
        <v>732000.0</v>
      </c>
      <c r="J267" s="11">
        <v>-3952000.0</v>
      </c>
      <c r="K267" t="s">
        <v>4</v>
      </c>
      <c r="L267" t="s">
        <v>51</v>
      </c>
      <c r="M267" t="s">
        <v>133</v>
      </c>
      <c r="N267" s="51" t="s">
        <v>44</v>
      </c>
      <c r="O267" s="13">
        <v>23.4854</v>
      </c>
      <c r="P267" t="s">
        <v>485</v>
      </c>
      <c r="Q267" s="14" t="s">
        <v>46</v>
      </c>
      <c r="R267">
        <v>5.8</v>
      </c>
      <c r="S267" s="13">
        <v>-32.9310379</v>
      </c>
      <c r="T267" s="13">
        <v>-20.68965721</v>
      </c>
      <c r="U267" s="13">
        <v>-33.79310608</v>
      </c>
      <c r="V267">
        <v>59.4596</v>
      </c>
      <c r="W267" t="s">
        <v>97</v>
      </c>
      <c r="X267" t="s">
        <v>75</v>
      </c>
      <c r="Y267">
        <v>4400000.0</v>
      </c>
      <c r="Z267">
        <f t="shared" si="6"/>
        <v>25520000</v>
      </c>
      <c r="AA267" s="15">
        <f>R267*(1+(S267/Sheet2!$A$2))</f>
        <v>3.889999802</v>
      </c>
      <c r="AB267" s="16">
        <f t="shared" si="4"/>
        <v>0.02868338558</v>
      </c>
      <c r="AC267" s="17">
        <f t="shared" si="5"/>
        <v>-0.1548589342</v>
      </c>
    </row>
    <row r="268" ht="12.75" customHeight="1">
      <c r="A268">
        <v>12.0</v>
      </c>
      <c r="B268">
        <v>22.0</v>
      </c>
      <c r="C268">
        <v>2016.0</v>
      </c>
      <c r="D268" s="9">
        <f t="shared" si="1"/>
        <v>42726</v>
      </c>
      <c r="E268" s="10">
        <v>2012.0</v>
      </c>
      <c r="F268" s="10">
        <f t="shared" si="2"/>
        <v>4</v>
      </c>
      <c r="G268" t="s">
        <v>753</v>
      </c>
      <c r="H268" t="s">
        <v>754</v>
      </c>
      <c r="I268" s="11">
        <v>1344000.0</v>
      </c>
      <c r="J268" s="11">
        <v>-917041.0</v>
      </c>
      <c r="K268" t="s">
        <v>4</v>
      </c>
      <c r="L268" t="s">
        <v>51</v>
      </c>
      <c r="M268" t="s">
        <v>133</v>
      </c>
      <c r="N268" s="51" t="s">
        <v>44</v>
      </c>
      <c r="O268" s="13">
        <v>22.2945</v>
      </c>
      <c r="P268" t="s">
        <v>445</v>
      </c>
      <c r="Q268" s="14" t="s">
        <v>46</v>
      </c>
      <c r="R268">
        <v>40.0</v>
      </c>
      <c r="S268" s="13">
        <v>-18.5</v>
      </c>
      <c r="T268" s="13">
        <v>-29.25</v>
      </c>
      <c r="U268" s="13">
        <v>-29.75</v>
      </c>
      <c r="V268">
        <v>64.7953</v>
      </c>
      <c r="W268" t="s">
        <v>47</v>
      </c>
      <c r="X268" t="s">
        <v>75</v>
      </c>
      <c r="Y268">
        <v>600000.0</v>
      </c>
      <c r="Z268">
        <f t="shared" si="6"/>
        <v>24000000</v>
      </c>
      <c r="AA268" s="15">
        <f>R268*(1+(S268/Sheet2!$A$2))</f>
        <v>32.6</v>
      </c>
      <c r="AB268" s="16">
        <f t="shared" si="4"/>
        <v>0.056</v>
      </c>
      <c r="AC268" s="17">
        <f t="shared" si="5"/>
        <v>-0.03821004167</v>
      </c>
    </row>
    <row r="269" ht="12.75" customHeight="1">
      <c r="A269">
        <v>12.0</v>
      </c>
      <c r="B269">
        <v>23.0</v>
      </c>
      <c r="C269">
        <v>2016.0</v>
      </c>
      <c r="D269" s="9">
        <f t="shared" si="1"/>
        <v>42727</v>
      </c>
      <c r="E269" s="18">
        <v>2016.0</v>
      </c>
      <c r="F269" s="10">
        <f t="shared" si="2"/>
        <v>0</v>
      </c>
      <c r="G269" t="s">
        <v>755</v>
      </c>
      <c r="H269" t="s">
        <v>756</v>
      </c>
      <c r="I269" s="11">
        <v>5339000.0</v>
      </c>
      <c r="J269" s="11">
        <v>7498000.0</v>
      </c>
      <c r="K269" s="1" t="s">
        <v>13</v>
      </c>
      <c r="L269" t="s">
        <v>757</v>
      </c>
      <c r="M269" t="s">
        <v>58</v>
      </c>
      <c r="N269" s="12" t="s">
        <v>44</v>
      </c>
      <c r="O269" s="13">
        <v>184.674</v>
      </c>
      <c r="P269" t="s">
        <v>758</v>
      </c>
      <c r="Q269" s="14" t="s">
        <v>46</v>
      </c>
      <c r="R269">
        <v>1.3456</v>
      </c>
      <c r="S269" s="13">
        <v>-5.084652424</v>
      </c>
      <c r="T269" s="13">
        <v>-6.348803043</v>
      </c>
      <c r="U269" s="13">
        <v>-6.348803043</v>
      </c>
      <c r="V269">
        <v>699.159</v>
      </c>
      <c r="W269" t="s">
        <v>145</v>
      </c>
      <c r="X269" t="s">
        <v>276</v>
      </c>
      <c r="Y269">
        <v>1.52856E7</v>
      </c>
      <c r="Z269">
        <f t="shared" si="6"/>
        <v>20568303.36</v>
      </c>
      <c r="AA269" s="15">
        <f>R269*(1+(S269/Sheet2!$A$2))</f>
        <v>1.277180917</v>
      </c>
      <c r="AB269" s="16">
        <f t="shared" si="4"/>
        <v>0.2595741567</v>
      </c>
      <c r="AC269" s="17">
        <f t="shared" si="5"/>
        <v>0.3645414923</v>
      </c>
    </row>
    <row r="270" ht="12.75" customHeight="1">
      <c r="A270">
        <v>1.0</v>
      </c>
      <c r="B270">
        <v>6.0</v>
      </c>
      <c r="C270">
        <v>2017.0</v>
      </c>
      <c r="D270" s="9">
        <f t="shared" si="1"/>
        <v>42741</v>
      </c>
      <c r="E270" s="18">
        <v>1998.0</v>
      </c>
      <c r="F270" s="10">
        <f t="shared" si="2"/>
        <v>19</v>
      </c>
      <c r="G270" t="s">
        <v>759</v>
      </c>
      <c r="H270" t="s">
        <v>760</v>
      </c>
      <c r="I270" s="11">
        <v>8.0296E7</v>
      </c>
      <c r="J270" s="11">
        <v>-2.3874E7</v>
      </c>
      <c r="K270" t="s">
        <v>41</v>
      </c>
      <c r="L270" t="s">
        <v>42</v>
      </c>
      <c r="M270" s="1" t="s">
        <v>43</v>
      </c>
      <c r="N270" s="12" t="s">
        <v>53</v>
      </c>
      <c r="O270" s="13">
        <v>62.5</v>
      </c>
      <c r="P270" t="s">
        <v>761</v>
      </c>
      <c r="Q270" s="14" t="s">
        <v>46</v>
      </c>
      <c r="R270">
        <v>1.25</v>
      </c>
      <c r="S270" s="13">
        <v>19.20000076</v>
      </c>
      <c r="T270" s="13">
        <v>13.60000038</v>
      </c>
      <c r="U270" s="13">
        <v>0.8000000119</v>
      </c>
      <c r="V270">
        <v>238.642</v>
      </c>
      <c r="W270" t="s">
        <v>97</v>
      </c>
      <c r="X270" t="s">
        <v>251</v>
      </c>
      <c r="Y270">
        <v>5.0E7</v>
      </c>
      <c r="Z270">
        <f t="shared" si="6"/>
        <v>62500000</v>
      </c>
      <c r="AA270" s="15">
        <f>R270*(1+(S270/Sheet2!$A$2))</f>
        <v>1.49000001</v>
      </c>
      <c r="AB270" s="16">
        <f t="shared" si="4"/>
        <v>1.284736</v>
      </c>
      <c r="AC270" s="17">
        <f t="shared" si="5"/>
        <v>-0.381984</v>
      </c>
    </row>
    <row r="271" ht="12.75" customHeight="1">
      <c r="A271">
        <v>1.0</v>
      </c>
      <c r="B271">
        <v>9.0</v>
      </c>
      <c r="C271">
        <v>2017.0</v>
      </c>
      <c r="D271" s="9">
        <f t="shared" si="1"/>
        <v>42744</v>
      </c>
      <c r="E271" s="10">
        <v>2010.0</v>
      </c>
      <c r="F271" s="10">
        <f t="shared" si="2"/>
        <v>7</v>
      </c>
      <c r="G271" t="s">
        <v>762</v>
      </c>
      <c r="H271" t="s">
        <v>763</v>
      </c>
      <c r="I271" s="11">
        <v>2722000.0</v>
      </c>
      <c r="J271" s="11">
        <v>-643000.0</v>
      </c>
      <c r="K271" t="s">
        <v>4</v>
      </c>
      <c r="L271" t="s">
        <v>51</v>
      </c>
      <c r="M271" t="s">
        <v>52</v>
      </c>
      <c r="N271" s="51" t="s">
        <v>44</v>
      </c>
      <c r="O271" s="13">
        <v>10.1379</v>
      </c>
      <c r="P271" t="s">
        <v>187</v>
      </c>
      <c r="Q271" s="14" t="s">
        <v>46</v>
      </c>
      <c r="R271">
        <v>5.5</v>
      </c>
      <c r="S271" s="13">
        <v>58.18181992</v>
      </c>
      <c r="T271" s="13">
        <v>56.36363602</v>
      </c>
      <c r="U271" s="13">
        <v>94.54545593</v>
      </c>
      <c r="V271">
        <v>38.2745</v>
      </c>
      <c r="W271" s="1" t="s">
        <v>54</v>
      </c>
      <c r="X271" t="s">
        <v>75</v>
      </c>
      <c r="Y271">
        <v>2000000.0</v>
      </c>
      <c r="Z271">
        <f t="shared" si="6"/>
        <v>11000000</v>
      </c>
      <c r="AA271" s="15">
        <f>R271*(1+(S271/Sheet2!$A$2))</f>
        <v>8.700000096</v>
      </c>
      <c r="AB271" s="16">
        <f t="shared" si="4"/>
        <v>0.2474545455</v>
      </c>
      <c r="AC271" s="17">
        <f t="shared" si="5"/>
        <v>-0.05845454545</v>
      </c>
    </row>
    <row r="272" ht="12.75" customHeight="1">
      <c r="A272">
        <v>1.0</v>
      </c>
      <c r="B272">
        <v>12.0</v>
      </c>
      <c r="C272">
        <v>2017.0</v>
      </c>
      <c r="D272" s="9">
        <f t="shared" si="1"/>
        <v>42747</v>
      </c>
      <c r="E272" s="10">
        <v>1871.0</v>
      </c>
      <c r="F272" s="10">
        <f t="shared" si="2"/>
        <v>146</v>
      </c>
      <c r="G272" t="s">
        <v>764</v>
      </c>
      <c r="H272" t="s">
        <v>765</v>
      </c>
      <c r="I272" s="11">
        <v>1.23762E8</v>
      </c>
      <c r="J272" s="11">
        <v>-3.074E7</v>
      </c>
      <c r="K272" t="s">
        <v>4</v>
      </c>
      <c r="L272" t="s">
        <v>51</v>
      </c>
      <c r="M272" t="s">
        <v>151</v>
      </c>
      <c r="N272" s="51" t="s">
        <v>44</v>
      </c>
      <c r="O272" s="13">
        <v>106.713</v>
      </c>
      <c r="P272" t="s">
        <v>187</v>
      </c>
      <c r="Q272" s="14" t="s">
        <v>46</v>
      </c>
      <c r="R272">
        <v>1.0</v>
      </c>
      <c r="S272" s="13">
        <v>-2.0</v>
      </c>
      <c r="T272" s="13">
        <v>40.0</v>
      </c>
      <c r="U272" s="13">
        <v>33.0</v>
      </c>
      <c r="V272">
        <v>101.739</v>
      </c>
      <c r="W272" t="s">
        <v>69</v>
      </c>
      <c r="X272" t="s">
        <v>75</v>
      </c>
      <c r="Y272">
        <v>1.16333E8</v>
      </c>
      <c r="Z272">
        <f t="shared" si="6"/>
        <v>116333000</v>
      </c>
      <c r="AA272" s="15">
        <f>R272*(1+(S272/Sheet2!$A$2))</f>
        <v>0.98</v>
      </c>
      <c r="AB272" s="16">
        <f t="shared" si="4"/>
        <v>1.063859782</v>
      </c>
      <c r="AC272" s="17">
        <f t="shared" si="5"/>
        <v>-0.2642414448</v>
      </c>
    </row>
    <row r="273" ht="12.75" customHeight="1">
      <c r="A273">
        <v>2.0</v>
      </c>
      <c r="B273">
        <v>6.0</v>
      </c>
      <c r="C273">
        <v>2017.0</v>
      </c>
      <c r="D273" s="9">
        <f t="shared" si="1"/>
        <v>42772</v>
      </c>
      <c r="E273" s="10">
        <v>2016.0</v>
      </c>
      <c r="F273" s="10">
        <f t="shared" si="2"/>
        <v>1</v>
      </c>
      <c r="G273" t="s">
        <v>766</v>
      </c>
      <c r="H273" t="s">
        <v>767</v>
      </c>
      <c r="I273" s="11">
        <v>443362.0</v>
      </c>
      <c r="J273" s="11">
        <v>-7798129.0</v>
      </c>
      <c r="K273" t="s">
        <v>4</v>
      </c>
      <c r="L273" t="s">
        <v>51</v>
      </c>
      <c r="M273" t="s">
        <v>52</v>
      </c>
      <c r="N273" s="51" t="s">
        <v>44</v>
      </c>
      <c r="O273" s="13">
        <v>18.866</v>
      </c>
      <c r="P273" t="s">
        <v>187</v>
      </c>
      <c r="Q273" s="14" t="s">
        <v>46</v>
      </c>
      <c r="R273">
        <v>4.5</v>
      </c>
      <c r="S273" s="13">
        <v>-9.777777672</v>
      </c>
      <c r="T273" s="13">
        <v>-34.44444275</v>
      </c>
      <c r="U273" s="13">
        <v>-43.33333206</v>
      </c>
      <c r="V273">
        <v>39.0671</v>
      </c>
      <c r="W273" t="s">
        <v>97</v>
      </c>
      <c r="X273" t="s">
        <v>75</v>
      </c>
      <c r="Y273">
        <v>4539700.0</v>
      </c>
      <c r="Z273">
        <f t="shared" si="6"/>
        <v>20428650</v>
      </c>
      <c r="AA273" s="15">
        <f>R273*(1+(S273/Sheet2!$A$2))</f>
        <v>4.060000005</v>
      </c>
      <c r="AB273" s="16">
        <f t="shared" si="4"/>
        <v>0.02170295149</v>
      </c>
      <c r="AC273" s="17">
        <f t="shared" si="5"/>
        <v>-0.3817251262</v>
      </c>
    </row>
    <row r="274" ht="12.75" customHeight="1">
      <c r="A274">
        <v>2.0</v>
      </c>
      <c r="B274">
        <v>17.0</v>
      </c>
      <c r="C274">
        <v>2017.0</v>
      </c>
      <c r="D274" s="9">
        <f t="shared" si="1"/>
        <v>42783</v>
      </c>
      <c r="E274" s="18">
        <v>2016.0</v>
      </c>
      <c r="F274" s="10">
        <f t="shared" si="2"/>
        <v>1</v>
      </c>
      <c r="G274" t="s">
        <v>768</v>
      </c>
      <c r="H274" t="s">
        <v>769</v>
      </c>
      <c r="I274" s="11">
        <v>2216000.0</v>
      </c>
      <c r="J274" s="11">
        <v>-608000.0</v>
      </c>
      <c r="K274" t="s">
        <v>4</v>
      </c>
      <c r="L274" t="s">
        <v>51</v>
      </c>
      <c r="M274" t="s">
        <v>52</v>
      </c>
      <c r="N274" s="12" t="s">
        <v>44</v>
      </c>
      <c r="O274" s="13">
        <v>5.54236</v>
      </c>
      <c r="P274" t="s">
        <v>45</v>
      </c>
      <c r="Q274" s="14" t="s">
        <v>46</v>
      </c>
      <c r="R274">
        <v>20.0</v>
      </c>
      <c r="S274" s="13">
        <v>-28.0</v>
      </c>
      <c r="T274" s="13">
        <v>-35.0</v>
      </c>
      <c r="U274" s="13">
        <v>-50.0</v>
      </c>
      <c r="V274">
        <v>37.4445</v>
      </c>
      <c r="W274" t="s">
        <v>69</v>
      </c>
      <c r="X274" t="s">
        <v>75</v>
      </c>
      <c r="Y274">
        <v>300000.0</v>
      </c>
      <c r="Z274">
        <f t="shared" si="6"/>
        <v>6000000</v>
      </c>
      <c r="AA274" s="15">
        <f>R274*(1+(S274/Sheet2!$A$2))</f>
        <v>14.4</v>
      </c>
      <c r="AB274" s="16">
        <f t="shared" si="4"/>
        <v>0.3693333333</v>
      </c>
      <c r="AC274" s="17">
        <f t="shared" si="5"/>
        <v>-0.1013333333</v>
      </c>
    </row>
    <row r="275" ht="12.75" customHeight="1">
      <c r="A275">
        <v>2.0</v>
      </c>
      <c r="B275">
        <v>22.0</v>
      </c>
      <c r="C275">
        <v>2017.0</v>
      </c>
      <c r="D275" s="9">
        <f t="shared" si="1"/>
        <v>42788</v>
      </c>
      <c r="E275" s="10">
        <v>2000.0</v>
      </c>
      <c r="F275" s="10">
        <f t="shared" si="2"/>
        <v>17</v>
      </c>
      <c r="G275" t="s">
        <v>770</v>
      </c>
      <c r="H275" t="s">
        <v>771</v>
      </c>
      <c r="I275" s="11">
        <v>0.0</v>
      </c>
      <c r="J275" s="11">
        <v>-1.14482E8</v>
      </c>
      <c r="K275" t="s">
        <v>4</v>
      </c>
      <c r="L275" t="s">
        <v>51</v>
      </c>
      <c r="M275" t="s">
        <v>58</v>
      </c>
      <c r="N275" s="51" t="s">
        <v>44</v>
      </c>
      <c r="O275" s="13">
        <v>610.863</v>
      </c>
      <c r="P275" t="s">
        <v>772</v>
      </c>
      <c r="Q275" s="14" t="s">
        <v>46</v>
      </c>
      <c r="R275">
        <v>46.0</v>
      </c>
      <c r="S275" s="13">
        <v>-6.521739006</v>
      </c>
      <c r="T275" s="13">
        <v>0.0</v>
      </c>
      <c r="U275" s="13">
        <v>-8.695652008</v>
      </c>
      <c r="V275">
        <v>1678.55</v>
      </c>
      <c r="W275" s="1" t="s">
        <v>54</v>
      </c>
      <c r="X275" t="s">
        <v>84</v>
      </c>
      <c r="Y275">
        <v>1.41304E7</v>
      </c>
      <c r="Z275">
        <f t="shared" si="6"/>
        <v>649998400</v>
      </c>
      <c r="AA275" s="15">
        <f>R275*(1+(S275/Sheet2!$A$2))</f>
        <v>43.00000006</v>
      </c>
      <c r="AB275" s="16">
        <f t="shared" si="4"/>
        <v>0</v>
      </c>
      <c r="AC275" s="17">
        <f t="shared" si="5"/>
        <v>-0.1761265874</v>
      </c>
    </row>
    <row r="276" ht="12.75" customHeight="1">
      <c r="A276">
        <v>2.0</v>
      </c>
      <c r="B276">
        <v>28.0</v>
      </c>
      <c r="C276">
        <v>2017.0</v>
      </c>
      <c r="D276" s="9">
        <f t="shared" si="1"/>
        <v>42794</v>
      </c>
      <c r="E276" s="18">
        <v>2013.0</v>
      </c>
      <c r="F276" s="10">
        <f t="shared" si="2"/>
        <v>4</v>
      </c>
      <c r="G276" t="s">
        <v>773</v>
      </c>
      <c r="H276" t="s">
        <v>774</v>
      </c>
      <c r="I276" s="11">
        <v>3137000.0</v>
      </c>
      <c r="J276" s="11">
        <v>-4.6053E7</v>
      </c>
      <c r="K276" t="s">
        <v>4</v>
      </c>
      <c r="L276" t="s">
        <v>51</v>
      </c>
      <c r="M276" t="s">
        <v>133</v>
      </c>
      <c r="N276" s="51" t="s">
        <v>44</v>
      </c>
      <c r="O276" s="13">
        <v>109.13</v>
      </c>
      <c r="P276" t="s">
        <v>187</v>
      </c>
      <c r="Q276" s="14" t="s">
        <v>46</v>
      </c>
      <c r="R276">
        <v>60.0</v>
      </c>
      <c r="S276" s="13">
        <v>-1.666666627</v>
      </c>
      <c r="T276" s="13">
        <v>-19.66666603</v>
      </c>
      <c r="U276" s="13">
        <v>-17.83333397</v>
      </c>
      <c r="V276">
        <v>391.738</v>
      </c>
      <c r="W276" s="1" t="s">
        <v>54</v>
      </c>
      <c r="X276" t="s">
        <v>75</v>
      </c>
      <c r="Y276">
        <v>1930000.0</v>
      </c>
      <c r="Z276">
        <f t="shared" si="6"/>
        <v>115800000</v>
      </c>
      <c r="AA276" s="15">
        <f>R276*(1+(S276/Sheet2!$A$2))</f>
        <v>59.00000002</v>
      </c>
      <c r="AB276" s="16">
        <f t="shared" si="4"/>
        <v>0.02708981002</v>
      </c>
      <c r="AC276" s="17">
        <f t="shared" si="5"/>
        <v>-0.3976943005</v>
      </c>
    </row>
    <row r="277" ht="12.75" customHeight="1">
      <c r="A277">
        <v>3.0</v>
      </c>
      <c r="B277">
        <v>2.0</v>
      </c>
      <c r="C277">
        <v>2017.0</v>
      </c>
      <c r="D277" s="9">
        <f t="shared" si="1"/>
        <v>42796</v>
      </c>
      <c r="E277" s="10">
        <v>1998.0</v>
      </c>
      <c r="F277" s="10">
        <f t="shared" si="2"/>
        <v>19</v>
      </c>
      <c r="G277" t="s">
        <v>775</v>
      </c>
      <c r="H277" t="s">
        <v>776</v>
      </c>
      <c r="I277" s="11">
        <v>1.9009E7</v>
      </c>
      <c r="J277" s="11">
        <v>318000.0</v>
      </c>
      <c r="K277" t="s">
        <v>4</v>
      </c>
      <c r="L277" t="s">
        <v>51</v>
      </c>
      <c r="M277" t="s">
        <v>151</v>
      </c>
      <c r="N277" s="51" t="s">
        <v>44</v>
      </c>
      <c r="O277" s="13">
        <v>3.20595</v>
      </c>
      <c r="P277" t="s">
        <v>187</v>
      </c>
      <c r="Q277" s="14" t="s">
        <v>46</v>
      </c>
      <c r="R277">
        <v>3.5</v>
      </c>
      <c r="S277" s="13">
        <v>32.8571434</v>
      </c>
      <c r="T277" s="13">
        <v>44.285713200000004</v>
      </c>
      <c r="U277" s="13">
        <v>34.285713200000004</v>
      </c>
      <c r="V277">
        <v>19.4186</v>
      </c>
      <c r="W277" t="s">
        <v>69</v>
      </c>
      <c r="X277" t="s">
        <v>75</v>
      </c>
      <c r="Y277">
        <v>988000.0</v>
      </c>
      <c r="Z277">
        <f t="shared" si="6"/>
        <v>3458000</v>
      </c>
      <c r="AA277" s="15">
        <f>R277*(1+(S277/Sheet2!$A$2))</f>
        <v>4.650000019</v>
      </c>
      <c r="AB277" s="16">
        <f t="shared" si="4"/>
        <v>5.497108155</v>
      </c>
      <c r="AC277" s="17">
        <f t="shared" si="5"/>
        <v>0.09196067091</v>
      </c>
    </row>
    <row r="278" ht="12.75" customHeight="1">
      <c r="A278">
        <v>3.0</v>
      </c>
      <c r="B278">
        <v>3.0</v>
      </c>
      <c r="C278">
        <v>2017.0</v>
      </c>
      <c r="D278" s="9">
        <f t="shared" si="1"/>
        <v>42797</v>
      </c>
      <c r="E278" s="10">
        <v>2005.0</v>
      </c>
      <c r="F278" s="10">
        <f t="shared" si="2"/>
        <v>12</v>
      </c>
      <c r="G278" t="s">
        <v>777</v>
      </c>
      <c r="H278" t="s">
        <v>778</v>
      </c>
      <c r="I278" s="11">
        <v>1502000.0</v>
      </c>
      <c r="J278" s="11">
        <v>-1873922.0</v>
      </c>
      <c r="K278" t="s">
        <v>4</v>
      </c>
      <c r="L278" t="s">
        <v>51</v>
      </c>
      <c r="M278" t="s">
        <v>151</v>
      </c>
      <c r="N278" s="51" t="s">
        <v>44</v>
      </c>
      <c r="O278" s="13">
        <v>4.19463</v>
      </c>
      <c r="P278" t="s">
        <v>187</v>
      </c>
      <c r="Q278" s="14" t="s">
        <v>46</v>
      </c>
      <c r="R278">
        <v>4.8</v>
      </c>
      <c r="S278" s="13">
        <v>-38.12500381</v>
      </c>
      <c r="T278" s="13">
        <v>-55.20833588</v>
      </c>
      <c r="U278" s="13">
        <v>-40.62500381</v>
      </c>
      <c r="V278">
        <v>29.7341</v>
      </c>
      <c r="W278" s="1" t="s">
        <v>54</v>
      </c>
      <c r="X278" t="s">
        <v>75</v>
      </c>
      <c r="Y278">
        <v>877600.0</v>
      </c>
      <c r="Z278">
        <f t="shared" si="6"/>
        <v>4212480</v>
      </c>
      <c r="AA278" s="15">
        <f>R278*(1+(S278/Sheet2!$A$2))</f>
        <v>2.969999817</v>
      </c>
      <c r="AB278" s="16">
        <f t="shared" si="4"/>
        <v>0.3565595564</v>
      </c>
      <c r="AC278" s="17">
        <f t="shared" si="5"/>
        <v>-0.4448500646</v>
      </c>
    </row>
    <row r="279" ht="12.75" customHeight="1">
      <c r="A279">
        <v>3.0</v>
      </c>
      <c r="B279">
        <v>15.0</v>
      </c>
      <c r="C279">
        <v>2017.0</v>
      </c>
      <c r="D279" s="9">
        <f t="shared" si="1"/>
        <v>42809</v>
      </c>
      <c r="E279" s="18">
        <v>2010.0</v>
      </c>
      <c r="F279" s="10">
        <f t="shared" si="2"/>
        <v>7</v>
      </c>
      <c r="G279" t="s">
        <v>779</v>
      </c>
      <c r="H279" t="s">
        <v>780</v>
      </c>
      <c r="I279" s="11">
        <v>2124000.0</v>
      </c>
      <c r="J279" s="11">
        <v>-2259000.0</v>
      </c>
      <c r="K279" t="s">
        <v>4</v>
      </c>
      <c r="L279" t="s">
        <v>51</v>
      </c>
      <c r="M279" t="s">
        <v>133</v>
      </c>
      <c r="N279" s="12" t="s">
        <v>44</v>
      </c>
      <c r="O279" s="13">
        <v>28.6576</v>
      </c>
      <c r="P279" t="s">
        <v>485</v>
      </c>
      <c r="Q279" s="14" t="s">
        <v>46</v>
      </c>
      <c r="R279">
        <v>6.0</v>
      </c>
      <c r="S279" s="13">
        <v>0.8333333135</v>
      </c>
      <c r="T279" s="13">
        <v>-12.5</v>
      </c>
      <c r="U279" s="13">
        <v>-26.0</v>
      </c>
      <c r="V279">
        <v>61.8958</v>
      </c>
      <c r="W279" s="1" t="s">
        <v>54</v>
      </c>
      <c r="X279" t="s">
        <v>75</v>
      </c>
      <c r="Y279">
        <v>5030000.0</v>
      </c>
      <c r="Z279">
        <f t="shared" si="6"/>
        <v>30180000</v>
      </c>
      <c r="AA279" s="15">
        <f>R279*(1+(S279/Sheet2!$A$2))</f>
        <v>6.049999999</v>
      </c>
      <c r="AB279" s="16">
        <f t="shared" si="4"/>
        <v>0.0703777336</v>
      </c>
      <c r="AC279" s="17">
        <f t="shared" si="5"/>
        <v>-0.07485089463</v>
      </c>
    </row>
    <row r="280" ht="12.75" customHeight="1">
      <c r="A280">
        <v>3.0</v>
      </c>
      <c r="B280">
        <v>15.0</v>
      </c>
      <c r="C280">
        <v>2017.0</v>
      </c>
      <c r="D280" s="9">
        <f t="shared" si="1"/>
        <v>42809</v>
      </c>
      <c r="E280" s="18">
        <v>2013.0</v>
      </c>
      <c r="F280" s="10">
        <f t="shared" si="2"/>
        <v>4</v>
      </c>
      <c r="G280" t="s">
        <v>781</v>
      </c>
      <c r="H280" t="s">
        <v>782</v>
      </c>
      <c r="I280" s="11">
        <v>7.7979E7</v>
      </c>
      <c r="J280" s="11">
        <v>362000.0</v>
      </c>
      <c r="K280" t="s">
        <v>4</v>
      </c>
      <c r="L280" t="s">
        <v>51</v>
      </c>
      <c r="M280" t="s">
        <v>151</v>
      </c>
      <c r="N280" s="12" t="s">
        <v>44</v>
      </c>
      <c r="O280" s="13">
        <v>4.55051</v>
      </c>
      <c r="P280" t="s">
        <v>187</v>
      </c>
      <c r="Q280" s="14" t="s">
        <v>46</v>
      </c>
      <c r="R280">
        <v>7.0</v>
      </c>
      <c r="S280" s="13">
        <v>-39.42856979</v>
      </c>
      <c r="T280" s="13">
        <v>-43.42856979</v>
      </c>
      <c r="U280" s="13">
        <v>-44.285713200000004</v>
      </c>
      <c r="V280">
        <v>48.9082</v>
      </c>
      <c r="W280" t="s">
        <v>145</v>
      </c>
      <c r="X280" t="s">
        <v>75</v>
      </c>
      <c r="Y280">
        <v>700000.0</v>
      </c>
      <c r="Z280">
        <f t="shared" si="6"/>
        <v>4900000</v>
      </c>
      <c r="AA280" s="15">
        <f>R280*(1+(S280/Sheet2!$A$2))</f>
        <v>4.240000115</v>
      </c>
      <c r="AB280" s="16">
        <f t="shared" si="4"/>
        <v>15.91408163</v>
      </c>
      <c r="AC280" s="17">
        <f t="shared" si="5"/>
        <v>0.07387755102</v>
      </c>
    </row>
    <row r="281" ht="12.75" customHeight="1">
      <c r="A281">
        <v>3.0</v>
      </c>
      <c r="B281">
        <v>20.0</v>
      </c>
      <c r="C281">
        <v>2017.0</v>
      </c>
      <c r="D281" s="9">
        <f t="shared" si="1"/>
        <v>42814</v>
      </c>
      <c r="E281" s="10">
        <v>2009.0</v>
      </c>
      <c r="F281" s="10">
        <f t="shared" si="2"/>
        <v>8</v>
      </c>
      <c r="G281" t="s">
        <v>783</v>
      </c>
      <c r="H281" t="s">
        <v>784</v>
      </c>
      <c r="I281" s="11">
        <v>2515000.0</v>
      </c>
      <c r="J281" s="11">
        <v>-5983000.0</v>
      </c>
      <c r="K281" t="s">
        <v>4</v>
      </c>
      <c r="L281" t="s">
        <v>51</v>
      </c>
      <c r="M281" t="s">
        <v>52</v>
      </c>
      <c r="N281" s="51" t="s">
        <v>44</v>
      </c>
      <c r="O281" s="13">
        <v>11.3552</v>
      </c>
      <c r="P281" t="s">
        <v>485</v>
      </c>
      <c r="Q281" s="14" t="s">
        <v>46</v>
      </c>
      <c r="R281">
        <v>8.6</v>
      </c>
      <c r="S281" s="13">
        <v>18.60464668</v>
      </c>
      <c r="T281" s="13">
        <v>8.720925331</v>
      </c>
      <c r="U281" s="13">
        <v>-1.162795067</v>
      </c>
      <c r="V281">
        <v>34.859</v>
      </c>
      <c r="W281" t="s">
        <v>69</v>
      </c>
      <c r="X281" t="s">
        <v>358</v>
      </c>
      <c r="Y281">
        <v>1400000.0</v>
      </c>
      <c r="Z281">
        <f t="shared" si="6"/>
        <v>12040000</v>
      </c>
      <c r="AA281" s="15">
        <f>R281*(1+(S281/Sheet2!$A$2))</f>
        <v>10.19999961</v>
      </c>
      <c r="AB281" s="16">
        <f t="shared" si="4"/>
        <v>0.2088870432</v>
      </c>
      <c r="AC281" s="17">
        <f t="shared" si="5"/>
        <v>-0.4969269103</v>
      </c>
    </row>
    <row r="282" ht="12.75" customHeight="1">
      <c r="A282">
        <v>3.0</v>
      </c>
      <c r="B282">
        <v>23.0</v>
      </c>
      <c r="C282">
        <v>2017.0</v>
      </c>
      <c r="D282" s="9">
        <f t="shared" si="1"/>
        <v>42817</v>
      </c>
      <c r="E282" s="10">
        <v>2001.0</v>
      </c>
      <c r="F282" s="10">
        <f t="shared" si="2"/>
        <v>16</v>
      </c>
      <c r="G282" t="s">
        <v>785</v>
      </c>
      <c r="H282" t="s">
        <v>786</v>
      </c>
      <c r="I282" s="11">
        <v>8.8632E7</v>
      </c>
      <c r="J282" s="11">
        <v>1.8376E7</v>
      </c>
      <c r="K282" t="s">
        <v>4</v>
      </c>
      <c r="L282" t="s">
        <v>51</v>
      </c>
      <c r="M282" t="s">
        <v>58</v>
      </c>
      <c r="N282" s="51" t="s">
        <v>44</v>
      </c>
      <c r="O282" s="13">
        <v>626.928</v>
      </c>
      <c r="P282" t="s">
        <v>710</v>
      </c>
      <c r="Q282" s="14" t="s">
        <v>46</v>
      </c>
      <c r="R282">
        <v>46.0</v>
      </c>
      <c r="S282" s="13">
        <v>11.95652199</v>
      </c>
      <c r="T282" s="13">
        <v>9.782608986</v>
      </c>
      <c r="U282" s="13">
        <v>19.02173996</v>
      </c>
      <c r="V282">
        <v>1112.35</v>
      </c>
      <c r="W282" s="1" t="s">
        <v>54</v>
      </c>
      <c r="X282" t="s">
        <v>686</v>
      </c>
      <c r="Y282">
        <v>1.23994E7</v>
      </c>
      <c r="Z282">
        <f t="shared" si="6"/>
        <v>570372400</v>
      </c>
      <c r="AA282" s="15">
        <f>R282*(1+(S282/Sheet2!$A$2))</f>
        <v>51.50000012</v>
      </c>
      <c r="AB282" s="16">
        <f t="shared" si="4"/>
        <v>0.1553932133</v>
      </c>
      <c r="AC282" s="17">
        <f t="shared" si="5"/>
        <v>0.03221754769</v>
      </c>
    </row>
    <row r="283" ht="12.75" customHeight="1">
      <c r="A283">
        <v>3.0</v>
      </c>
      <c r="B283">
        <v>23.0</v>
      </c>
      <c r="C283">
        <v>2017.0</v>
      </c>
      <c r="D283" s="9">
        <f t="shared" si="1"/>
        <v>42817</v>
      </c>
      <c r="E283" s="10">
        <v>2013.0</v>
      </c>
      <c r="F283" s="10">
        <f t="shared" si="2"/>
        <v>4</v>
      </c>
      <c r="G283" t="s">
        <v>787</v>
      </c>
      <c r="H283" t="s">
        <v>788</v>
      </c>
      <c r="I283" s="11">
        <v>3.1112E7</v>
      </c>
      <c r="J283" s="11">
        <v>-1582000.0</v>
      </c>
      <c r="K283" t="s">
        <v>13</v>
      </c>
      <c r="L283" t="s">
        <v>221</v>
      </c>
      <c r="M283" t="s">
        <v>299</v>
      </c>
      <c r="N283" s="51" t="s">
        <v>44</v>
      </c>
      <c r="O283" s="13">
        <v>305.738</v>
      </c>
      <c r="P283" t="s">
        <v>789</v>
      </c>
      <c r="Q283" s="14" t="s">
        <v>46</v>
      </c>
      <c r="R283">
        <v>7.9</v>
      </c>
      <c r="S283" s="13">
        <v>20.25316238</v>
      </c>
      <c r="T283" s="13">
        <v>13.92404938</v>
      </c>
      <c r="U283" s="13">
        <v>4.430378437</v>
      </c>
      <c r="V283">
        <v>1305.93</v>
      </c>
      <c r="W283" t="s">
        <v>97</v>
      </c>
      <c r="X283" t="s">
        <v>414</v>
      </c>
      <c r="Y283">
        <v>4376500.0</v>
      </c>
      <c r="Z283">
        <f t="shared" si="6"/>
        <v>34574350</v>
      </c>
      <c r="AA283" s="15">
        <f>R283*(1+(S283/Sheet2!$A$2))</f>
        <v>9.499999828</v>
      </c>
      <c r="AB283" s="16">
        <f t="shared" si="4"/>
        <v>0.8998578426</v>
      </c>
      <c r="AC283" s="17">
        <f t="shared" si="5"/>
        <v>-0.04575646397</v>
      </c>
    </row>
    <row r="284" ht="12.75" customHeight="1">
      <c r="A284">
        <v>3.0</v>
      </c>
      <c r="B284">
        <v>27.0</v>
      </c>
      <c r="C284">
        <v>2017.0</v>
      </c>
      <c r="D284" s="9">
        <f t="shared" si="1"/>
        <v>42821</v>
      </c>
      <c r="E284" s="10">
        <v>2010.0</v>
      </c>
      <c r="F284" s="10">
        <f t="shared" si="2"/>
        <v>7</v>
      </c>
      <c r="G284" t="s">
        <v>790</v>
      </c>
      <c r="H284" t="s">
        <v>791</v>
      </c>
      <c r="I284" s="11">
        <v>2178000.0</v>
      </c>
      <c r="J284" s="11">
        <v>-3006000.0</v>
      </c>
      <c r="K284" t="s">
        <v>4</v>
      </c>
      <c r="L284" t="s">
        <v>51</v>
      </c>
      <c r="M284" t="s">
        <v>52</v>
      </c>
      <c r="N284" s="51" t="s">
        <v>44</v>
      </c>
      <c r="O284" s="13">
        <v>11.6503</v>
      </c>
      <c r="P284" t="s">
        <v>313</v>
      </c>
      <c r="Q284" s="14" t="s">
        <v>46</v>
      </c>
      <c r="R284">
        <v>5.9</v>
      </c>
      <c r="S284" s="13">
        <v>-34.06779861</v>
      </c>
      <c r="T284" s="13">
        <v>-32.88135529</v>
      </c>
      <c r="U284" s="13">
        <v>-33.05084991</v>
      </c>
      <c r="V284">
        <v>41.62</v>
      </c>
      <c r="W284" s="1" t="s">
        <v>54</v>
      </c>
      <c r="X284" t="s">
        <v>75</v>
      </c>
      <c r="Y284">
        <v>2108900.0</v>
      </c>
      <c r="Z284">
        <f t="shared" si="6"/>
        <v>12442510</v>
      </c>
      <c r="AA284" s="15">
        <f>R284*(1+(S284/Sheet2!$A$2))</f>
        <v>3.889999882</v>
      </c>
      <c r="AB284" s="16">
        <f t="shared" si="4"/>
        <v>0.1750450673</v>
      </c>
      <c r="AC284" s="17">
        <f t="shared" si="5"/>
        <v>-0.2415911259</v>
      </c>
    </row>
    <row r="285" ht="12.75" customHeight="1">
      <c r="A285">
        <v>3.0</v>
      </c>
      <c r="B285">
        <v>29.0</v>
      </c>
      <c r="C285">
        <v>2017.0</v>
      </c>
      <c r="D285" s="9">
        <f t="shared" si="1"/>
        <v>42823</v>
      </c>
      <c r="E285" s="18">
        <v>2008.0</v>
      </c>
      <c r="F285" s="10">
        <f t="shared" si="2"/>
        <v>9</v>
      </c>
      <c r="G285" t="s">
        <v>792</v>
      </c>
      <c r="H285" t="s">
        <v>793</v>
      </c>
      <c r="I285" s="11">
        <v>9588000.0</v>
      </c>
      <c r="J285" s="11">
        <v>-4599000.0</v>
      </c>
      <c r="K285" t="s">
        <v>4</v>
      </c>
      <c r="L285" t="s">
        <v>51</v>
      </c>
      <c r="M285" t="s">
        <v>133</v>
      </c>
      <c r="N285" s="51" t="s">
        <v>44</v>
      </c>
      <c r="O285" s="13">
        <v>56.2832</v>
      </c>
      <c r="P285" t="s">
        <v>187</v>
      </c>
      <c r="Q285" s="14" t="s">
        <v>46</v>
      </c>
      <c r="R285">
        <v>12.5</v>
      </c>
      <c r="S285" s="13">
        <v>-4.400000095</v>
      </c>
      <c r="T285" s="13">
        <v>-8.0</v>
      </c>
      <c r="U285" s="13">
        <v>-0.8000000119</v>
      </c>
      <c r="V285">
        <v>206.059</v>
      </c>
      <c r="W285" s="1" t="s">
        <v>54</v>
      </c>
      <c r="X285" t="s">
        <v>75</v>
      </c>
      <c r="Y285">
        <v>4800000.0</v>
      </c>
      <c r="Z285">
        <f t="shared" si="6"/>
        <v>60000000</v>
      </c>
      <c r="AA285" s="15">
        <f>R285*(1+(S285/Sheet2!$A$2))</f>
        <v>11.94999999</v>
      </c>
      <c r="AB285" s="16">
        <f t="shared" si="4"/>
        <v>0.1598</v>
      </c>
      <c r="AC285" s="17">
        <f t="shared" si="5"/>
        <v>-0.07665</v>
      </c>
    </row>
    <row r="286" ht="12.75" customHeight="1">
      <c r="A286">
        <v>3.0</v>
      </c>
      <c r="B286">
        <v>31.0</v>
      </c>
      <c r="C286">
        <v>2017.0</v>
      </c>
      <c r="D286" s="9">
        <f t="shared" si="1"/>
        <v>42825</v>
      </c>
      <c r="E286" s="10">
        <v>1993.0</v>
      </c>
      <c r="F286" s="10">
        <f t="shared" si="2"/>
        <v>24</v>
      </c>
      <c r="G286" t="s">
        <v>794</v>
      </c>
      <c r="H286" t="s">
        <v>795</v>
      </c>
      <c r="I286" s="11">
        <v>5.409E9</v>
      </c>
      <c r="J286" s="11">
        <v>3.01E8</v>
      </c>
      <c r="K286" t="s">
        <v>4</v>
      </c>
      <c r="L286" t="s">
        <v>51</v>
      </c>
      <c r="M286" t="s">
        <v>58</v>
      </c>
      <c r="N286" s="51" t="s">
        <v>44</v>
      </c>
      <c r="O286" s="13">
        <v>2189.97</v>
      </c>
      <c r="P286" t="s">
        <v>351</v>
      </c>
      <c r="Q286" s="14" t="s">
        <v>46</v>
      </c>
      <c r="R286">
        <v>75.0</v>
      </c>
      <c r="S286" s="13">
        <v>10.0</v>
      </c>
      <c r="T286" s="13">
        <v>7.333333492</v>
      </c>
      <c r="U286" s="13">
        <v>8.666666985</v>
      </c>
      <c r="V286">
        <v>4867.77</v>
      </c>
      <c r="W286" s="1" t="s">
        <v>54</v>
      </c>
      <c r="X286" t="s">
        <v>796</v>
      </c>
      <c r="Y286">
        <v>2.65655E7</v>
      </c>
      <c r="Z286">
        <f t="shared" si="6"/>
        <v>1992412500</v>
      </c>
      <c r="AA286" s="15">
        <f>R286*(1+(S286/Sheet2!$A$2))</f>
        <v>82.5</v>
      </c>
      <c r="AB286" s="16">
        <f t="shared" si="4"/>
        <v>2.71479927</v>
      </c>
      <c r="AC286" s="17">
        <f t="shared" si="5"/>
        <v>0.1510731337</v>
      </c>
    </row>
    <row r="287" ht="12.75" customHeight="1">
      <c r="A287">
        <v>3.0</v>
      </c>
      <c r="B287">
        <v>31.0</v>
      </c>
      <c r="C287">
        <v>2017.0</v>
      </c>
      <c r="D287" s="9">
        <f t="shared" si="1"/>
        <v>42825</v>
      </c>
      <c r="E287" s="18">
        <v>1927.0</v>
      </c>
      <c r="F287" s="10">
        <f t="shared" si="2"/>
        <v>90</v>
      </c>
      <c r="G287" t="s">
        <v>797</v>
      </c>
      <c r="H287" t="s">
        <v>798</v>
      </c>
      <c r="I287" s="11">
        <v>4.29657E8</v>
      </c>
      <c r="J287" s="11">
        <v>2.3815E7</v>
      </c>
      <c r="K287" t="s">
        <v>4</v>
      </c>
      <c r="L287" t="s">
        <v>51</v>
      </c>
      <c r="M287" t="s">
        <v>58</v>
      </c>
      <c r="N287" s="12" t="s">
        <v>44</v>
      </c>
      <c r="O287" s="13">
        <v>37.3677</v>
      </c>
      <c r="P287" t="s">
        <v>799</v>
      </c>
      <c r="Q287" s="14" t="s">
        <v>46</v>
      </c>
      <c r="R287">
        <v>19.0</v>
      </c>
      <c r="S287" s="13">
        <v>4.736842155</v>
      </c>
      <c r="T287" s="13">
        <v>1.578947425</v>
      </c>
      <c r="U287" s="13">
        <v>-2.631578922</v>
      </c>
      <c r="V287">
        <v>342.093</v>
      </c>
      <c r="W287" s="1" t="s">
        <v>54</v>
      </c>
      <c r="X287" t="s">
        <v>75</v>
      </c>
      <c r="Y287">
        <v>2050000.0</v>
      </c>
      <c r="Z287">
        <f t="shared" si="6"/>
        <v>38950000</v>
      </c>
      <c r="AA287" s="15">
        <f>R287*(1+(S287/Sheet2!$A$2))</f>
        <v>19.90000001</v>
      </c>
      <c r="AB287" s="16">
        <f t="shared" si="4"/>
        <v>11.03098845</v>
      </c>
      <c r="AC287" s="17">
        <f t="shared" si="5"/>
        <v>0.6114249037</v>
      </c>
    </row>
    <row r="288" ht="12.75" customHeight="1">
      <c r="A288">
        <v>4.0</v>
      </c>
      <c r="B288">
        <v>4.0</v>
      </c>
      <c r="C288">
        <v>2017.0</v>
      </c>
      <c r="D288" s="9">
        <f t="shared" si="1"/>
        <v>42829</v>
      </c>
      <c r="E288" s="10">
        <v>2008.0</v>
      </c>
      <c r="F288" s="10">
        <f t="shared" si="2"/>
        <v>9</v>
      </c>
      <c r="G288" t="s">
        <v>800</v>
      </c>
      <c r="H288" t="s">
        <v>801</v>
      </c>
      <c r="I288" s="11">
        <v>508000.0</v>
      </c>
      <c r="J288" s="11">
        <v>-6.4017E7</v>
      </c>
      <c r="K288" t="s">
        <v>4</v>
      </c>
      <c r="L288" t="s">
        <v>51</v>
      </c>
      <c r="M288" t="s">
        <v>133</v>
      </c>
      <c r="N288" s="51" t="s">
        <v>44</v>
      </c>
      <c r="O288" s="13">
        <v>411.0</v>
      </c>
      <c r="P288" t="s">
        <v>313</v>
      </c>
      <c r="Q288" s="14" t="s">
        <v>46</v>
      </c>
      <c r="R288">
        <v>29.0</v>
      </c>
      <c r="S288" s="13">
        <v>-6.896551609</v>
      </c>
      <c r="T288" s="13">
        <v>-9.655172348</v>
      </c>
      <c r="U288" s="13">
        <v>-13.79310322</v>
      </c>
      <c r="V288">
        <v>879.756</v>
      </c>
      <c r="W288" s="1" t="s">
        <v>54</v>
      </c>
      <c r="X288" t="s">
        <v>802</v>
      </c>
      <c r="Y288">
        <v>1.4828E7</v>
      </c>
      <c r="Z288">
        <f t="shared" si="6"/>
        <v>430012000</v>
      </c>
      <c r="AA288" s="15">
        <f>R288*(1+(S288/Sheet2!$A$2))</f>
        <v>27.00000003</v>
      </c>
      <c r="AB288" s="16">
        <f t="shared" si="4"/>
        <v>0.001181362381</v>
      </c>
      <c r="AC288" s="17">
        <f t="shared" si="5"/>
        <v>-0.1488725896</v>
      </c>
    </row>
    <row r="289" ht="12.75" customHeight="1">
      <c r="A289">
        <v>4.0</v>
      </c>
      <c r="B289">
        <v>4.0</v>
      </c>
      <c r="C289">
        <v>2017.0</v>
      </c>
      <c r="D289" s="9">
        <f t="shared" si="1"/>
        <v>42829</v>
      </c>
      <c r="E289" s="10">
        <v>1998.0</v>
      </c>
      <c r="F289" s="10">
        <f t="shared" si="2"/>
        <v>19</v>
      </c>
      <c r="G289" t="s">
        <v>803</v>
      </c>
      <c r="H289" t="s">
        <v>804</v>
      </c>
      <c r="I289" s="11">
        <v>1.4854E7</v>
      </c>
      <c r="J289" s="11">
        <v>2000000.0</v>
      </c>
      <c r="K289" t="s">
        <v>13</v>
      </c>
      <c r="L289" t="s">
        <v>221</v>
      </c>
      <c r="M289" t="s">
        <v>299</v>
      </c>
      <c r="N289" s="51" t="s">
        <v>44</v>
      </c>
      <c r="O289" s="13">
        <v>45.503</v>
      </c>
      <c r="P289" t="s">
        <v>427</v>
      </c>
      <c r="Q289" s="14" t="s">
        <v>46</v>
      </c>
      <c r="R289">
        <v>7.65</v>
      </c>
      <c r="S289" s="13">
        <v>28.4967308</v>
      </c>
      <c r="T289" s="13">
        <v>26.14378929</v>
      </c>
      <c r="U289" s="13">
        <v>30.98039055</v>
      </c>
      <c r="V289">
        <v>272.876</v>
      </c>
      <c r="W289" s="1" t="s">
        <v>54</v>
      </c>
      <c r="X289" t="s">
        <v>525</v>
      </c>
      <c r="Y289">
        <v>651000.0</v>
      </c>
      <c r="Z289">
        <f t="shared" si="6"/>
        <v>4980150</v>
      </c>
      <c r="AA289" s="15">
        <f>R289*(1+(S289/Sheet2!$A$2))</f>
        <v>9.829999906</v>
      </c>
      <c r="AB289" s="16">
        <f t="shared" si="4"/>
        <v>2.982641085</v>
      </c>
      <c r="AC289" s="17">
        <f t="shared" si="5"/>
        <v>0.4015943295</v>
      </c>
    </row>
    <row r="290" ht="12.75" customHeight="1">
      <c r="A290">
        <v>4.0</v>
      </c>
      <c r="B290">
        <v>6.0</v>
      </c>
      <c r="C290">
        <v>2017.0</v>
      </c>
      <c r="D290" s="9">
        <f t="shared" si="1"/>
        <v>42831</v>
      </c>
      <c r="E290" s="10">
        <v>1996.0</v>
      </c>
      <c r="F290" s="10">
        <f t="shared" si="2"/>
        <v>21</v>
      </c>
      <c r="G290" t="s">
        <v>805</v>
      </c>
      <c r="H290" t="s">
        <v>806</v>
      </c>
      <c r="I290" s="11">
        <v>7.26309E8</v>
      </c>
      <c r="J290" s="11">
        <v>1.87081E8</v>
      </c>
      <c r="K290" t="s">
        <v>4</v>
      </c>
      <c r="L290" t="s">
        <v>51</v>
      </c>
      <c r="M290" t="s">
        <v>58</v>
      </c>
      <c r="N290" s="51" t="s">
        <v>44</v>
      </c>
      <c r="O290" s="13">
        <v>593.624</v>
      </c>
      <c r="P290" t="s">
        <v>89</v>
      </c>
      <c r="Q290" s="14" t="s">
        <v>46</v>
      </c>
      <c r="R290">
        <v>59.0</v>
      </c>
      <c r="S290" s="13">
        <v>-0.8474576473</v>
      </c>
      <c r="T290" s="13">
        <v>-1.694915295</v>
      </c>
      <c r="U290" s="13">
        <v>-2.118643999</v>
      </c>
      <c r="V290">
        <v>2214.82</v>
      </c>
      <c r="W290" s="1" t="s">
        <v>54</v>
      </c>
      <c r="X290" t="s">
        <v>807</v>
      </c>
      <c r="Y290">
        <v>9813100.0</v>
      </c>
      <c r="Z290">
        <f t="shared" si="6"/>
        <v>578972900</v>
      </c>
      <c r="AA290" s="15">
        <f>R290*(1+(S290/Sheet2!$A$2))</f>
        <v>58.49999999</v>
      </c>
      <c r="AB290" s="16">
        <f t="shared" si="4"/>
        <v>1.254478405</v>
      </c>
      <c r="AC290" s="17">
        <f t="shared" si="5"/>
        <v>0.3231256592</v>
      </c>
    </row>
    <row r="291" ht="12.75" customHeight="1">
      <c r="A291">
        <v>4.0</v>
      </c>
      <c r="B291">
        <v>6.0</v>
      </c>
      <c r="C291">
        <v>2017.0</v>
      </c>
      <c r="D291" s="9">
        <f t="shared" si="1"/>
        <v>42831</v>
      </c>
      <c r="E291" s="10">
        <v>2004.0</v>
      </c>
      <c r="F291" s="10">
        <f t="shared" si="2"/>
        <v>13</v>
      </c>
      <c r="G291" t="s">
        <v>808</v>
      </c>
      <c r="H291" t="s">
        <v>809</v>
      </c>
      <c r="I291" s="11">
        <v>6248057.0</v>
      </c>
      <c r="J291" s="11">
        <v>-4500627.0</v>
      </c>
      <c r="K291" t="s">
        <v>4</v>
      </c>
      <c r="L291" t="s">
        <v>51</v>
      </c>
      <c r="M291" t="s">
        <v>133</v>
      </c>
      <c r="N291" s="51" t="s">
        <v>44</v>
      </c>
      <c r="O291" s="13">
        <v>24.6488</v>
      </c>
      <c r="P291" t="s">
        <v>45</v>
      </c>
      <c r="Q291" s="14" t="s">
        <v>46</v>
      </c>
      <c r="R291">
        <v>5.0</v>
      </c>
      <c r="S291" s="13">
        <v>-24.20000076</v>
      </c>
      <c r="T291" s="13">
        <v>-26.60000038</v>
      </c>
      <c r="U291" s="13">
        <v>-34.79999924</v>
      </c>
      <c r="V291">
        <v>91.1583</v>
      </c>
      <c r="W291" t="s">
        <v>97</v>
      </c>
      <c r="X291" t="s">
        <v>75</v>
      </c>
      <c r="Y291">
        <v>5240000.0</v>
      </c>
      <c r="Z291">
        <f t="shared" si="6"/>
        <v>26200000</v>
      </c>
      <c r="AA291" s="15">
        <f>R291*(1+(S291/Sheet2!$A$2))</f>
        <v>3.789999962</v>
      </c>
      <c r="AB291" s="16">
        <f t="shared" si="4"/>
        <v>0.238475458</v>
      </c>
      <c r="AC291" s="17">
        <f t="shared" si="5"/>
        <v>-0.1717796565</v>
      </c>
    </row>
    <row r="292" ht="12.75" customHeight="1">
      <c r="A292">
        <v>4.0</v>
      </c>
      <c r="B292">
        <v>7.0</v>
      </c>
      <c r="C292">
        <v>2017.0</v>
      </c>
      <c r="D292" s="9">
        <f t="shared" si="1"/>
        <v>42832</v>
      </c>
      <c r="E292" s="10">
        <v>2012.0</v>
      </c>
      <c r="F292" s="10">
        <f t="shared" si="2"/>
        <v>5</v>
      </c>
      <c r="G292" t="s">
        <v>810</v>
      </c>
      <c r="H292" t="s">
        <v>811</v>
      </c>
      <c r="I292" s="11">
        <v>8.29939E8</v>
      </c>
      <c r="J292" s="11">
        <v>3.5349E7</v>
      </c>
      <c r="K292" t="s">
        <v>4</v>
      </c>
      <c r="L292" t="s">
        <v>51</v>
      </c>
      <c r="M292" t="s">
        <v>58</v>
      </c>
      <c r="N292" s="51" t="s">
        <v>44</v>
      </c>
      <c r="O292" s="13">
        <v>442.39</v>
      </c>
      <c r="P292" t="s">
        <v>351</v>
      </c>
      <c r="Q292" s="14" t="s">
        <v>46</v>
      </c>
      <c r="R292">
        <v>50.5</v>
      </c>
      <c r="S292" s="13">
        <v>0.9900990129</v>
      </c>
      <c r="T292" s="13">
        <v>0.0</v>
      </c>
      <c r="U292" s="13">
        <v>0.0</v>
      </c>
      <c r="V292">
        <v>776.142</v>
      </c>
      <c r="W292" s="1" t="s">
        <v>54</v>
      </c>
      <c r="X292" t="s">
        <v>812</v>
      </c>
      <c r="Y292">
        <v>8613900.0</v>
      </c>
      <c r="Z292">
        <f t="shared" si="6"/>
        <v>435001950</v>
      </c>
      <c r="AA292" s="15">
        <f>R292*(1+(S292/Sheet2!$A$2))</f>
        <v>51</v>
      </c>
      <c r="AB292" s="16">
        <f t="shared" si="4"/>
        <v>1.907897194</v>
      </c>
      <c r="AC292" s="17">
        <f t="shared" si="5"/>
        <v>0.08126170469</v>
      </c>
    </row>
    <row r="293" ht="12.75" customHeight="1">
      <c r="A293">
        <v>4.0</v>
      </c>
      <c r="B293">
        <v>7.0</v>
      </c>
      <c r="C293">
        <v>2017.0</v>
      </c>
      <c r="D293" s="9">
        <f t="shared" si="1"/>
        <v>42832</v>
      </c>
      <c r="E293" s="10">
        <v>2007.0</v>
      </c>
      <c r="F293" s="10">
        <f t="shared" si="2"/>
        <v>10</v>
      </c>
      <c r="G293" t="s">
        <v>813</v>
      </c>
      <c r="H293" t="s">
        <v>814</v>
      </c>
      <c r="I293" s="11">
        <v>0.0</v>
      </c>
      <c r="J293" s="11">
        <v>-1.3157E8</v>
      </c>
      <c r="K293" t="s">
        <v>41</v>
      </c>
      <c r="L293" t="s">
        <v>42</v>
      </c>
      <c r="M293" t="s">
        <v>43</v>
      </c>
      <c r="N293" s="51" t="s">
        <v>44</v>
      </c>
      <c r="O293" s="13">
        <v>400.0</v>
      </c>
      <c r="P293" t="s">
        <v>348</v>
      </c>
      <c r="Q293" s="14" t="s">
        <v>46</v>
      </c>
      <c r="R293">
        <v>25.0</v>
      </c>
      <c r="S293" s="13">
        <v>0.0</v>
      </c>
      <c r="T293" s="13">
        <v>-5.599999905</v>
      </c>
      <c r="U293" s="13">
        <v>-2.799999952</v>
      </c>
      <c r="V293">
        <v>1243.56</v>
      </c>
      <c r="W293" s="1" t="s">
        <v>54</v>
      </c>
      <c r="X293" t="s">
        <v>815</v>
      </c>
      <c r="Y293">
        <v>1.6E7</v>
      </c>
      <c r="Z293">
        <f t="shared" si="6"/>
        <v>400000000</v>
      </c>
      <c r="AA293" s="15">
        <f>R293*(1+(S293/Sheet2!$A$2))</f>
        <v>25</v>
      </c>
      <c r="AB293" s="16">
        <f t="shared" si="4"/>
        <v>0</v>
      </c>
      <c r="AC293" s="17">
        <f t="shared" si="5"/>
        <v>-0.328925</v>
      </c>
    </row>
    <row r="294" ht="12.75" customHeight="1">
      <c r="A294">
        <v>4.0</v>
      </c>
      <c r="B294">
        <v>7.0</v>
      </c>
      <c r="C294">
        <v>2017.0</v>
      </c>
      <c r="D294" s="9">
        <f t="shared" si="1"/>
        <v>42832</v>
      </c>
      <c r="E294" s="18">
        <v>1983.0</v>
      </c>
      <c r="F294" s="10">
        <f t="shared" si="2"/>
        <v>34</v>
      </c>
      <c r="G294" t="s">
        <v>816</v>
      </c>
      <c r="H294" t="s">
        <v>817</v>
      </c>
      <c r="I294" s="11">
        <v>5.8004E7</v>
      </c>
      <c r="J294" s="11">
        <v>-7396000.0</v>
      </c>
      <c r="K294" t="s">
        <v>4</v>
      </c>
      <c r="L294" t="s">
        <v>51</v>
      </c>
      <c r="M294" t="s">
        <v>133</v>
      </c>
      <c r="N294" s="12" t="s">
        <v>44</v>
      </c>
      <c r="O294" s="13">
        <v>46.6072</v>
      </c>
      <c r="P294" t="s">
        <v>187</v>
      </c>
      <c r="Q294" s="14" t="s">
        <v>46</v>
      </c>
      <c r="R294">
        <v>10.0</v>
      </c>
      <c r="S294" s="13">
        <v>-23.0</v>
      </c>
      <c r="T294" s="13">
        <v>-26.5</v>
      </c>
      <c r="U294" s="13">
        <v>-25.0</v>
      </c>
      <c r="V294">
        <v>150.469</v>
      </c>
      <c r="W294" s="1" t="s">
        <v>54</v>
      </c>
      <c r="X294" t="s">
        <v>75</v>
      </c>
      <c r="Y294">
        <v>5000000.0</v>
      </c>
      <c r="Z294">
        <f t="shared" si="6"/>
        <v>50000000</v>
      </c>
      <c r="AA294" s="15">
        <f>R294*(1+(S294/Sheet2!$A$2))</f>
        <v>7.7</v>
      </c>
      <c r="AB294" s="16">
        <f t="shared" si="4"/>
        <v>1.16008</v>
      </c>
      <c r="AC294" s="17">
        <f t="shared" si="5"/>
        <v>-0.14792</v>
      </c>
    </row>
    <row r="295" ht="12.75" customHeight="1">
      <c r="A295">
        <v>4.0</v>
      </c>
      <c r="B295">
        <v>10.0</v>
      </c>
      <c r="C295">
        <v>2017.0</v>
      </c>
      <c r="D295" s="9">
        <f t="shared" si="1"/>
        <v>42835</v>
      </c>
      <c r="E295" s="18">
        <v>1947.0</v>
      </c>
      <c r="F295" s="10">
        <f t="shared" si="2"/>
        <v>70</v>
      </c>
      <c r="G295" t="s">
        <v>818</v>
      </c>
      <c r="H295" t="s">
        <v>819</v>
      </c>
      <c r="I295" s="11">
        <v>1.11808E9</v>
      </c>
      <c r="J295" s="11">
        <v>8.571E7</v>
      </c>
      <c r="K295" t="s">
        <v>4</v>
      </c>
      <c r="L295" t="s">
        <v>51</v>
      </c>
      <c r="M295" t="s">
        <v>58</v>
      </c>
      <c r="N295" s="12" t="s">
        <v>44</v>
      </c>
      <c r="O295" s="13">
        <v>130.52</v>
      </c>
      <c r="P295" t="s">
        <v>187</v>
      </c>
      <c r="Q295" s="14" t="s">
        <v>46</v>
      </c>
      <c r="R295">
        <v>68.0</v>
      </c>
      <c r="S295" s="13">
        <v>38.23529434</v>
      </c>
      <c r="T295" s="13">
        <v>31.61764717</v>
      </c>
      <c r="U295" s="13">
        <v>35.29411697</v>
      </c>
      <c r="V295">
        <v>877.42</v>
      </c>
      <c r="W295" t="s">
        <v>69</v>
      </c>
      <c r="X295" t="s">
        <v>276</v>
      </c>
      <c r="Y295">
        <v>2000000.0</v>
      </c>
      <c r="Z295">
        <f t="shared" si="6"/>
        <v>136000000</v>
      </c>
      <c r="AA295" s="15">
        <f>R295*(1+(S295/Sheet2!$A$2))</f>
        <v>94.00000015</v>
      </c>
      <c r="AB295" s="16">
        <f t="shared" si="4"/>
        <v>8.221176471</v>
      </c>
      <c r="AC295" s="17">
        <f t="shared" si="5"/>
        <v>0.6302205882</v>
      </c>
    </row>
    <row r="296" ht="12.75" customHeight="1">
      <c r="A296">
        <v>4.0</v>
      </c>
      <c r="B296">
        <v>12.0</v>
      </c>
      <c r="C296">
        <v>2017.0</v>
      </c>
      <c r="D296" s="9">
        <f t="shared" si="1"/>
        <v>42837</v>
      </c>
      <c r="E296" s="18">
        <v>1994.0</v>
      </c>
      <c r="F296" s="10">
        <f t="shared" si="2"/>
        <v>23</v>
      </c>
      <c r="G296" t="s">
        <v>820</v>
      </c>
      <c r="H296" t="s">
        <v>821</v>
      </c>
      <c r="I296" s="11">
        <v>2.0927E7</v>
      </c>
      <c r="J296" s="11">
        <v>-222000.0</v>
      </c>
      <c r="K296" t="s">
        <v>4</v>
      </c>
      <c r="L296" t="s">
        <v>51</v>
      </c>
      <c r="M296" t="s">
        <v>133</v>
      </c>
      <c r="N296" s="12" t="s">
        <v>44</v>
      </c>
      <c r="O296" s="13">
        <v>30.9318</v>
      </c>
      <c r="P296" t="s">
        <v>322</v>
      </c>
      <c r="Q296" s="14" t="s">
        <v>46</v>
      </c>
      <c r="R296">
        <v>26.9</v>
      </c>
      <c r="S296" s="13">
        <v>2.230484724</v>
      </c>
      <c r="T296" s="13">
        <v>2.230484724</v>
      </c>
      <c r="U296" s="13">
        <v>-5.576206684</v>
      </c>
      <c r="V296">
        <v>96.6218</v>
      </c>
      <c r="W296" t="s">
        <v>115</v>
      </c>
      <c r="X296" t="s">
        <v>75</v>
      </c>
      <c r="Y296">
        <v>1238900.0</v>
      </c>
      <c r="Z296">
        <f t="shared" si="6"/>
        <v>33326410</v>
      </c>
      <c r="AA296" s="15">
        <f>R296*(1+(S296/Sheet2!$A$2))</f>
        <v>27.50000039</v>
      </c>
      <c r="AB296" s="16">
        <f t="shared" si="4"/>
        <v>0.6279404232</v>
      </c>
      <c r="AC296" s="17">
        <f t="shared" si="5"/>
        <v>-0.006661383569</v>
      </c>
    </row>
    <row r="297" ht="12.75" customHeight="1">
      <c r="A297">
        <v>4.0</v>
      </c>
      <c r="B297">
        <v>19.0</v>
      </c>
      <c r="C297">
        <v>2017.0</v>
      </c>
      <c r="D297" s="9">
        <f t="shared" si="1"/>
        <v>42844</v>
      </c>
      <c r="E297" s="10">
        <v>2014.0</v>
      </c>
      <c r="F297" s="10">
        <f t="shared" si="2"/>
        <v>3</v>
      </c>
      <c r="G297" t="s">
        <v>822</v>
      </c>
      <c r="H297" t="s">
        <v>823</v>
      </c>
      <c r="I297" s="11">
        <v>900000.0</v>
      </c>
      <c r="J297" s="11">
        <v>-9783000.0</v>
      </c>
      <c r="K297" t="s">
        <v>4</v>
      </c>
      <c r="L297" t="s">
        <v>51</v>
      </c>
      <c r="M297" t="s">
        <v>133</v>
      </c>
      <c r="N297" s="51" t="s">
        <v>44</v>
      </c>
      <c r="O297" s="13">
        <v>46.9027</v>
      </c>
      <c r="P297" t="s">
        <v>187</v>
      </c>
      <c r="Q297" s="14" t="s">
        <v>46</v>
      </c>
      <c r="R297">
        <v>16.5</v>
      </c>
      <c r="S297" s="13">
        <v>-40.90909195</v>
      </c>
      <c r="T297" s="13">
        <v>-49.09090805</v>
      </c>
      <c r="U297" s="13">
        <v>-43.03030396</v>
      </c>
      <c r="V297">
        <v>91.3195</v>
      </c>
      <c r="W297" s="1" t="s">
        <v>54</v>
      </c>
      <c r="X297" t="s">
        <v>75</v>
      </c>
      <c r="Y297">
        <v>3030300.0</v>
      </c>
      <c r="Z297">
        <f t="shared" si="6"/>
        <v>49999950</v>
      </c>
      <c r="AA297" s="15">
        <f>R297*(1+(S297/Sheet2!$A$2))</f>
        <v>9.749999828</v>
      </c>
      <c r="AB297" s="16">
        <f t="shared" si="4"/>
        <v>0.018000018</v>
      </c>
      <c r="AC297" s="17">
        <f t="shared" si="5"/>
        <v>-0.1956601957</v>
      </c>
    </row>
    <row r="298" ht="12.75" customHeight="1">
      <c r="A298">
        <v>4.0</v>
      </c>
      <c r="B298">
        <v>24.0</v>
      </c>
      <c r="C298">
        <v>2017.0</v>
      </c>
      <c r="D298" s="9">
        <f t="shared" si="1"/>
        <v>42849</v>
      </c>
      <c r="E298" s="10">
        <v>2006.0</v>
      </c>
      <c r="F298" s="10">
        <f t="shared" si="2"/>
        <v>11</v>
      </c>
      <c r="G298" t="s">
        <v>824</v>
      </c>
      <c r="H298" t="s">
        <v>825</v>
      </c>
      <c r="I298" s="11">
        <v>0.0</v>
      </c>
      <c r="J298" s="11">
        <v>-1919703.0</v>
      </c>
      <c r="K298" t="s">
        <v>4</v>
      </c>
      <c r="L298" t="s">
        <v>51</v>
      </c>
      <c r="M298" t="s">
        <v>52</v>
      </c>
      <c r="N298" s="51" t="s">
        <v>44</v>
      </c>
      <c r="O298" s="13">
        <v>14.2813</v>
      </c>
      <c r="P298" t="s">
        <v>45</v>
      </c>
      <c r="Q298" s="14" t="s">
        <v>46</v>
      </c>
      <c r="R298">
        <v>6.9</v>
      </c>
      <c r="S298" s="13">
        <v>-30.43478394</v>
      </c>
      <c r="T298" s="13">
        <v>-37.39130402</v>
      </c>
      <c r="U298" s="13">
        <v>-46.52173996</v>
      </c>
      <c r="V298">
        <v>45.2696</v>
      </c>
      <c r="W298" s="1" t="s">
        <v>54</v>
      </c>
      <c r="X298" t="s">
        <v>358</v>
      </c>
      <c r="Y298">
        <v>2200000.0</v>
      </c>
      <c r="Z298">
        <f t="shared" si="6"/>
        <v>15180000</v>
      </c>
      <c r="AA298" s="15">
        <f>R298*(1+(S298/Sheet2!$A$2))</f>
        <v>4.799999908</v>
      </c>
      <c r="AB298" s="16">
        <f t="shared" si="4"/>
        <v>0</v>
      </c>
      <c r="AC298" s="17">
        <f t="shared" si="5"/>
        <v>-0.1264626482</v>
      </c>
    </row>
    <row r="299" ht="12.75" customHeight="1">
      <c r="A299">
        <v>4.0</v>
      </c>
      <c r="B299">
        <v>26.0</v>
      </c>
      <c r="C299">
        <v>2017.0</v>
      </c>
      <c r="D299" s="9">
        <f t="shared" si="1"/>
        <v>42851</v>
      </c>
      <c r="E299" s="10">
        <v>2007.0</v>
      </c>
      <c r="F299" s="10">
        <f t="shared" si="2"/>
        <v>10</v>
      </c>
      <c r="G299" t="s">
        <v>826</v>
      </c>
      <c r="H299" t="s">
        <v>827</v>
      </c>
      <c r="I299" s="11">
        <v>8420000.0</v>
      </c>
      <c r="J299" s="11">
        <v>-9976000.0</v>
      </c>
      <c r="K299" t="s">
        <v>4</v>
      </c>
      <c r="L299" t="s">
        <v>51</v>
      </c>
      <c r="M299" t="s">
        <v>133</v>
      </c>
      <c r="N299" s="51" t="s">
        <v>44</v>
      </c>
      <c r="O299" s="13">
        <v>57.563</v>
      </c>
      <c r="P299" t="s">
        <v>485</v>
      </c>
      <c r="Q299" s="14" t="s">
        <v>46</v>
      </c>
      <c r="R299">
        <v>13.7</v>
      </c>
      <c r="S299" s="13">
        <v>6.204380989</v>
      </c>
      <c r="T299" s="13">
        <v>-2.189779758</v>
      </c>
      <c r="U299" s="13">
        <v>-10.58394051</v>
      </c>
      <c r="V299">
        <v>192.0</v>
      </c>
      <c r="W299" t="s">
        <v>97</v>
      </c>
      <c r="X299" t="s">
        <v>75</v>
      </c>
      <c r="Y299">
        <v>4379600.0</v>
      </c>
      <c r="Z299">
        <f t="shared" si="6"/>
        <v>60000520</v>
      </c>
      <c r="AA299" s="15">
        <f>R299*(1+(S299/Sheet2!$A$2))</f>
        <v>14.5500002</v>
      </c>
      <c r="AB299" s="16">
        <f t="shared" si="4"/>
        <v>0.1403321171</v>
      </c>
      <c r="AC299" s="17">
        <f t="shared" si="5"/>
        <v>-0.1662652257</v>
      </c>
    </row>
    <row r="300" ht="12.75" customHeight="1">
      <c r="A300">
        <v>5.0</v>
      </c>
      <c r="B300">
        <v>3.0</v>
      </c>
      <c r="C300">
        <v>2017.0</v>
      </c>
      <c r="D300" s="9">
        <f t="shared" si="1"/>
        <v>42858</v>
      </c>
      <c r="E300" s="10">
        <v>2005.0</v>
      </c>
      <c r="F300" s="10">
        <f t="shared" si="2"/>
        <v>12</v>
      </c>
      <c r="G300" t="s">
        <v>828</v>
      </c>
      <c r="H300" t="s">
        <v>829</v>
      </c>
      <c r="I300" s="11">
        <v>3952000.0</v>
      </c>
      <c r="J300" s="11">
        <v>-1032000.0</v>
      </c>
      <c r="K300" t="s">
        <v>4</v>
      </c>
      <c r="L300" t="s">
        <v>51</v>
      </c>
      <c r="M300" t="s">
        <v>52</v>
      </c>
      <c r="N300" s="51" t="s">
        <v>44</v>
      </c>
      <c r="O300" s="13">
        <v>11.5701</v>
      </c>
      <c r="P300" t="s">
        <v>187</v>
      </c>
      <c r="Q300" s="14" t="s">
        <v>46</v>
      </c>
      <c r="R300">
        <v>6.7</v>
      </c>
      <c r="S300" s="13">
        <v>-7.462684155</v>
      </c>
      <c r="T300" s="13">
        <v>-29.10447502</v>
      </c>
      <c r="U300" s="13">
        <v>-32.83581924</v>
      </c>
      <c r="V300">
        <v>45.9525</v>
      </c>
      <c r="W300" t="s">
        <v>97</v>
      </c>
      <c r="X300" t="s">
        <v>358</v>
      </c>
      <c r="Y300">
        <v>1800000.0</v>
      </c>
      <c r="Z300">
        <f t="shared" si="6"/>
        <v>12060000</v>
      </c>
      <c r="AA300" s="15">
        <f>R300*(1+(S300/Sheet2!$A$2))</f>
        <v>6.200000162</v>
      </c>
      <c r="AB300" s="16">
        <f t="shared" si="4"/>
        <v>0.327694859</v>
      </c>
      <c r="AC300" s="17">
        <f t="shared" si="5"/>
        <v>-0.0855721393</v>
      </c>
    </row>
    <row r="301" ht="12.75" customHeight="1">
      <c r="A301">
        <v>5.0</v>
      </c>
      <c r="B301">
        <v>5.0</v>
      </c>
      <c r="C301">
        <v>2017.0</v>
      </c>
      <c r="D301" s="9">
        <f t="shared" si="1"/>
        <v>42860</v>
      </c>
      <c r="E301" s="10">
        <v>1998.0</v>
      </c>
      <c r="F301" s="10">
        <f t="shared" si="2"/>
        <v>19</v>
      </c>
      <c r="G301" t="s">
        <v>830</v>
      </c>
      <c r="H301" t="s">
        <v>831</v>
      </c>
      <c r="I301" s="11">
        <v>2.1593E7</v>
      </c>
      <c r="J301" s="11">
        <v>-2682000.0</v>
      </c>
      <c r="K301" t="s">
        <v>4</v>
      </c>
      <c r="L301" t="s">
        <v>51</v>
      </c>
      <c r="M301" t="s">
        <v>133</v>
      </c>
      <c r="N301" s="51" t="s">
        <v>44</v>
      </c>
      <c r="O301" s="13">
        <v>42.5317</v>
      </c>
      <c r="P301" t="s">
        <v>313</v>
      </c>
      <c r="Q301" s="14" t="s">
        <v>46</v>
      </c>
      <c r="R301">
        <v>8.7</v>
      </c>
      <c r="S301" s="13">
        <v>-49.42528534</v>
      </c>
      <c r="T301" s="13">
        <v>-48.50574493</v>
      </c>
      <c r="U301" s="13">
        <v>-55.17241287</v>
      </c>
      <c r="V301">
        <v>111.59</v>
      </c>
      <c r="W301" t="s">
        <v>69</v>
      </c>
      <c r="X301" t="s">
        <v>75</v>
      </c>
      <c r="Y301">
        <v>5287400.0</v>
      </c>
      <c r="Z301">
        <f t="shared" si="6"/>
        <v>46000380</v>
      </c>
      <c r="AA301" s="15">
        <f>R301*(1+(S301/Sheet2!$A$2))</f>
        <v>4.400000175</v>
      </c>
      <c r="AB301" s="16">
        <f t="shared" si="4"/>
        <v>0.4694091658</v>
      </c>
      <c r="AC301" s="17">
        <f t="shared" si="5"/>
        <v>-0.05830386619</v>
      </c>
    </row>
    <row r="302" ht="12.75" customHeight="1">
      <c r="A302">
        <v>5.0</v>
      </c>
      <c r="B302">
        <v>5.0</v>
      </c>
      <c r="C302">
        <v>2017.0</v>
      </c>
      <c r="D302" s="9">
        <f t="shared" si="1"/>
        <v>42860</v>
      </c>
      <c r="E302" s="10">
        <v>2007.0</v>
      </c>
      <c r="F302" s="10">
        <f t="shared" si="2"/>
        <v>10</v>
      </c>
      <c r="G302" t="s">
        <v>832</v>
      </c>
      <c r="H302" t="s">
        <v>833</v>
      </c>
      <c r="I302" s="11">
        <v>1.0104E7</v>
      </c>
      <c r="J302" s="11">
        <v>-3729000.0</v>
      </c>
      <c r="K302" t="s">
        <v>4</v>
      </c>
      <c r="L302" t="s">
        <v>51</v>
      </c>
      <c r="M302" t="s">
        <v>133</v>
      </c>
      <c r="N302" s="51" t="s">
        <v>44</v>
      </c>
      <c r="O302" s="13">
        <v>22.7244</v>
      </c>
      <c r="P302" t="s">
        <v>485</v>
      </c>
      <c r="Q302" s="14" t="s">
        <v>46</v>
      </c>
      <c r="R302">
        <v>9.2</v>
      </c>
      <c r="S302" s="13">
        <v>-34.78260803</v>
      </c>
      <c r="T302" s="13">
        <v>-36.95652008</v>
      </c>
      <c r="U302" s="13">
        <v>-47.93478012</v>
      </c>
      <c r="V302">
        <v>132.63</v>
      </c>
      <c r="W302" t="s">
        <v>97</v>
      </c>
      <c r="X302" t="s">
        <v>188</v>
      </c>
      <c r="Y302">
        <v>2600000.0</v>
      </c>
      <c r="Z302">
        <f t="shared" si="6"/>
        <v>23920000</v>
      </c>
      <c r="AA302" s="15">
        <f>R302*(1+(S302/Sheet2!$A$2))</f>
        <v>6.000000061</v>
      </c>
      <c r="AB302" s="16">
        <f t="shared" si="4"/>
        <v>0.4224080268</v>
      </c>
      <c r="AC302" s="17">
        <f t="shared" si="5"/>
        <v>-0.1558946488</v>
      </c>
    </row>
    <row r="303" ht="12.75" customHeight="1">
      <c r="A303">
        <v>5.0</v>
      </c>
      <c r="B303">
        <v>10.0</v>
      </c>
      <c r="C303">
        <v>2017.0</v>
      </c>
      <c r="D303" s="9">
        <f t="shared" si="1"/>
        <v>42865</v>
      </c>
      <c r="E303" s="10">
        <v>2015.0</v>
      </c>
      <c r="F303" s="10">
        <f t="shared" si="2"/>
        <v>2</v>
      </c>
      <c r="G303" t="s">
        <v>834</v>
      </c>
      <c r="H303" t="s">
        <v>835</v>
      </c>
      <c r="I303" s="11">
        <v>1706000.0</v>
      </c>
      <c r="J303" s="11">
        <v>-2302139.0</v>
      </c>
      <c r="K303" t="s">
        <v>4</v>
      </c>
      <c r="L303" t="s">
        <v>51</v>
      </c>
      <c r="M303" s="1" t="s">
        <v>52</v>
      </c>
      <c r="N303" s="51" t="s">
        <v>53</v>
      </c>
      <c r="O303" s="13">
        <v>8.25896</v>
      </c>
      <c r="P303" t="s">
        <v>187</v>
      </c>
      <c r="Q303" s="14" t="s">
        <v>46</v>
      </c>
      <c r="R303">
        <v>3.5</v>
      </c>
      <c r="S303" s="13">
        <v>-56.57143021</v>
      </c>
      <c r="T303" s="13">
        <v>-62.8571434</v>
      </c>
      <c r="U303" s="13">
        <v>-69.42857361</v>
      </c>
      <c r="V303">
        <v>35.1596</v>
      </c>
      <c r="W303" s="1" t="s">
        <v>54</v>
      </c>
      <c r="X303" t="s">
        <v>75</v>
      </c>
      <c r="Y303">
        <v>2450000.0</v>
      </c>
      <c r="Z303">
        <f t="shared" si="6"/>
        <v>8575000</v>
      </c>
      <c r="AA303" s="15">
        <f>R303*(1+(S303/Sheet2!$A$2))</f>
        <v>1.519999943</v>
      </c>
      <c r="AB303" s="16">
        <f t="shared" si="4"/>
        <v>0.1989504373</v>
      </c>
      <c r="AC303" s="17">
        <f t="shared" si="5"/>
        <v>-0.2684710204</v>
      </c>
    </row>
    <row r="304" ht="12.75" customHeight="1">
      <c r="A304">
        <v>5.0</v>
      </c>
      <c r="B304">
        <v>11.0</v>
      </c>
      <c r="C304">
        <v>2017.0</v>
      </c>
      <c r="D304" s="9">
        <f t="shared" si="1"/>
        <v>42866</v>
      </c>
      <c r="E304" s="10">
        <v>2015.0</v>
      </c>
      <c r="F304" s="10">
        <f t="shared" si="2"/>
        <v>2</v>
      </c>
      <c r="G304" t="s">
        <v>836</v>
      </c>
      <c r="H304" t="s">
        <v>837</v>
      </c>
      <c r="I304" s="11">
        <v>2.411229E9</v>
      </c>
      <c r="J304" s="11">
        <v>1.40192E8</v>
      </c>
      <c r="K304" t="s">
        <v>4</v>
      </c>
      <c r="L304" t="s">
        <v>51</v>
      </c>
      <c r="M304" t="s">
        <v>58</v>
      </c>
      <c r="N304" s="51" t="s">
        <v>44</v>
      </c>
      <c r="O304" s="13">
        <v>1077.36</v>
      </c>
      <c r="P304" t="s">
        <v>838</v>
      </c>
      <c r="Q304" s="14" t="s">
        <v>46</v>
      </c>
      <c r="R304">
        <v>55.0</v>
      </c>
      <c r="S304" s="13">
        <v>18.18181801</v>
      </c>
      <c r="T304" s="13">
        <v>17.72727203</v>
      </c>
      <c r="U304" s="13">
        <v>23.63636398</v>
      </c>
      <c r="V304">
        <v>2149.25</v>
      </c>
      <c r="W304" t="s">
        <v>69</v>
      </c>
      <c r="X304" t="s">
        <v>296</v>
      </c>
      <c r="Y304">
        <v>1.75984E7</v>
      </c>
      <c r="Z304">
        <f t="shared" si="6"/>
        <v>967912000</v>
      </c>
      <c r="AA304" s="15">
        <f>R304*(1+(S304/Sheet2!$A$2))</f>
        <v>64.99999991</v>
      </c>
      <c r="AB304" s="16">
        <f t="shared" si="4"/>
        <v>2.491165519</v>
      </c>
      <c r="AC304" s="17">
        <f t="shared" si="5"/>
        <v>0.1448396135</v>
      </c>
    </row>
    <row r="305" ht="12.75" customHeight="1">
      <c r="A305">
        <v>5.0</v>
      </c>
      <c r="B305">
        <v>11.0</v>
      </c>
      <c r="C305">
        <v>2017.0</v>
      </c>
      <c r="D305" s="9">
        <f t="shared" si="1"/>
        <v>42866</v>
      </c>
      <c r="E305" s="10">
        <v>2015.0</v>
      </c>
      <c r="F305" s="10">
        <f t="shared" si="2"/>
        <v>2</v>
      </c>
      <c r="G305" t="s">
        <v>839</v>
      </c>
      <c r="H305" t="s">
        <v>840</v>
      </c>
      <c r="I305" s="11">
        <v>1.532E7</v>
      </c>
      <c r="J305" s="11">
        <v>-1931000.0</v>
      </c>
      <c r="K305" t="s">
        <v>4</v>
      </c>
      <c r="L305" t="s">
        <v>51</v>
      </c>
      <c r="M305" t="s">
        <v>133</v>
      </c>
      <c r="N305" s="51" t="s">
        <v>44</v>
      </c>
      <c r="O305" s="13">
        <v>15.5828</v>
      </c>
      <c r="P305" t="s">
        <v>187</v>
      </c>
      <c r="Q305" s="14" t="s">
        <v>46</v>
      </c>
      <c r="R305">
        <v>13.71</v>
      </c>
      <c r="S305" s="13">
        <v>-27.78993416</v>
      </c>
      <c r="T305" s="13">
        <v>-8.825675011</v>
      </c>
      <c r="U305" s="13">
        <v>-11.0138588</v>
      </c>
      <c r="V305">
        <v>96.969</v>
      </c>
      <c r="W305" t="s">
        <v>69</v>
      </c>
      <c r="X305" t="s">
        <v>358</v>
      </c>
      <c r="Y305">
        <v>1217200.0</v>
      </c>
      <c r="Z305">
        <f t="shared" si="6"/>
        <v>16687812</v>
      </c>
      <c r="AA305" s="15">
        <f>R305*(1+(S305/Sheet2!$A$2))</f>
        <v>9.900000027</v>
      </c>
      <c r="AB305" s="16">
        <f t="shared" si="4"/>
        <v>0.9180352703</v>
      </c>
      <c r="AC305" s="17">
        <f t="shared" si="5"/>
        <v>-0.1157131924</v>
      </c>
    </row>
    <row r="306" ht="12.75" customHeight="1">
      <c r="A306">
        <v>5.0</v>
      </c>
      <c r="B306">
        <v>12.0</v>
      </c>
      <c r="C306">
        <v>2017.0</v>
      </c>
      <c r="D306" s="9">
        <f t="shared" si="1"/>
        <v>42867</v>
      </c>
      <c r="E306" s="18">
        <v>2003.0</v>
      </c>
      <c r="F306" s="10">
        <f t="shared" si="2"/>
        <v>14</v>
      </c>
      <c r="G306" t="s">
        <v>841</v>
      </c>
      <c r="H306" t="s">
        <v>842</v>
      </c>
      <c r="I306" s="11">
        <v>4.0475E8</v>
      </c>
      <c r="J306" s="11">
        <v>1.5765E7</v>
      </c>
      <c r="K306" t="s">
        <v>13</v>
      </c>
      <c r="L306" t="s">
        <v>221</v>
      </c>
      <c r="M306" t="s">
        <v>222</v>
      </c>
      <c r="N306" s="51" t="s">
        <v>44</v>
      </c>
      <c r="O306" s="13">
        <v>1235.84</v>
      </c>
      <c r="P306" t="s">
        <v>843</v>
      </c>
      <c r="Q306" s="14" t="s">
        <v>46</v>
      </c>
      <c r="R306">
        <v>7.2</v>
      </c>
      <c r="S306" s="13">
        <v>5.000002861</v>
      </c>
      <c r="T306" s="13">
        <v>1.388891578</v>
      </c>
      <c r="U306" s="13">
        <v>2.64909545E-6</v>
      </c>
      <c r="V306">
        <v>2690.66</v>
      </c>
      <c r="W306" s="1" t="s">
        <v>54</v>
      </c>
      <c r="X306" t="s">
        <v>104</v>
      </c>
      <c r="Y306">
        <v>1.72512E7</v>
      </c>
      <c r="Z306">
        <f t="shared" si="6"/>
        <v>124208640</v>
      </c>
      <c r="AA306" s="15">
        <f>R306*(1+(S306/Sheet2!$A$2))</f>
        <v>7.560000206</v>
      </c>
      <c r="AB306" s="16">
        <f t="shared" si="4"/>
        <v>3.258629995</v>
      </c>
      <c r="AC306" s="17">
        <f t="shared" si="5"/>
        <v>0.1269235377</v>
      </c>
    </row>
    <row r="307" ht="12.75" customHeight="1">
      <c r="A307">
        <v>5.0</v>
      </c>
      <c r="B307">
        <v>12.0</v>
      </c>
      <c r="C307">
        <v>2017.0</v>
      </c>
      <c r="D307" s="9">
        <f t="shared" si="1"/>
        <v>42867</v>
      </c>
      <c r="E307" s="18">
        <v>2014.0</v>
      </c>
      <c r="F307" s="10">
        <f t="shared" si="2"/>
        <v>3</v>
      </c>
      <c r="G307" t="s">
        <v>844</v>
      </c>
      <c r="H307" t="s">
        <v>845</v>
      </c>
      <c r="I307" s="11">
        <v>3755000.0</v>
      </c>
      <c r="J307" s="11">
        <v>-1460000.0</v>
      </c>
      <c r="K307" t="s">
        <v>4</v>
      </c>
      <c r="L307" t="s">
        <v>51</v>
      </c>
      <c r="M307" t="s">
        <v>151</v>
      </c>
      <c r="N307" s="12" t="s">
        <v>44</v>
      </c>
      <c r="O307" s="13">
        <v>18.4734</v>
      </c>
      <c r="P307" t="s">
        <v>45</v>
      </c>
      <c r="Q307" s="14" t="s">
        <v>46</v>
      </c>
      <c r="R307">
        <v>27.0</v>
      </c>
      <c r="S307" s="13">
        <v>-32.59259415</v>
      </c>
      <c r="T307" s="13">
        <v>-35.55555725</v>
      </c>
      <c r="U307" s="13">
        <v>-40.74074173</v>
      </c>
      <c r="V307">
        <v>52.2298</v>
      </c>
      <c r="W307" t="s">
        <v>97</v>
      </c>
      <c r="X307" t="s">
        <v>75</v>
      </c>
      <c r="Y307">
        <v>740000.0</v>
      </c>
      <c r="Z307">
        <f t="shared" si="6"/>
        <v>19980000</v>
      </c>
      <c r="AA307" s="15">
        <f>R307*(1+(S307/Sheet2!$A$2))</f>
        <v>18.19999958</v>
      </c>
      <c r="AB307" s="16">
        <f t="shared" si="4"/>
        <v>0.1879379379</v>
      </c>
      <c r="AC307" s="17">
        <f t="shared" si="5"/>
        <v>-0.07307307307</v>
      </c>
    </row>
    <row r="308" ht="12.75" customHeight="1">
      <c r="A308">
        <v>5.0</v>
      </c>
      <c r="B308">
        <v>15.0</v>
      </c>
      <c r="C308">
        <v>2017.0</v>
      </c>
      <c r="D308" s="9">
        <f t="shared" si="1"/>
        <v>42870</v>
      </c>
      <c r="E308" s="18">
        <v>1990.0</v>
      </c>
      <c r="F308" s="10">
        <f t="shared" si="2"/>
        <v>27</v>
      </c>
      <c r="G308" t="s">
        <v>846</v>
      </c>
      <c r="H308" t="s">
        <v>847</v>
      </c>
      <c r="I308" s="11">
        <v>1.842E7</v>
      </c>
      <c r="J308" s="11">
        <v>192000.0</v>
      </c>
      <c r="K308" t="s">
        <v>4</v>
      </c>
      <c r="L308" t="s">
        <v>51</v>
      </c>
      <c r="M308" t="s">
        <v>133</v>
      </c>
      <c r="N308" s="12" t="s">
        <v>44</v>
      </c>
      <c r="O308" s="13">
        <v>26.0333</v>
      </c>
      <c r="P308" t="s">
        <v>187</v>
      </c>
      <c r="Q308" s="14" t="s">
        <v>46</v>
      </c>
      <c r="R308">
        <v>20.0</v>
      </c>
      <c r="S308" s="13">
        <v>12.5</v>
      </c>
      <c r="T308" s="13">
        <v>11.5</v>
      </c>
      <c r="U308" s="13">
        <v>0.5</v>
      </c>
      <c r="V308">
        <v>172.591</v>
      </c>
      <c r="W308" s="1" t="s">
        <v>54</v>
      </c>
      <c r="X308" t="s">
        <v>75</v>
      </c>
      <c r="Y308">
        <v>1350000.0</v>
      </c>
      <c r="Z308">
        <f t="shared" si="6"/>
        <v>27000000</v>
      </c>
      <c r="AA308" s="15">
        <f>R308*(1+(S308/Sheet2!$A$2))</f>
        <v>22.5</v>
      </c>
      <c r="AB308" s="16">
        <f t="shared" si="4"/>
        <v>0.6822222222</v>
      </c>
      <c r="AC308" s="17">
        <f t="shared" si="5"/>
        <v>0.007111111111</v>
      </c>
    </row>
    <row r="309" ht="12.75" customHeight="1">
      <c r="A309">
        <v>5.0</v>
      </c>
      <c r="B309">
        <v>18.0</v>
      </c>
      <c r="C309">
        <v>2017.0</v>
      </c>
      <c r="D309" s="9">
        <f t="shared" si="1"/>
        <v>42873</v>
      </c>
      <c r="E309" s="10">
        <v>2012.0</v>
      </c>
      <c r="F309" s="10">
        <f t="shared" si="2"/>
        <v>5</v>
      </c>
      <c r="G309" t="s">
        <v>848</v>
      </c>
      <c r="H309" t="s">
        <v>849</v>
      </c>
      <c r="I309" s="11">
        <v>154000.0</v>
      </c>
      <c r="J309" s="11">
        <v>-7781000.0</v>
      </c>
      <c r="K309" t="s">
        <v>4</v>
      </c>
      <c r="L309" t="s">
        <v>51</v>
      </c>
      <c r="M309" t="s">
        <v>151</v>
      </c>
      <c r="N309" s="51" t="s">
        <v>44</v>
      </c>
      <c r="O309" s="13">
        <v>17.6807</v>
      </c>
      <c r="P309" t="s">
        <v>45</v>
      </c>
      <c r="Q309" s="14" t="s">
        <v>46</v>
      </c>
      <c r="R309">
        <v>6.3</v>
      </c>
      <c r="S309" s="13">
        <v>-62.22222519</v>
      </c>
      <c r="T309" s="13">
        <v>-65.23809814</v>
      </c>
      <c r="U309" s="13">
        <v>-72.85714722</v>
      </c>
      <c r="V309">
        <v>41.6982</v>
      </c>
      <c r="W309" t="s">
        <v>115</v>
      </c>
      <c r="X309" t="s">
        <v>75</v>
      </c>
      <c r="Y309">
        <v>3076700.0</v>
      </c>
      <c r="Z309">
        <f t="shared" si="6"/>
        <v>19383210</v>
      </c>
      <c r="AA309" s="15">
        <f>R309*(1+(S309/Sheet2!$A$2))</f>
        <v>2.379999813</v>
      </c>
      <c r="AB309" s="16">
        <f t="shared" si="4"/>
        <v>0.007945020458</v>
      </c>
      <c r="AC309" s="17">
        <f t="shared" si="5"/>
        <v>-0.4014298973</v>
      </c>
    </row>
    <row r="310" ht="12.75" customHeight="1">
      <c r="A310">
        <v>5.0</v>
      </c>
      <c r="B310">
        <v>19.0</v>
      </c>
      <c r="C310">
        <v>2017.0</v>
      </c>
      <c r="D310" s="9">
        <f t="shared" si="1"/>
        <v>42874</v>
      </c>
      <c r="E310" s="10">
        <v>2010.0</v>
      </c>
      <c r="F310" s="10">
        <f t="shared" si="2"/>
        <v>7</v>
      </c>
      <c r="G310" t="s">
        <v>850</v>
      </c>
      <c r="H310" t="s">
        <v>851</v>
      </c>
      <c r="I310" s="11">
        <v>6.071E9</v>
      </c>
      <c r="J310" s="11">
        <v>5.77E8</v>
      </c>
      <c r="K310" t="s">
        <v>4</v>
      </c>
      <c r="L310" t="s">
        <v>51</v>
      </c>
      <c r="M310" t="s">
        <v>58</v>
      </c>
      <c r="N310" s="51" t="s">
        <v>44</v>
      </c>
      <c r="O310" s="13">
        <v>4386.44</v>
      </c>
      <c r="P310" t="s">
        <v>351</v>
      </c>
      <c r="Q310" s="14" t="s">
        <v>46</v>
      </c>
      <c r="R310">
        <v>55.0</v>
      </c>
      <c r="S310" s="13">
        <v>20.09090996</v>
      </c>
      <c r="T310" s="13">
        <v>20.90909004</v>
      </c>
      <c r="U310" s="13">
        <v>42.0</v>
      </c>
      <c r="V310">
        <v>9875.66</v>
      </c>
      <c r="W310" s="1" t="s">
        <v>54</v>
      </c>
      <c r="X310" t="s">
        <v>852</v>
      </c>
      <c r="Y310">
        <v>7.34391E7</v>
      </c>
      <c r="Z310">
        <f t="shared" si="6"/>
        <v>4039150500</v>
      </c>
      <c r="AA310" s="15">
        <f>R310*(1+(S310/Sheet2!$A$2))</f>
        <v>66.05000048</v>
      </c>
      <c r="AB310" s="16">
        <f t="shared" si="4"/>
        <v>1.50303882</v>
      </c>
      <c r="AC310" s="17">
        <f t="shared" si="5"/>
        <v>0.14285182</v>
      </c>
    </row>
    <row r="311" ht="12.75" customHeight="1">
      <c r="A311">
        <v>5.0</v>
      </c>
      <c r="B311">
        <v>19.0</v>
      </c>
      <c r="C311">
        <v>2017.0</v>
      </c>
      <c r="D311" s="9">
        <f t="shared" si="1"/>
        <v>42874</v>
      </c>
      <c r="E311" s="10">
        <v>2010.0</v>
      </c>
      <c r="F311" s="10">
        <f t="shared" si="2"/>
        <v>7</v>
      </c>
      <c r="G311" t="s">
        <v>853</v>
      </c>
      <c r="H311" t="s">
        <v>854</v>
      </c>
      <c r="I311" s="11">
        <v>1.4933E7</v>
      </c>
      <c r="J311" s="11">
        <v>1.277E7</v>
      </c>
      <c r="K311" t="s">
        <v>4</v>
      </c>
      <c r="L311" t="s">
        <v>51</v>
      </c>
      <c r="M311" t="s">
        <v>52</v>
      </c>
      <c r="N311" s="51" t="s">
        <v>44</v>
      </c>
      <c r="O311" s="13">
        <v>6.3204</v>
      </c>
      <c r="P311" t="s">
        <v>45</v>
      </c>
      <c r="Q311" s="14" t="s">
        <v>46</v>
      </c>
      <c r="R311">
        <v>7.3</v>
      </c>
      <c r="S311" s="13">
        <v>-2.612806384E-6</v>
      </c>
      <c r="T311" s="13">
        <v>-32.8767128</v>
      </c>
      <c r="U311" s="13">
        <v>-23.28767395</v>
      </c>
      <c r="V311">
        <v>38.1823</v>
      </c>
      <c r="W311" t="s">
        <v>97</v>
      </c>
      <c r="X311" t="s">
        <v>358</v>
      </c>
      <c r="Y311">
        <v>900000.0</v>
      </c>
      <c r="Z311">
        <f t="shared" si="6"/>
        <v>6570000</v>
      </c>
      <c r="AA311" s="15">
        <f>R311*(1+(S311/Sheet2!$A$2))</f>
        <v>7.299999809</v>
      </c>
      <c r="AB311" s="16">
        <f t="shared" si="4"/>
        <v>2.272907154</v>
      </c>
      <c r="AC311" s="17">
        <f t="shared" si="5"/>
        <v>1.943683409</v>
      </c>
    </row>
    <row r="312" ht="12.75" customHeight="1">
      <c r="A312">
        <v>5.0</v>
      </c>
      <c r="B312">
        <v>22.0</v>
      </c>
      <c r="C312">
        <v>2017.0</v>
      </c>
      <c r="D312" s="9">
        <f t="shared" si="1"/>
        <v>42877</v>
      </c>
      <c r="E312" s="10">
        <v>2003.0</v>
      </c>
      <c r="F312" s="10">
        <f t="shared" si="2"/>
        <v>14</v>
      </c>
      <c r="G312" t="s">
        <v>855</v>
      </c>
      <c r="H312" t="s">
        <v>856</v>
      </c>
      <c r="I312" s="11">
        <v>1.1111E7</v>
      </c>
      <c r="J312" s="11">
        <v>-1.2348E7</v>
      </c>
      <c r="K312" t="s">
        <v>4</v>
      </c>
      <c r="L312" t="s">
        <v>51</v>
      </c>
      <c r="M312" t="s">
        <v>133</v>
      </c>
      <c r="N312" s="51" t="s">
        <v>44</v>
      </c>
      <c r="O312" s="13">
        <v>64.5448</v>
      </c>
      <c r="P312" t="s">
        <v>857</v>
      </c>
      <c r="Q312" s="14" t="s">
        <v>46</v>
      </c>
      <c r="R312">
        <v>24.0</v>
      </c>
      <c r="S312" s="13">
        <v>-20.83333397</v>
      </c>
      <c r="T312" s="13">
        <v>-30.83333397</v>
      </c>
      <c r="U312" s="13">
        <v>-24.16666603</v>
      </c>
      <c r="V312">
        <v>205.469</v>
      </c>
      <c r="W312" s="1" t="s">
        <v>54</v>
      </c>
      <c r="X312" t="s">
        <v>858</v>
      </c>
      <c r="Y312">
        <v>2807100.0</v>
      </c>
      <c r="Z312">
        <f t="shared" si="6"/>
        <v>67370400</v>
      </c>
      <c r="AA312" s="15">
        <f>R312*(1+(S312/Sheet2!$A$2))</f>
        <v>18.99999985</v>
      </c>
      <c r="AB312" s="16">
        <f t="shared" si="4"/>
        <v>0.1649240616</v>
      </c>
      <c r="AC312" s="17">
        <f t="shared" si="5"/>
        <v>-0.183285241</v>
      </c>
    </row>
    <row r="313" ht="12.75" customHeight="1">
      <c r="A313">
        <v>5.0</v>
      </c>
      <c r="B313">
        <v>23.0</v>
      </c>
      <c r="C313">
        <v>2017.0</v>
      </c>
      <c r="D313" s="9">
        <f t="shared" si="1"/>
        <v>42878</v>
      </c>
      <c r="E313" s="18">
        <v>2016.0</v>
      </c>
      <c r="F313" s="10">
        <f t="shared" si="2"/>
        <v>1</v>
      </c>
      <c r="G313" t="s">
        <v>859</v>
      </c>
      <c r="H313" t="s">
        <v>860</v>
      </c>
      <c r="I313" s="11">
        <v>4.973E8</v>
      </c>
      <c r="J313" s="11">
        <v>1.76E7</v>
      </c>
      <c r="K313" s="1" t="s">
        <v>13</v>
      </c>
      <c r="L313" t="s">
        <v>51</v>
      </c>
      <c r="M313" t="s">
        <v>58</v>
      </c>
      <c r="N313" s="12" t="s">
        <v>44</v>
      </c>
      <c r="O313" s="13">
        <v>2276.15</v>
      </c>
      <c r="P313" t="s">
        <v>861</v>
      </c>
      <c r="Q313" s="14" t="s">
        <v>46</v>
      </c>
      <c r="R313">
        <v>56.0</v>
      </c>
      <c r="S313" s="13">
        <v>16.9642849</v>
      </c>
      <c r="T313" s="13">
        <v>16.9642849</v>
      </c>
      <c r="U313" s="13">
        <v>24.5535717</v>
      </c>
      <c r="V313">
        <v>7188.03</v>
      </c>
      <c r="W313" s="1" t="s">
        <v>54</v>
      </c>
      <c r="X313" t="s">
        <v>862</v>
      </c>
      <c r="Y313">
        <v>3.62625E7</v>
      </c>
      <c r="Z313">
        <f t="shared" si="6"/>
        <v>2030700000</v>
      </c>
      <c r="AA313" s="15">
        <f>R313*(1+(S313/Sheet2!$A$2))</f>
        <v>65.49999954</v>
      </c>
      <c r="AB313" s="16">
        <f t="shared" si="4"/>
        <v>0.2448909243</v>
      </c>
      <c r="AC313" s="17">
        <f t="shared" si="5"/>
        <v>0.008666962131</v>
      </c>
    </row>
    <row r="314" ht="12.75" customHeight="1">
      <c r="A314">
        <v>5.0</v>
      </c>
      <c r="B314">
        <v>24.0</v>
      </c>
      <c r="C314">
        <v>2017.0</v>
      </c>
      <c r="D314" s="9">
        <f t="shared" si="1"/>
        <v>42879</v>
      </c>
      <c r="E314" s="10">
        <v>2011.0</v>
      </c>
      <c r="F314" s="10">
        <f t="shared" si="2"/>
        <v>6</v>
      </c>
      <c r="G314" t="s">
        <v>863</v>
      </c>
      <c r="H314" t="s">
        <v>864</v>
      </c>
      <c r="I314" s="11">
        <v>2.396052E9</v>
      </c>
      <c r="J314" s="11">
        <v>5.21364E8</v>
      </c>
      <c r="K314" t="s">
        <v>41</v>
      </c>
      <c r="L314" t="s">
        <v>42</v>
      </c>
      <c r="M314" t="s">
        <v>43</v>
      </c>
      <c r="N314" s="51" t="s">
        <v>44</v>
      </c>
      <c r="O314" s="13">
        <v>1406.5</v>
      </c>
      <c r="P314" t="s">
        <v>432</v>
      </c>
      <c r="Q314" s="14" t="s">
        <v>46</v>
      </c>
      <c r="R314">
        <v>29.0</v>
      </c>
      <c r="S314" s="13">
        <v>8.27586174</v>
      </c>
      <c r="T314" s="13">
        <v>10.34482765</v>
      </c>
      <c r="U314" s="13">
        <v>10.34482765</v>
      </c>
      <c r="V314">
        <v>2900.0</v>
      </c>
      <c r="W314" t="s">
        <v>69</v>
      </c>
      <c r="X314" t="s">
        <v>865</v>
      </c>
      <c r="Y314">
        <v>4.85E7</v>
      </c>
      <c r="Z314">
        <f t="shared" si="6"/>
        <v>1406500000</v>
      </c>
      <c r="AA314" s="15">
        <f>R314*(1+(S314/Sheet2!$A$2))</f>
        <v>31.3999999</v>
      </c>
      <c r="AB314" s="16">
        <f t="shared" si="4"/>
        <v>1.703556346</v>
      </c>
      <c r="AC314" s="17">
        <f t="shared" si="5"/>
        <v>0.3706818343</v>
      </c>
    </row>
    <row r="315" ht="12.75" customHeight="1">
      <c r="A315">
        <v>5.0</v>
      </c>
      <c r="B315">
        <v>29.0</v>
      </c>
      <c r="C315">
        <v>2017.0</v>
      </c>
      <c r="D315" s="9">
        <f t="shared" si="1"/>
        <v>42884</v>
      </c>
      <c r="E315" s="18">
        <v>2016.0</v>
      </c>
      <c r="F315" s="10">
        <f t="shared" si="2"/>
        <v>1</v>
      </c>
      <c r="G315" t="s">
        <v>866</v>
      </c>
      <c r="H315" t="s">
        <v>867</v>
      </c>
      <c r="I315" s="11">
        <v>5.763878E9</v>
      </c>
      <c r="J315" s="11">
        <v>-1.10263E8</v>
      </c>
      <c r="K315" t="s">
        <v>41</v>
      </c>
      <c r="L315" t="s">
        <v>42</v>
      </c>
      <c r="M315" s="1" t="s">
        <v>43</v>
      </c>
      <c r="N315" s="12" t="s">
        <v>53</v>
      </c>
      <c r="O315" s="13">
        <v>1415.58</v>
      </c>
      <c r="P315" t="s">
        <v>868</v>
      </c>
      <c r="Q315" s="14" t="s">
        <v>46</v>
      </c>
      <c r="R315">
        <v>30.0</v>
      </c>
      <c r="S315" s="13">
        <v>0.0</v>
      </c>
      <c r="T315" s="13">
        <v>0.0</v>
      </c>
      <c r="U315" s="13">
        <v>-3.333333254</v>
      </c>
      <c r="V315">
        <v>2000.0</v>
      </c>
      <c r="W315" s="1" t="s">
        <v>54</v>
      </c>
      <c r="X315" t="s">
        <v>869</v>
      </c>
      <c r="Y315">
        <v>4.66667E7</v>
      </c>
      <c r="Z315">
        <f t="shared" si="6"/>
        <v>1400001000</v>
      </c>
      <c r="AA315" s="15">
        <f>R315*(1+(S315/Sheet2!$A$2))</f>
        <v>30</v>
      </c>
      <c r="AB315" s="16">
        <f t="shared" si="4"/>
        <v>4.117052774</v>
      </c>
      <c r="AC315" s="17">
        <f t="shared" si="5"/>
        <v>-0.07875922946</v>
      </c>
    </row>
    <row r="316" ht="12.75" customHeight="1">
      <c r="A316">
        <v>5.0</v>
      </c>
      <c r="B316">
        <v>29.0</v>
      </c>
      <c r="C316">
        <v>2017.0</v>
      </c>
      <c r="D316" s="9">
        <f t="shared" si="1"/>
        <v>42884</v>
      </c>
      <c r="E316" s="10">
        <v>1995.0</v>
      </c>
      <c r="F316" s="10">
        <f t="shared" si="2"/>
        <v>22</v>
      </c>
      <c r="G316" t="s">
        <v>870</v>
      </c>
      <c r="H316" t="s">
        <v>871</v>
      </c>
      <c r="I316" s="11">
        <v>1.6414E7</v>
      </c>
      <c r="J316" s="11">
        <v>3946000.0</v>
      </c>
      <c r="K316" t="s">
        <v>13</v>
      </c>
      <c r="L316" t="s">
        <v>221</v>
      </c>
      <c r="M316" t="s">
        <v>299</v>
      </c>
      <c r="N316" s="51" t="s">
        <v>44</v>
      </c>
      <c r="O316" s="13">
        <v>121.232</v>
      </c>
      <c r="P316" t="s">
        <v>187</v>
      </c>
      <c r="Q316" s="14" t="s">
        <v>46</v>
      </c>
      <c r="R316">
        <v>5.65</v>
      </c>
      <c r="S316" s="13">
        <v>18.40707779</v>
      </c>
      <c r="T316" s="13">
        <v>16.28318405</v>
      </c>
      <c r="U316" s="13">
        <v>11.50442314</v>
      </c>
      <c r="V316">
        <v>594.241</v>
      </c>
      <c r="W316" t="s">
        <v>97</v>
      </c>
      <c r="X316" t="s">
        <v>525</v>
      </c>
      <c r="Y316">
        <v>2300000.0</v>
      </c>
      <c r="Z316">
        <f t="shared" si="6"/>
        <v>12995000</v>
      </c>
      <c r="AA316" s="15">
        <f>R316*(1+(S316/Sheet2!$A$2))</f>
        <v>6.689999895</v>
      </c>
      <c r="AB316" s="16">
        <f t="shared" si="4"/>
        <v>1.263101193</v>
      </c>
      <c r="AC316" s="17">
        <f t="shared" si="5"/>
        <v>0.303655252</v>
      </c>
    </row>
    <row r="317" ht="12.75" customHeight="1">
      <c r="A317">
        <v>5.0</v>
      </c>
      <c r="B317">
        <v>29.0</v>
      </c>
      <c r="C317">
        <v>2017.0</v>
      </c>
      <c r="D317" s="9">
        <f t="shared" si="1"/>
        <v>42884</v>
      </c>
      <c r="E317" s="18">
        <v>2002.0</v>
      </c>
      <c r="F317" s="10">
        <f t="shared" si="2"/>
        <v>15</v>
      </c>
      <c r="G317" t="s">
        <v>872</v>
      </c>
      <c r="H317" t="s">
        <v>873</v>
      </c>
      <c r="I317" s="11">
        <v>1.21186E8</v>
      </c>
      <c r="J317" s="11">
        <v>5519000.0</v>
      </c>
      <c r="K317" t="s">
        <v>4</v>
      </c>
      <c r="L317" t="s">
        <v>205</v>
      </c>
      <c r="M317" t="s">
        <v>133</v>
      </c>
      <c r="N317" s="12" t="s">
        <v>44</v>
      </c>
      <c r="O317" s="13">
        <v>10.7638</v>
      </c>
      <c r="P317" t="s">
        <v>187</v>
      </c>
      <c r="Q317" s="14" t="s">
        <v>46</v>
      </c>
      <c r="R317">
        <v>21.0</v>
      </c>
      <c r="S317" s="13">
        <v>1.428571463</v>
      </c>
      <c r="T317" s="13">
        <v>-17.142856600000002</v>
      </c>
      <c r="U317" s="13">
        <v>-23.80952454</v>
      </c>
      <c r="V317">
        <v>105.324</v>
      </c>
      <c r="W317" t="s">
        <v>115</v>
      </c>
      <c r="X317" t="s">
        <v>358</v>
      </c>
      <c r="Y317">
        <v>535000.0</v>
      </c>
      <c r="Z317">
        <f t="shared" si="6"/>
        <v>11235000</v>
      </c>
      <c r="AA317" s="15">
        <f>R317*(1+(S317/Sheet2!$A$2))</f>
        <v>21.30000001</v>
      </c>
      <c r="AB317" s="16">
        <f t="shared" si="4"/>
        <v>10.78647085</v>
      </c>
      <c r="AC317" s="17">
        <f t="shared" si="5"/>
        <v>0.4912327548</v>
      </c>
    </row>
    <row r="318" ht="12.75" customHeight="1">
      <c r="A318">
        <v>5.0</v>
      </c>
      <c r="B318">
        <v>30.0</v>
      </c>
      <c r="C318">
        <v>2017.0</v>
      </c>
      <c r="D318" s="9">
        <f t="shared" si="1"/>
        <v>42885</v>
      </c>
      <c r="E318" s="18">
        <v>2006.0</v>
      </c>
      <c r="F318" s="10">
        <f t="shared" si="2"/>
        <v>11</v>
      </c>
      <c r="G318" t="s">
        <v>874</v>
      </c>
      <c r="H318" t="s">
        <v>875</v>
      </c>
      <c r="I318" s="11">
        <v>7735000.0</v>
      </c>
      <c r="J318" s="11">
        <v>-3.7577E7</v>
      </c>
      <c r="K318" t="s">
        <v>4</v>
      </c>
      <c r="L318" t="s">
        <v>51</v>
      </c>
      <c r="M318" t="s">
        <v>133</v>
      </c>
      <c r="N318" s="12" t="s">
        <v>44</v>
      </c>
      <c r="O318" s="13">
        <v>97.963</v>
      </c>
      <c r="P318" t="s">
        <v>187</v>
      </c>
      <c r="Q318" s="14" t="s">
        <v>46</v>
      </c>
      <c r="R318">
        <v>13.0</v>
      </c>
      <c r="S318" s="13">
        <v>32.30769348</v>
      </c>
      <c r="T318" s="13">
        <v>201.5384674</v>
      </c>
      <c r="U318" s="13">
        <v>106.1538467</v>
      </c>
      <c r="V318">
        <v>304.803</v>
      </c>
      <c r="W318" t="s">
        <v>97</v>
      </c>
      <c r="X318" t="s">
        <v>75</v>
      </c>
      <c r="Y318">
        <v>7700000.0</v>
      </c>
      <c r="Z318">
        <f t="shared" si="6"/>
        <v>100100000</v>
      </c>
      <c r="AA318" s="15">
        <f>R318*(1+(S318/Sheet2!$A$2))</f>
        <v>17.20000015</v>
      </c>
      <c r="AB318" s="16">
        <f t="shared" si="4"/>
        <v>0.07727272727</v>
      </c>
      <c r="AC318" s="17">
        <f t="shared" si="5"/>
        <v>-0.3753946054</v>
      </c>
    </row>
    <row r="319" ht="12.75" customHeight="1">
      <c r="A319">
        <v>5.0</v>
      </c>
      <c r="B319">
        <v>31.0</v>
      </c>
      <c r="C319">
        <v>2017.0</v>
      </c>
      <c r="D319" s="9">
        <f t="shared" si="1"/>
        <v>42886</v>
      </c>
      <c r="E319" s="10">
        <v>2009.0</v>
      </c>
      <c r="F319" s="10">
        <f t="shared" si="2"/>
        <v>8</v>
      </c>
      <c r="G319" t="s">
        <v>876</v>
      </c>
      <c r="H319" t="s">
        <v>877</v>
      </c>
      <c r="I319" s="11">
        <v>1.4007E9</v>
      </c>
      <c r="J319" s="11">
        <v>2.11E7</v>
      </c>
      <c r="K319" t="s">
        <v>4</v>
      </c>
      <c r="L319" t="s">
        <v>51</v>
      </c>
      <c r="M319" t="s">
        <v>58</v>
      </c>
      <c r="N319" s="51" t="s">
        <v>44</v>
      </c>
      <c r="O319" s="13">
        <v>1814.39</v>
      </c>
      <c r="P319" t="s">
        <v>682</v>
      </c>
      <c r="Q319" s="14" t="s">
        <v>46</v>
      </c>
      <c r="R319">
        <v>62.0</v>
      </c>
      <c r="S319" s="13">
        <v>25.0</v>
      </c>
      <c r="T319" s="13">
        <v>27.82258034</v>
      </c>
      <c r="U319" s="13">
        <v>33.87096786</v>
      </c>
      <c r="V319">
        <v>3343.56</v>
      </c>
      <c r="W319" t="s">
        <v>115</v>
      </c>
      <c r="X319" t="s">
        <v>878</v>
      </c>
      <c r="Y319">
        <v>2.60156E7</v>
      </c>
      <c r="Z319">
        <f t="shared" si="6"/>
        <v>1612967200</v>
      </c>
      <c r="AA319" s="15">
        <f>R319*(1+(S319/Sheet2!$A$2))</f>
        <v>77.5</v>
      </c>
      <c r="AB319" s="16">
        <f t="shared" si="4"/>
        <v>0.8683995558</v>
      </c>
      <c r="AC319" s="17">
        <f t="shared" si="5"/>
        <v>0.01308148114</v>
      </c>
    </row>
    <row r="320" ht="12.75" customHeight="1">
      <c r="A320">
        <v>6.0</v>
      </c>
      <c r="B320">
        <v>8.0</v>
      </c>
      <c r="C320">
        <v>2017.0</v>
      </c>
      <c r="D320" s="9">
        <f t="shared" si="1"/>
        <v>42894</v>
      </c>
      <c r="E320" s="10">
        <v>2010.0</v>
      </c>
      <c r="F320" s="10">
        <f t="shared" si="2"/>
        <v>7</v>
      </c>
      <c r="G320" t="s">
        <v>879</v>
      </c>
      <c r="H320" t="s">
        <v>880</v>
      </c>
      <c r="I320" s="11">
        <v>647800.0</v>
      </c>
      <c r="J320" s="11">
        <v>-3.2046E7</v>
      </c>
      <c r="K320" t="s">
        <v>4</v>
      </c>
      <c r="L320" t="s">
        <v>51</v>
      </c>
      <c r="M320" t="s">
        <v>133</v>
      </c>
      <c r="N320" s="51" t="s">
        <v>44</v>
      </c>
      <c r="O320" s="13">
        <v>42.9425</v>
      </c>
      <c r="P320" t="s">
        <v>485</v>
      </c>
      <c r="Q320" s="14" t="s">
        <v>46</v>
      </c>
      <c r="R320">
        <v>5.5</v>
      </c>
      <c r="S320" s="13">
        <v>17.27272797</v>
      </c>
      <c r="T320" s="13">
        <v>5.454545498</v>
      </c>
      <c r="U320" s="13">
        <v>-3.636363745</v>
      </c>
      <c r="V320">
        <v>124.822</v>
      </c>
      <c r="W320" t="s">
        <v>69</v>
      </c>
      <c r="X320" t="s">
        <v>75</v>
      </c>
      <c r="Y320">
        <v>8200000.0</v>
      </c>
      <c r="Z320">
        <f t="shared" si="6"/>
        <v>45100000</v>
      </c>
      <c r="AA320" s="15">
        <f>R320*(1+(S320/Sheet2!$A$2))</f>
        <v>6.450000038</v>
      </c>
      <c r="AB320" s="16">
        <f t="shared" si="4"/>
        <v>0.01436363636</v>
      </c>
      <c r="AC320" s="17">
        <f t="shared" si="5"/>
        <v>-0.7105543237</v>
      </c>
    </row>
    <row r="321" ht="12.75" customHeight="1">
      <c r="A321">
        <v>6.0</v>
      </c>
      <c r="B321">
        <v>9.0</v>
      </c>
      <c r="C321">
        <v>2017.0</v>
      </c>
      <c r="D321" s="9">
        <f t="shared" si="1"/>
        <v>42895</v>
      </c>
      <c r="E321" s="10">
        <v>2014.0</v>
      </c>
      <c r="F321" s="10">
        <f t="shared" si="2"/>
        <v>3</v>
      </c>
      <c r="G321" t="s">
        <v>881</v>
      </c>
      <c r="H321" t="s">
        <v>882</v>
      </c>
      <c r="I321" s="11">
        <v>1.01345E8</v>
      </c>
      <c r="J321" s="11">
        <v>5508000.0</v>
      </c>
      <c r="K321" t="s">
        <v>13</v>
      </c>
      <c r="L321" t="s">
        <v>221</v>
      </c>
      <c r="M321" t="s">
        <v>222</v>
      </c>
      <c r="N321" s="51" t="s">
        <v>44</v>
      </c>
      <c r="O321" s="13">
        <v>609.916</v>
      </c>
      <c r="P321" t="s">
        <v>103</v>
      </c>
      <c r="Q321" s="14" t="s">
        <v>46</v>
      </c>
      <c r="R321">
        <v>6.9</v>
      </c>
      <c r="S321" s="13">
        <v>10.14492607</v>
      </c>
      <c r="T321" s="13">
        <v>22.4637661</v>
      </c>
      <c r="U321" s="13">
        <v>18.84057808</v>
      </c>
      <c r="V321">
        <v>937.044</v>
      </c>
      <c r="W321" s="1" t="s">
        <v>54</v>
      </c>
      <c r="X321" t="s">
        <v>883</v>
      </c>
      <c r="Y321">
        <v>8199100.0</v>
      </c>
      <c r="Z321">
        <f t="shared" si="6"/>
        <v>56573790</v>
      </c>
      <c r="AA321" s="15">
        <f>R321*(1+(S321/Sheet2!$A$2))</f>
        <v>7.599999899</v>
      </c>
      <c r="AB321" s="16">
        <f t="shared" si="4"/>
        <v>1.791377244</v>
      </c>
      <c r="AC321" s="17">
        <f t="shared" si="5"/>
        <v>0.09735957234</v>
      </c>
    </row>
    <row r="322" ht="12.75" customHeight="1">
      <c r="A322" s="61">
        <v>6.0</v>
      </c>
      <c r="B322" s="61">
        <v>9.0</v>
      </c>
      <c r="C322" s="61">
        <v>2017.0</v>
      </c>
      <c r="D322" s="62">
        <f t="shared" si="1"/>
        <v>42895</v>
      </c>
      <c r="E322" s="63">
        <v>2017.0</v>
      </c>
      <c r="F322" s="63">
        <f t="shared" si="2"/>
        <v>0</v>
      </c>
      <c r="G322" s="61" t="s">
        <v>884</v>
      </c>
      <c r="H322" s="61" t="s">
        <v>885</v>
      </c>
      <c r="I322" s="64">
        <v>3.3781E7</v>
      </c>
      <c r="J322" s="64">
        <v>2331000.0</v>
      </c>
      <c r="K322" s="61" t="s">
        <v>4</v>
      </c>
      <c r="L322" s="61" t="s">
        <v>51</v>
      </c>
      <c r="M322" s="61" t="s">
        <v>133</v>
      </c>
      <c r="N322" s="65" t="s">
        <v>44</v>
      </c>
      <c r="O322" s="66">
        <v>22.2574</v>
      </c>
      <c r="P322" s="61" t="s">
        <v>45</v>
      </c>
      <c r="Q322" s="67" t="s">
        <v>46</v>
      </c>
      <c r="R322" s="61">
        <v>20.0</v>
      </c>
      <c r="S322" s="66">
        <v>43.0</v>
      </c>
      <c r="T322" s="66">
        <v>22.5</v>
      </c>
      <c r="U322" s="66">
        <v>13.5</v>
      </c>
      <c r="V322" s="61">
        <v>65.8046</v>
      </c>
      <c r="W322" s="61" t="s">
        <v>69</v>
      </c>
      <c r="X322" s="61" t="s">
        <v>75</v>
      </c>
      <c r="Y322" s="61">
        <v>1150000.0</v>
      </c>
      <c r="Z322">
        <f t="shared" si="6"/>
        <v>23000000</v>
      </c>
      <c r="AA322" s="68">
        <f>R322*(1+(S322/Sheet2!$A$2))</f>
        <v>28.6</v>
      </c>
      <c r="AB322" s="16">
        <f t="shared" si="4"/>
        <v>1.46873913</v>
      </c>
      <c r="AC322" s="17">
        <f t="shared" si="5"/>
        <v>0.1013478261</v>
      </c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</row>
    <row r="323" ht="12.75" customHeight="1">
      <c r="A323">
        <v>6.0</v>
      </c>
      <c r="B323">
        <v>9.0</v>
      </c>
      <c r="C323">
        <v>2017.0</v>
      </c>
      <c r="D323" s="9">
        <f t="shared" si="1"/>
        <v>42895</v>
      </c>
      <c r="E323" s="18">
        <v>2015.0</v>
      </c>
      <c r="F323" s="10">
        <f t="shared" si="2"/>
        <v>2</v>
      </c>
      <c r="G323" t="s">
        <v>886</v>
      </c>
      <c r="H323" t="s">
        <v>887</v>
      </c>
      <c r="I323" s="11">
        <v>40000.0</v>
      </c>
      <c r="J323" s="11">
        <v>-3184000.0</v>
      </c>
      <c r="K323" t="s">
        <v>4</v>
      </c>
      <c r="L323" t="s">
        <v>51</v>
      </c>
      <c r="M323" t="s">
        <v>151</v>
      </c>
      <c r="N323" s="12" t="s">
        <v>44</v>
      </c>
      <c r="O323" s="13">
        <v>13.28</v>
      </c>
      <c r="P323" t="s">
        <v>187</v>
      </c>
      <c r="Q323" s="14" t="s">
        <v>46</v>
      </c>
      <c r="R323">
        <v>100.0</v>
      </c>
      <c r="S323" s="13">
        <v>0.0</v>
      </c>
      <c r="T323" s="13">
        <v>5.0</v>
      </c>
      <c r="U323" s="13">
        <v>14.5</v>
      </c>
      <c r="V323">
        <v>13.2984</v>
      </c>
      <c r="W323" t="s">
        <v>145</v>
      </c>
      <c r="X323" t="s">
        <v>358</v>
      </c>
      <c r="Y323">
        <v>143800.0</v>
      </c>
      <c r="Z323">
        <f t="shared" si="6"/>
        <v>14380000</v>
      </c>
      <c r="AA323" s="15">
        <f>R323*(1+(S323/Sheet2!$A$2))</f>
        <v>100</v>
      </c>
      <c r="AB323" s="16">
        <f t="shared" si="4"/>
        <v>0.002781641168</v>
      </c>
      <c r="AC323" s="17">
        <f t="shared" si="5"/>
        <v>-0.221418637</v>
      </c>
    </row>
    <row r="324" ht="12.75" customHeight="1">
      <c r="A324">
        <v>6.0</v>
      </c>
      <c r="B324">
        <v>12.0</v>
      </c>
      <c r="C324">
        <v>2017.0</v>
      </c>
      <c r="D324" s="9">
        <f t="shared" si="1"/>
        <v>42898</v>
      </c>
      <c r="E324" s="10">
        <v>2016.0</v>
      </c>
      <c r="F324" s="10">
        <f t="shared" si="2"/>
        <v>1</v>
      </c>
      <c r="G324" t="s">
        <v>888</v>
      </c>
      <c r="H324" t="s">
        <v>889</v>
      </c>
      <c r="I324" s="11">
        <v>0.0</v>
      </c>
      <c r="J324" s="11">
        <v>0.0</v>
      </c>
      <c r="K324" t="s">
        <v>4</v>
      </c>
      <c r="L324" t="s">
        <v>51</v>
      </c>
      <c r="M324" t="s">
        <v>133</v>
      </c>
      <c r="N324" s="51" t="s">
        <v>44</v>
      </c>
      <c r="O324" s="13">
        <v>29.7742</v>
      </c>
      <c r="P324" t="s">
        <v>187</v>
      </c>
      <c r="Q324" s="14" t="s">
        <v>46</v>
      </c>
      <c r="R324">
        <v>9.5</v>
      </c>
      <c r="S324" s="13">
        <v>14.73684216</v>
      </c>
      <c r="T324" s="13">
        <v>18.94736862</v>
      </c>
      <c r="U324" s="13">
        <v>17.36842155</v>
      </c>
      <c r="V324">
        <v>148.871</v>
      </c>
      <c r="W324" s="1" t="s">
        <v>54</v>
      </c>
      <c r="X324" t="s">
        <v>75</v>
      </c>
      <c r="Y324">
        <v>3202500.0</v>
      </c>
      <c r="Z324">
        <f t="shared" si="6"/>
        <v>30423750</v>
      </c>
      <c r="AA324" s="15">
        <f>R324*(1+(S324/Sheet2!$A$2))</f>
        <v>10.90000001</v>
      </c>
      <c r="AB324" s="16">
        <f t="shared" si="4"/>
        <v>0</v>
      </c>
      <c r="AC324" s="17">
        <f t="shared" si="5"/>
        <v>0</v>
      </c>
    </row>
    <row r="325" ht="12.75" customHeight="1">
      <c r="A325">
        <v>6.0</v>
      </c>
      <c r="B325">
        <v>13.0</v>
      </c>
      <c r="C325">
        <v>2017.0</v>
      </c>
      <c r="D325" s="9">
        <f t="shared" si="1"/>
        <v>42899</v>
      </c>
      <c r="E325" s="10">
        <v>1988.0</v>
      </c>
      <c r="F325" s="10">
        <f t="shared" si="2"/>
        <v>29</v>
      </c>
      <c r="G325" t="s">
        <v>890</v>
      </c>
      <c r="H325" t="s">
        <v>891</v>
      </c>
      <c r="I325" s="11">
        <v>2.649E9</v>
      </c>
      <c r="J325" s="11">
        <v>1.371E9</v>
      </c>
      <c r="K325" t="s">
        <v>41</v>
      </c>
      <c r="L325" t="s">
        <v>42</v>
      </c>
      <c r="M325" t="s">
        <v>43</v>
      </c>
      <c r="N325" s="51" t="s">
        <v>44</v>
      </c>
      <c r="O325" s="13">
        <v>1786.73</v>
      </c>
      <c r="P325" t="s">
        <v>892</v>
      </c>
      <c r="Q325" s="14" t="s">
        <v>46</v>
      </c>
      <c r="R325">
        <v>78.0</v>
      </c>
      <c r="S325" s="13">
        <v>1.282051325</v>
      </c>
      <c r="T325" s="13">
        <v>1.282051325</v>
      </c>
      <c r="U325" s="13">
        <v>3.525640965</v>
      </c>
      <c r="V325">
        <v>8376.26</v>
      </c>
      <c r="W325" t="s">
        <v>145</v>
      </c>
      <c r="X325" t="s">
        <v>893</v>
      </c>
      <c r="Y325">
        <v>2.17216E7</v>
      </c>
      <c r="Z325">
        <f t="shared" si="6"/>
        <v>1694284800</v>
      </c>
      <c r="AA325" s="15">
        <f>R325*(1+(S325/Sheet2!$A$2))</f>
        <v>79.00000003</v>
      </c>
      <c r="AB325" s="16">
        <f t="shared" si="4"/>
        <v>1.563491569</v>
      </c>
      <c r="AC325" s="17">
        <f t="shared" si="5"/>
        <v>0.8091909932</v>
      </c>
    </row>
    <row r="326" ht="12.75" customHeight="1">
      <c r="A326">
        <v>6.0</v>
      </c>
      <c r="B326">
        <v>14.0</v>
      </c>
      <c r="C326">
        <v>2017.0</v>
      </c>
      <c r="D326" s="9">
        <f t="shared" si="1"/>
        <v>42900</v>
      </c>
      <c r="E326" s="10">
        <v>1862.0</v>
      </c>
      <c r="F326" s="10">
        <f t="shared" si="2"/>
        <v>155</v>
      </c>
      <c r="G326" t="s">
        <v>894</v>
      </c>
      <c r="H326" t="s">
        <v>895</v>
      </c>
      <c r="I326" s="11">
        <v>1.29348E8</v>
      </c>
      <c r="J326" s="11">
        <v>4.7796E7</v>
      </c>
      <c r="K326" t="s">
        <v>41</v>
      </c>
      <c r="L326" t="s">
        <v>42</v>
      </c>
      <c r="M326" t="s">
        <v>43</v>
      </c>
      <c r="N326" s="51" t="s">
        <v>44</v>
      </c>
      <c r="O326" s="13">
        <v>59.996</v>
      </c>
      <c r="P326" t="s">
        <v>187</v>
      </c>
      <c r="Q326" s="14" t="s">
        <v>46</v>
      </c>
      <c r="R326">
        <v>106.0</v>
      </c>
      <c r="S326" s="13">
        <v>0.9433962107</v>
      </c>
      <c r="T326" s="13">
        <v>1.886792421</v>
      </c>
      <c r="U326" s="13">
        <v>1.415094376</v>
      </c>
      <c r="V326">
        <v>268.774</v>
      </c>
      <c r="W326" t="s">
        <v>145</v>
      </c>
      <c r="X326" t="s">
        <v>339</v>
      </c>
      <c r="Y326">
        <v>566000.0</v>
      </c>
      <c r="Z326">
        <f t="shared" si="6"/>
        <v>59996000</v>
      </c>
      <c r="AA326" s="15">
        <f>R326*(1+(S326/Sheet2!$A$2))</f>
        <v>107</v>
      </c>
      <c r="AB326" s="16">
        <f t="shared" si="4"/>
        <v>2.15594373</v>
      </c>
      <c r="AC326" s="17">
        <f t="shared" si="5"/>
        <v>0.7966531102</v>
      </c>
    </row>
    <row r="327" ht="12.75" customHeight="1">
      <c r="A327">
        <v>6.0</v>
      </c>
      <c r="B327">
        <v>15.0</v>
      </c>
      <c r="C327">
        <v>2017.0</v>
      </c>
      <c r="D327" s="9">
        <f t="shared" si="1"/>
        <v>42901</v>
      </c>
      <c r="E327" s="10">
        <v>2010.0</v>
      </c>
      <c r="F327" s="10">
        <f t="shared" si="2"/>
        <v>7</v>
      </c>
      <c r="G327" t="s">
        <v>896</v>
      </c>
      <c r="H327" t="s">
        <v>897</v>
      </c>
      <c r="I327" s="11">
        <v>351424.78</v>
      </c>
      <c r="J327" s="11">
        <v>-332268.65</v>
      </c>
      <c r="K327" s="1" t="s">
        <v>13</v>
      </c>
      <c r="L327" t="s">
        <v>221</v>
      </c>
      <c r="M327" t="s">
        <v>133</v>
      </c>
      <c r="N327" s="51" t="s">
        <v>44</v>
      </c>
      <c r="O327" s="13">
        <v>27.298</v>
      </c>
      <c r="P327" t="s">
        <v>485</v>
      </c>
      <c r="Q327" s="14" t="s">
        <v>46</v>
      </c>
      <c r="R327">
        <v>6.9</v>
      </c>
      <c r="S327" s="13">
        <v>23.91304207</v>
      </c>
      <c r="T327" s="13">
        <v>10.86956406</v>
      </c>
      <c r="U327" s="13">
        <v>19.56521606</v>
      </c>
      <c r="V327">
        <v>197.015</v>
      </c>
      <c r="W327" t="s">
        <v>97</v>
      </c>
      <c r="X327" t="s">
        <v>75</v>
      </c>
      <c r="Y327">
        <v>4050000.0</v>
      </c>
      <c r="Z327">
        <f t="shared" si="6"/>
        <v>27945000</v>
      </c>
      <c r="AA327" s="15">
        <f>R327*(1+(S327/Sheet2!$A$2))</f>
        <v>8.549999903</v>
      </c>
      <c r="AB327" s="16">
        <f t="shared" si="4"/>
        <v>0.01257558705</v>
      </c>
      <c r="AC327" s="17">
        <f t="shared" si="5"/>
        <v>-0.01189009304</v>
      </c>
    </row>
    <row r="328" ht="12.75" customHeight="1">
      <c r="A328">
        <v>6.0</v>
      </c>
      <c r="B328">
        <v>16.0</v>
      </c>
      <c r="C328">
        <v>2017.0</v>
      </c>
      <c r="D328" s="9">
        <f t="shared" si="1"/>
        <v>42902</v>
      </c>
      <c r="E328" s="10">
        <v>2013.0</v>
      </c>
      <c r="F328" s="10">
        <f t="shared" si="2"/>
        <v>4</v>
      </c>
      <c r="G328" t="s">
        <v>898</v>
      </c>
      <c r="H328" t="s">
        <v>899</v>
      </c>
      <c r="I328" s="11">
        <v>406000.0</v>
      </c>
      <c r="J328" s="11">
        <v>-5661000.0</v>
      </c>
      <c r="K328" t="s">
        <v>2</v>
      </c>
      <c r="L328" t="s">
        <v>87</v>
      </c>
      <c r="M328" t="s">
        <v>900</v>
      </c>
      <c r="N328" s="51" t="s">
        <v>44</v>
      </c>
      <c r="O328" s="13">
        <v>76.9786</v>
      </c>
      <c r="P328" t="s">
        <v>901</v>
      </c>
      <c r="Q328" s="14" t="s">
        <v>46</v>
      </c>
      <c r="R328">
        <v>150.0</v>
      </c>
      <c r="S328" s="13">
        <v>-0.6666666865</v>
      </c>
      <c r="T328" s="13">
        <v>0.0</v>
      </c>
      <c r="U328" s="13">
        <v>-0.6666666865</v>
      </c>
      <c r="V328">
        <v>318.543</v>
      </c>
      <c r="W328" t="s">
        <v>69</v>
      </c>
      <c r="X328" t="s">
        <v>902</v>
      </c>
      <c r="Y328">
        <v>416700.0</v>
      </c>
      <c r="Z328">
        <f t="shared" si="6"/>
        <v>62505000</v>
      </c>
      <c r="AA328" s="15">
        <f>R328*(1+(S328/Sheet2!$A$2))</f>
        <v>149</v>
      </c>
      <c r="AB328" s="16">
        <f t="shared" si="4"/>
        <v>0.006495480362</v>
      </c>
      <c r="AC328" s="17">
        <f t="shared" si="5"/>
        <v>-0.0905687545</v>
      </c>
    </row>
    <row r="329" ht="12.75" customHeight="1">
      <c r="A329">
        <v>6.0</v>
      </c>
      <c r="B329">
        <v>16.0</v>
      </c>
      <c r="C329">
        <v>2017.0</v>
      </c>
      <c r="D329" s="9">
        <f t="shared" si="1"/>
        <v>42902</v>
      </c>
      <c r="E329" s="10">
        <v>2007.0</v>
      </c>
      <c r="F329" s="10">
        <f t="shared" si="2"/>
        <v>10</v>
      </c>
      <c r="G329" t="s">
        <v>903</v>
      </c>
      <c r="H329" t="s">
        <v>904</v>
      </c>
      <c r="I329" s="11">
        <v>827900.0</v>
      </c>
      <c r="J329" s="11">
        <v>-1233400.0</v>
      </c>
      <c r="K329" s="1" t="s">
        <v>13</v>
      </c>
      <c r="L329" t="s">
        <v>221</v>
      </c>
      <c r="M329" t="s">
        <v>133</v>
      </c>
      <c r="N329" s="51" t="s">
        <v>44</v>
      </c>
      <c r="O329" s="13">
        <v>25.9734</v>
      </c>
      <c r="P329" t="s">
        <v>45</v>
      </c>
      <c r="Q329" s="14" t="s">
        <v>46</v>
      </c>
      <c r="R329">
        <v>40.0</v>
      </c>
      <c r="S329" s="13">
        <v>1.0</v>
      </c>
      <c r="T329" s="13">
        <v>-7.75</v>
      </c>
      <c r="U329" s="13">
        <v>-2.5</v>
      </c>
      <c r="V329">
        <v>71.5981</v>
      </c>
      <c r="W329" t="s">
        <v>97</v>
      </c>
      <c r="X329" t="s">
        <v>75</v>
      </c>
      <c r="Y329">
        <v>663500.0</v>
      </c>
      <c r="Z329">
        <f t="shared" si="6"/>
        <v>26540000</v>
      </c>
      <c r="AA329" s="15">
        <f>R329*(1+(S329/Sheet2!$A$2))</f>
        <v>40.4</v>
      </c>
      <c r="AB329" s="16">
        <f t="shared" si="4"/>
        <v>0.03119442351</v>
      </c>
      <c r="AC329" s="17">
        <f t="shared" si="5"/>
        <v>-0.04647324793</v>
      </c>
    </row>
    <row r="330" ht="12.75" customHeight="1">
      <c r="A330">
        <v>6.0</v>
      </c>
      <c r="B330">
        <v>19.0</v>
      </c>
      <c r="C330">
        <v>2017.0</v>
      </c>
      <c r="D330" s="9">
        <f t="shared" si="1"/>
        <v>42905</v>
      </c>
      <c r="E330" s="10">
        <v>1997.0</v>
      </c>
      <c r="F330" s="10">
        <f t="shared" si="2"/>
        <v>20</v>
      </c>
      <c r="G330" t="s">
        <v>905</v>
      </c>
      <c r="H330" t="s">
        <v>906</v>
      </c>
      <c r="I330" s="11">
        <v>5.8158E7</v>
      </c>
      <c r="J330" s="11">
        <v>-230000.0</v>
      </c>
      <c r="K330" t="s">
        <v>4</v>
      </c>
      <c r="L330" t="s">
        <v>51</v>
      </c>
      <c r="M330" t="s">
        <v>133</v>
      </c>
      <c r="N330" s="51" t="s">
        <v>44</v>
      </c>
      <c r="O330" s="13">
        <v>67.2413</v>
      </c>
      <c r="P330" t="s">
        <v>45</v>
      </c>
      <c r="Q330" s="14" t="s">
        <v>46</v>
      </c>
      <c r="R330">
        <v>35.0</v>
      </c>
      <c r="S330" s="13">
        <v>64.2857132</v>
      </c>
      <c r="T330" s="13">
        <v>137.14285280000001</v>
      </c>
      <c r="U330" s="13">
        <v>76.42857361</v>
      </c>
      <c r="V330">
        <v>163.528</v>
      </c>
      <c r="W330" s="1" t="s">
        <v>54</v>
      </c>
      <c r="X330" t="s">
        <v>75</v>
      </c>
      <c r="Y330">
        <v>2000000.0</v>
      </c>
      <c r="Z330">
        <f t="shared" si="6"/>
        <v>70000000</v>
      </c>
      <c r="AA330" s="15">
        <f>R330*(1+(S330/Sheet2!$A$2))</f>
        <v>57.49999962</v>
      </c>
      <c r="AB330" s="16">
        <f t="shared" si="4"/>
        <v>0.8308285714</v>
      </c>
      <c r="AC330" s="17">
        <f t="shared" si="5"/>
        <v>-0.003285714286</v>
      </c>
    </row>
    <row r="331" ht="12.75" customHeight="1">
      <c r="A331">
        <v>6.0</v>
      </c>
      <c r="B331">
        <v>21.0</v>
      </c>
      <c r="C331">
        <v>2017.0</v>
      </c>
      <c r="D331" s="9">
        <f t="shared" si="1"/>
        <v>42907</v>
      </c>
      <c r="E331" s="10">
        <v>1983.0</v>
      </c>
      <c r="F331" s="10">
        <f t="shared" si="2"/>
        <v>34</v>
      </c>
      <c r="G331" t="s">
        <v>907</v>
      </c>
      <c r="H331" t="s">
        <v>908</v>
      </c>
      <c r="I331" s="11">
        <v>1.2246E10</v>
      </c>
      <c r="J331" s="11">
        <v>9.332E8</v>
      </c>
      <c r="K331" t="s">
        <v>41</v>
      </c>
      <c r="L331" t="s">
        <v>42</v>
      </c>
      <c r="M331" t="s">
        <v>43</v>
      </c>
      <c r="N331" s="51" t="s">
        <v>44</v>
      </c>
      <c r="O331" s="13">
        <v>3790.87</v>
      </c>
      <c r="P331" t="s">
        <v>451</v>
      </c>
      <c r="Q331" s="14" t="s">
        <v>46</v>
      </c>
      <c r="R331">
        <v>31.0</v>
      </c>
      <c r="S331" s="13">
        <v>-9.677419662</v>
      </c>
      <c r="T331" s="13">
        <v>-6.451612949</v>
      </c>
      <c r="U331" s="13">
        <v>-3.225806475</v>
      </c>
      <c r="V331">
        <v>11487.5</v>
      </c>
      <c r="W331" t="s">
        <v>97</v>
      </c>
      <c r="X331" t="s">
        <v>909</v>
      </c>
      <c r="Y331">
        <v>1.22286E8</v>
      </c>
      <c r="Z331">
        <f t="shared" si="6"/>
        <v>3790866000</v>
      </c>
      <c r="AA331" s="15">
        <f>R331*(1+(S331/Sheet2!$A$2))</f>
        <v>27.9999999</v>
      </c>
      <c r="AB331" s="16">
        <f t="shared" si="4"/>
        <v>3.230396432</v>
      </c>
      <c r="AC331" s="17">
        <f t="shared" si="5"/>
        <v>0.2461706639</v>
      </c>
    </row>
    <row r="332" ht="12.75" customHeight="1">
      <c r="A332">
        <v>6.0</v>
      </c>
      <c r="B332">
        <v>21.0</v>
      </c>
      <c r="C332">
        <v>2017.0</v>
      </c>
      <c r="D332" s="9">
        <f t="shared" si="1"/>
        <v>42907</v>
      </c>
      <c r="E332" s="10">
        <v>2010.0</v>
      </c>
      <c r="F332" s="10">
        <f t="shared" si="2"/>
        <v>7</v>
      </c>
      <c r="G332" t="s">
        <v>910</v>
      </c>
      <c r="H332" t="s">
        <v>911</v>
      </c>
      <c r="I332" s="11">
        <v>1.11948E8</v>
      </c>
      <c r="J332" s="11">
        <v>-8.8745E7</v>
      </c>
      <c r="K332" t="s">
        <v>4</v>
      </c>
      <c r="L332" t="s">
        <v>51</v>
      </c>
      <c r="M332" t="s">
        <v>58</v>
      </c>
      <c r="N332" s="51" t="s">
        <v>44</v>
      </c>
      <c r="O332" s="13">
        <v>545.426</v>
      </c>
      <c r="P332" t="s">
        <v>912</v>
      </c>
      <c r="Q332" s="14" t="s">
        <v>46</v>
      </c>
      <c r="R332">
        <v>29.0</v>
      </c>
      <c r="S332" s="13">
        <v>10.34482765</v>
      </c>
      <c r="T332" s="13">
        <v>-0.6896551847</v>
      </c>
      <c r="U332" s="13">
        <v>0.6896551847</v>
      </c>
      <c r="V332">
        <v>1359.81</v>
      </c>
      <c r="W332" s="1" t="s">
        <v>54</v>
      </c>
      <c r="X332" t="s">
        <v>84</v>
      </c>
      <c r="Y332">
        <v>1.72414E7</v>
      </c>
      <c r="Z332">
        <f t="shared" si="6"/>
        <v>500000600</v>
      </c>
      <c r="AA332" s="15">
        <f>R332*(1+(S332/Sheet2!$A$2))</f>
        <v>32.00000002</v>
      </c>
      <c r="AB332" s="16">
        <f t="shared" si="4"/>
        <v>0.2238957313</v>
      </c>
      <c r="AC332" s="17">
        <f t="shared" si="5"/>
        <v>-0.177489787</v>
      </c>
    </row>
    <row r="333" ht="12.75" customHeight="1">
      <c r="A333">
        <v>6.0</v>
      </c>
      <c r="B333">
        <v>21.0</v>
      </c>
      <c r="C333">
        <v>2017.0</v>
      </c>
      <c r="D333" s="9">
        <f t="shared" si="1"/>
        <v>42907</v>
      </c>
      <c r="E333" s="18">
        <v>1973.0</v>
      </c>
      <c r="F333" s="10">
        <f t="shared" si="2"/>
        <v>44</v>
      </c>
      <c r="G333" t="s">
        <v>913</v>
      </c>
      <c r="H333" t="s">
        <v>914</v>
      </c>
      <c r="I333" s="11">
        <v>1.76097E8</v>
      </c>
      <c r="J333" s="11">
        <v>9.2658E7</v>
      </c>
      <c r="K333" t="s">
        <v>4</v>
      </c>
      <c r="L333" t="s">
        <v>51</v>
      </c>
      <c r="M333" t="s">
        <v>133</v>
      </c>
      <c r="N333" s="12" t="s">
        <v>44</v>
      </c>
      <c r="O333" s="13">
        <v>485.397</v>
      </c>
      <c r="P333" t="s">
        <v>89</v>
      </c>
      <c r="Q333" s="14" t="s">
        <v>46</v>
      </c>
      <c r="R333">
        <v>48.0</v>
      </c>
      <c r="S333" s="13">
        <v>7.291666508</v>
      </c>
      <c r="T333" s="13">
        <v>9.375</v>
      </c>
      <c r="U333" s="13">
        <v>4.6875</v>
      </c>
      <c r="V333">
        <v>1608.67</v>
      </c>
      <c r="W333" t="s">
        <v>145</v>
      </c>
      <c r="X333" t="s">
        <v>284</v>
      </c>
      <c r="Y333">
        <v>1.04167E7</v>
      </c>
      <c r="Z333">
        <f t="shared" si="6"/>
        <v>500001600</v>
      </c>
      <c r="AA333" s="15">
        <f>R333*(1+(S333/Sheet2!$A$2))</f>
        <v>51.49999992</v>
      </c>
      <c r="AB333" s="16">
        <f t="shared" si="4"/>
        <v>0.352192873</v>
      </c>
      <c r="AC333" s="17">
        <f t="shared" si="5"/>
        <v>0.185315407</v>
      </c>
    </row>
    <row r="334" ht="12.75" customHeight="1">
      <c r="A334">
        <v>6.0</v>
      </c>
      <c r="B334">
        <v>21.0</v>
      </c>
      <c r="C334">
        <v>2017.0</v>
      </c>
      <c r="D334" s="9">
        <f t="shared" si="1"/>
        <v>42907</v>
      </c>
      <c r="E334" s="10">
        <v>2004.0</v>
      </c>
      <c r="F334" s="10">
        <f t="shared" si="2"/>
        <v>13</v>
      </c>
      <c r="G334" t="s">
        <v>915</v>
      </c>
      <c r="H334" t="s">
        <v>916</v>
      </c>
      <c r="I334" s="11">
        <v>3.5667E7</v>
      </c>
      <c r="J334" s="11">
        <v>618000.0</v>
      </c>
      <c r="K334" t="s">
        <v>4</v>
      </c>
      <c r="L334" t="s">
        <v>51</v>
      </c>
      <c r="M334" t="s">
        <v>133</v>
      </c>
      <c r="N334" s="51" t="s">
        <v>44</v>
      </c>
      <c r="O334" s="13">
        <v>111.64</v>
      </c>
      <c r="P334" t="s">
        <v>322</v>
      </c>
      <c r="Q334" s="14" t="s">
        <v>46</v>
      </c>
      <c r="R334">
        <v>19.5</v>
      </c>
      <c r="S334" s="13">
        <v>22.05128288</v>
      </c>
      <c r="T334" s="13">
        <v>6.666666508</v>
      </c>
      <c r="U334" s="13">
        <v>11.28205109</v>
      </c>
      <c r="V334">
        <v>323.284</v>
      </c>
      <c r="W334" s="1" t="s">
        <v>54</v>
      </c>
      <c r="X334" t="s">
        <v>343</v>
      </c>
      <c r="Y334">
        <v>5128200.0</v>
      </c>
      <c r="Z334">
        <f t="shared" si="6"/>
        <v>99999900</v>
      </c>
      <c r="AA334" s="15">
        <f>R334*(1+(S334/Sheet2!$A$2))</f>
        <v>23.80000016</v>
      </c>
      <c r="AB334" s="16">
        <f t="shared" si="4"/>
        <v>0.3566703567</v>
      </c>
      <c r="AC334" s="17">
        <f t="shared" si="5"/>
        <v>0.00618000618</v>
      </c>
    </row>
    <row r="335" ht="12.75" customHeight="1">
      <c r="A335">
        <v>6.0</v>
      </c>
      <c r="B335">
        <v>23.0</v>
      </c>
      <c r="C335">
        <v>2017.0</v>
      </c>
      <c r="D335" s="9">
        <f t="shared" si="1"/>
        <v>42909</v>
      </c>
      <c r="E335" s="10">
        <v>2012.0</v>
      </c>
      <c r="F335" s="10">
        <f t="shared" si="2"/>
        <v>5</v>
      </c>
      <c r="G335" t="s">
        <v>917</v>
      </c>
      <c r="H335" t="s">
        <v>918</v>
      </c>
      <c r="I335" s="11">
        <v>-1148000.0</v>
      </c>
      <c r="J335" s="11">
        <v>-1309000.0</v>
      </c>
      <c r="K335" t="s">
        <v>2</v>
      </c>
      <c r="L335" t="s">
        <v>87</v>
      </c>
      <c r="M335" t="s">
        <v>900</v>
      </c>
      <c r="N335" s="51" t="s">
        <v>44</v>
      </c>
      <c r="O335" s="13">
        <v>36.9408</v>
      </c>
      <c r="P335" t="s">
        <v>187</v>
      </c>
      <c r="Q335" s="14" t="s">
        <v>46</v>
      </c>
      <c r="R335">
        <v>8.0</v>
      </c>
      <c r="S335" s="13">
        <v>41.25</v>
      </c>
      <c r="T335" s="13">
        <v>155.0</v>
      </c>
      <c r="U335" s="13">
        <v>78.75</v>
      </c>
      <c r="V335">
        <v>94.3781</v>
      </c>
      <c r="W335" t="s">
        <v>97</v>
      </c>
      <c r="X335" t="s">
        <v>358</v>
      </c>
      <c r="Y335">
        <v>3594300.0</v>
      </c>
      <c r="Z335">
        <f t="shared" si="6"/>
        <v>28754400</v>
      </c>
      <c r="AA335" s="15">
        <f>R335*(1+(S335/Sheet2!$A$2))</f>
        <v>11.3</v>
      </c>
      <c r="AB335" s="16">
        <f t="shared" si="4"/>
        <v>-0.03992432463</v>
      </c>
      <c r="AC335" s="17">
        <f t="shared" si="5"/>
        <v>-0.04552346771</v>
      </c>
    </row>
    <row r="336" ht="12.75" customHeight="1">
      <c r="A336">
        <v>6.0</v>
      </c>
      <c r="B336">
        <v>27.0</v>
      </c>
      <c r="C336">
        <v>2017.0</v>
      </c>
      <c r="D336" s="9">
        <f t="shared" si="1"/>
        <v>42913</v>
      </c>
      <c r="E336" s="18">
        <v>2015.0</v>
      </c>
      <c r="F336" s="10">
        <f t="shared" si="2"/>
        <v>2</v>
      </c>
      <c r="G336" t="s">
        <v>919</v>
      </c>
      <c r="H336" t="s">
        <v>920</v>
      </c>
      <c r="I336" s="11">
        <v>0.0</v>
      </c>
      <c r="J336" s="11">
        <v>-1358242.0</v>
      </c>
      <c r="K336" t="s">
        <v>4</v>
      </c>
      <c r="L336" t="s">
        <v>51</v>
      </c>
      <c r="M336" t="s">
        <v>151</v>
      </c>
      <c r="N336" s="12" t="s">
        <v>44</v>
      </c>
      <c r="O336" s="13">
        <v>11.6387</v>
      </c>
      <c r="P336" t="s">
        <v>187</v>
      </c>
      <c r="Q336" s="14" t="s">
        <v>46</v>
      </c>
      <c r="R336">
        <v>25.0</v>
      </c>
      <c r="S336" s="13">
        <v>5.199999809</v>
      </c>
      <c r="T336" s="13">
        <v>11.19999981</v>
      </c>
      <c r="U336" s="13">
        <v>0.0</v>
      </c>
      <c r="V336">
        <v>51.2103</v>
      </c>
      <c r="W336" s="1" t="s">
        <v>54</v>
      </c>
      <c r="X336" t="s">
        <v>358</v>
      </c>
      <c r="Y336">
        <v>500000.0</v>
      </c>
      <c r="Z336">
        <f t="shared" si="6"/>
        <v>12500000</v>
      </c>
      <c r="AA336" s="15">
        <f>R336*(1+(S336/Sheet2!$A$2))</f>
        <v>26.29999995</v>
      </c>
      <c r="AB336" s="16">
        <f t="shared" si="4"/>
        <v>0</v>
      </c>
      <c r="AC336" s="17">
        <f t="shared" si="5"/>
        <v>-0.10865936</v>
      </c>
    </row>
    <row r="337" ht="12.75" customHeight="1">
      <c r="A337">
        <v>7.0</v>
      </c>
      <c r="B337">
        <v>4.0</v>
      </c>
      <c r="C337">
        <v>2017.0</v>
      </c>
      <c r="D337" s="9">
        <f t="shared" si="1"/>
        <v>42920</v>
      </c>
      <c r="E337" s="10">
        <v>2012.0</v>
      </c>
      <c r="F337" s="10">
        <f t="shared" si="2"/>
        <v>5</v>
      </c>
      <c r="G337" t="s">
        <v>921</v>
      </c>
      <c r="H337" t="s">
        <v>922</v>
      </c>
      <c r="I337" s="11">
        <v>7064000.0</v>
      </c>
      <c r="J337" s="11">
        <v>-2.1395E7</v>
      </c>
      <c r="K337" t="s">
        <v>4</v>
      </c>
      <c r="L337" t="s">
        <v>51</v>
      </c>
      <c r="M337" t="s">
        <v>133</v>
      </c>
      <c r="N337" s="51" t="s">
        <v>44</v>
      </c>
      <c r="O337" s="13">
        <v>39.3541</v>
      </c>
      <c r="P337" t="s">
        <v>427</v>
      </c>
      <c r="Q337" s="14" t="s">
        <v>46</v>
      </c>
      <c r="R337">
        <v>14.5</v>
      </c>
      <c r="S337" s="13">
        <v>23.44827652</v>
      </c>
      <c r="T337" s="13">
        <v>68.96551514</v>
      </c>
      <c r="U337" s="13">
        <v>52.41379166</v>
      </c>
      <c r="V337">
        <v>279.537</v>
      </c>
      <c r="W337" t="s">
        <v>69</v>
      </c>
      <c r="X337" t="s">
        <v>75</v>
      </c>
      <c r="Y337">
        <v>2420000.0</v>
      </c>
      <c r="Z337">
        <f t="shared" si="6"/>
        <v>35090000</v>
      </c>
      <c r="AA337" s="15">
        <f>R337*(1+(S337/Sheet2!$A$2))</f>
        <v>17.9000001</v>
      </c>
      <c r="AB337" s="16">
        <f t="shared" si="4"/>
        <v>0.2013109148</v>
      </c>
      <c r="AC337" s="17">
        <f t="shared" si="5"/>
        <v>-0.6097178683</v>
      </c>
    </row>
    <row r="338" ht="12.75" customHeight="1">
      <c r="A338">
        <v>7.0</v>
      </c>
      <c r="B338">
        <v>6.0</v>
      </c>
      <c r="C338">
        <v>2017.0</v>
      </c>
      <c r="D338" s="9">
        <f t="shared" si="1"/>
        <v>42922</v>
      </c>
      <c r="E338" s="10">
        <v>2003.0</v>
      </c>
      <c r="F338" s="10">
        <f t="shared" si="2"/>
        <v>14</v>
      </c>
      <c r="G338" t="s">
        <v>923</v>
      </c>
      <c r="H338" t="s">
        <v>924</v>
      </c>
      <c r="I338" s="11">
        <v>9299325.0</v>
      </c>
      <c r="J338" s="11">
        <v>-7508450.0</v>
      </c>
      <c r="K338" t="s">
        <v>4</v>
      </c>
      <c r="L338" t="s">
        <v>51</v>
      </c>
      <c r="M338" t="s">
        <v>133</v>
      </c>
      <c r="N338" s="51" t="s">
        <v>44</v>
      </c>
      <c r="O338" s="13">
        <v>74.1527</v>
      </c>
      <c r="P338" t="s">
        <v>485</v>
      </c>
      <c r="Q338" s="14" t="s">
        <v>46</v>
      </c>
      <c r="R338">
        <v>23.3</v>
      </c>
      <c r="S338" s="13">
        <v>-40.55793762</v>
      </c>
      <c r="T338" s="13">
        <v>-41.63089752</v>
      </c>
      <c r="U338" s="13">
        <v>-41.20171356</v>
      </c>
      <c r="V338">
        <v>460.907</v>
      </c>
      <c r="W338" s="1" t="s">
        <v>54</v>
      </c>
      <c r="X338" t="s">
        <v>75</v>
      </c>
      <c r="Y338">
        <v>3261800.0</v>
      </c>
      <c r="Z338">
        <f t="shared" si="6"/>
        <v>75999940</v>
      </c>
      <c r="AA338" s="15">
        <f>R338*(1+(S338/Sheet2!$A$2))</f>
        <v>13.85000053</v>
      </c>
      <c r="AB338" s="16">
        <f t="shared" si="4"/>
        <v>0.1223596361</v>
      </c>
      <c r="AC338" s="17">
        <f t="shared" si="5"/>
        <v>-0.09879547273</v>
      </c>
    </row>
    <row r="339" ht="12.75" customHeight="1">
      <c r="A339">
        <v>7.0</v>
      </c>
      <c r="B339">
        <v>11.0</v>
      </c>
      <c r="C339">
        <v>2017.0</v>
      </c>
      <c r="D339" s="9">
        <f t="shared" si="1"/>
        <v>42927</v>
      </c>
      <c r="E339" s="18">
        <v>2005.0</v>
      </c>
      <c r="F339" s="10">
        <f t="shared" si="2"/>
        <v>12</v>
      </c>
      <c r="G339" t="s">
        <v>925</v>
      </c>
      <c r="H339" t="s">
        <v>926</v>
      </c>
      <c r="I339" s="11">
        <v>6.6528E7</v>
      </c>
      <c r="J339" s="11">
        <v>1.4399E7</v>
      </c>
      <c r="K339" s="1" t="s">
        <v>13</v>
      </c>
      <c r="L339" t="s">
        <v>556</v>
      </c>
      <c r="M339" t="s">
        <v>133</v>
      </c>
      <c r="N339" s="12" t="s">
        <v>44</v>
      </c>
      <c r="O339" s="13">
        <v>366.943</v>
      </c>
      <c r="P339" t="s">
        <v>927</v>
      </c>
      <c r="Q339" s="14" t="s">
        <v>46</v>
      </c>
      <c r="R339">
        <v>30.0</v>
      </c>
      <c r="S339" s="13">
        <v>6.666666508</v>
      </c>
      <c r="T339" s="13">
        <v>10.0</v>
      </c>
      <c r="U339" s="13">
        <v>36.0</v>
      </c>
      <c r="V339">
        <v>1285.96</v>
      </c>
      <c r="W339" t="s">
        <v>115</v>
      </c>
      <c r="X339" t="s">
        <v>343</v>
      </c>
      <c r="Y339">
        <v>1.09563E7</v>
      </c>
      <c r="Z339">
        <f t="shared" si="6"/>
        <v>328689000</v>
      </c>
      <c r="AA339" s="15">
        <f>R339*(1+(S339/Sheet2!$A$2))</f>
        <v>31.99999995</v>
      </c>
      <c r="AB339" s="16">
        <f t="shared" si="4"/>
        <v>0.2024040963</v>
      </c>
      <c r="AC339" s="17">
        <f t="shared" si="5"/>
        <v>0.04380736806</v>
      </c>
    </row>
    <row r="340" ht="12.75" customHeight="1">
      <c r="A340">
        <v>7.0</v>
      </c>
      <c r="B340">
        <v>12.0</v>
      </c>
      <c r="C340">
        <v>2017.0</v>
      </c>
      <c r="D340" s="9">
        <f t="shared" si="1"/>
        <v>42928</v>
      </c>
      <c r="E340" s="10">
        <v>2010.0</v>
      </c>
      <c r="F340" s="10">
        <f t="shared" si="2"/>
        <v>7</v>
      </c>
      <c r="G340" t="s">
        <v>928</v>
      </c>
      <c r="H340" t="s">
        <v>929</v>
      </c>
      <c r="I340" s="11">
        <v>1.7818E7</v>
      </c>
      <c r="J340" s="11">
        <v>-2.3106E7</v>
      </c>
      <c r="K340" t="s">
        <v>41</v>
      </c>
      <c r="L340" t="s">
        <v>42</v>
      </c>
      <c r="M340" t="s">
        <v>43</v>
      </c>
      <c r="N340" s="51" t="s">
        <v>44</v>
      </c>
      <c r="O340" s="13">
        <v>592.76</v>
      </c>
      <c r="P340" t="s">
        <v>45</v>
      </c>
      <c r="Q340" s="14" t="s">
        <v>46</v>
      </c>
      <c r="R340">
        <v>280.0</v>
      </c>
      <c r="S340" s="13">
        <v>7.142857075</v>
      </c>
      <c r="T340" s="13">
        <v>3.571428537</v>
      </c>
      <c r="U340" s="13">
        <v>-8.928571701</v>
      </c>
      <c r="V340">
        <v>1296.12</v>
      </c>
      <c r="W340" s="1" t="s">
        <v>54</v>
      </c>
      <c r="X340" t="s">
        <v>930</v>
      </c>
      <c r="Y340">
        <v>2117000.0</v>
      </c>
      <c r="Z340">
        <f t="shared" si="6"/>
        <v>592760000</v>
      </c>
      <c r="AA340" s="15">
        <f>R340*(1+(S340/Sheet2!$A$2))</f>
        <v>299.9999998</v>
      </c>
      <c r="AB340" s="16">
        <f t="shared" si="4"/>
        <v>0.03005938322</v>
      </c>
      <c r="AC340" s="17">
        <f t="shared" si="5"/>
        <v>-0.03898036305</v>
      </c>
    </row>
    <row r="341" ht="12.75" customHeight="1">
      <c r="A341">
        <v>7.0</v>
      </c>
      <c r="B341">
        <v>13.0</v>
      </c>
      <c r="C341">
        <v>2017.0</v>
      </c>
      <c r="D341" s="9">
        <f t="shared" si="1"/>
        <v>42929</v>
      </c>
      <c r="E341" s="10">
        <v>2014.0</v>
      </c>
      <c r="F341" s="10">
        <f t="shared" si="2"/>
        <v>3</v>
      </c>
      <c r="G341" t="s">
        <v>931</v>
      </c>
      <c r="H341" t="s">
        <v>932</v>
      </c>
      <c r="I341" s="11">
        <v>517000.0</v>
      </c>
      <c r="J341" s="11">
        <v>-1.3260853E7</v>
      </c>
      <c r="K341" t="s">
        <v>4</v>
      </c>
      <c r="L341" t="s">
        <v>51</v>
      </c>
      <c r="M341" t="s">
        <v>52</v>
      </c>
      <c r="N341" s="51" t="s">
        <v>44</v>
      </c>
      <c r="O341" s="13">
        <v>17.4979</v>
      </c>
      <c r="P341" t="s">
        <v>187</v>
      </c>
      <c r="Q341" s="14" t="s">
        <v>46</v>
      </c>
      <c r="R341">
        <v>5.0</v>
      </c>
      <c r="S341" s="13">
        <v>-33.0</v>
      </c>
      <c r="T341" s="13">
        <v>-20.0</v>
      </c>
      <c r="U341" s="13">
        <v>-28.20000076</v>
      </c>
      <c r="V341">
        <v>40.9675</v>
      </c>
      <c r="W341" s="1" t="s">
        <v>54</v>
      </c>
      <c r="X341" t="s">
        <v>75</v>
      </c>
      <c r="Y341">
        <v>3580000.0</v>
      </c>
      <c r="Z341">
        <f t="shared" si="6"/>
        <v>17900000</v>
      </c>
      <c r="AA341" s="15">
        <f>R341*(1+(S341/Sheet2!$A$2))</f>
        <v>3.35</v>
      </c>
      <c r="AB341" s="16">
        <f t="shared" si="4"/>
        <v>0.02888268156</v>
      </c>
      <c r="AC341" s="17">
        <f t="shared" si="5"/>
        <v>-0.7408297765</v>
      </c>
    </row>
    <row r="342" ht="12.75" customHeight="1">
      <c r="A342">
        <v>7.0</v>
      </c>
      <c r="B342">
        <v>13.0</v>
      </c>
      <c r="C342">
        <v>2017.0</v>
      </c>
      <c r="D342" s="9">
        <f t="shared" si="1"/>
        <v>42929</v>
      </c>
      <c r="E342" s="18">
        <v>2016.0</v>
      </c>
      <c r="F342" s="10">
        <f t="shared" si="2"/>
        <v>1</v>
      </c>
      <c r="G342" t="s">
        <v>933</v>
      </c>
      <c r="H342" t="s">
        <v>934</v>
      </c>
      <c r="I342" s="11">
        <v>8024000.0</v>
      </c>
      <c r="J342" s="11">
        <v>2929000.0</v>
      </c>
      <c r="K342" t="s">
        <v>4</v>
      </c>
      <c r="L342" t="s">
        <v>51</v>
      </c>
      <c r="M342" t="s">
        <v>52</v>
      </c>
      <c r="N342" s="51" t="s">
        <v>44</v>
      </c>
      <c r="O342" s="13">
        <v>13.4144</v>
      </c>
      <c r="P342" t="s">
        <v>187</v>
      </c>
      <c r="Q342" s="14" t="s">
        <v>46</v>
      </c>
      <c r="R342">
        <v>5.4</v>
      </c>
      <c r="S342" s="13">
        <v>32.40740585</v>
      </c>
      <c r="T342" s="13">
        <v>100.0</v>
      </c>
      <c r="U342" s="13">
        <v>151.8518524</v>
      </c>
      <c r="V342">
        <v>65.8364</v>
      </c>
      <c r="W342" t="s">
        <v>97</v>
      </c>
      <c r="X342" t="s">
        <v>75</v>
      </c>
      <c r="Y342">
        <v>2579200.0</v>
      </c>
      <c r="Z342">
        <f t="shared" si="6"/>
        <v>13927680</v>
      </c>
      <c r="AA342" s="15">
        <f>R342*(1+(S342/Sheet2!$A$2))</f>
        <v>7.149999916</v>
      </c>
      <c r="AB342" s="16">
        <f t="shared" si="4"/>
        <v>0.5761189229</v>
      </c>
      <c r="AC342" s="17">
        <f t="shared" si="5"/>
        <v>0.2103006387</v>
      </c>
    </row>
    <row r="343" ht="12.75" customHeight="1">
      <c r="A343">
        <v>7.0</v>
      </c>
      <c r="B343">
        <v>14.0</v>
      </c>
      <c r="C343">
        <v>2017.0</v>
      </c>
      <c r="D343" s="9">
        <f t="shared" si="1"/>
        <v>42930</v>
      </c>
      <c r="E343" s="18">
        <v>2010.0</v>
      </c>
      <c r="F343" s="10">
        <f t="shared" si="2"/>
        <v>7</v>
      </c>
      <c r="G343" t="s">
        <v>935</v>
      </c>
      <c r="H343" t="s">
        <v>936</v>
      </c>
      <c r="I343" s="11">
        <v>3476000.0</v>
      </c>
      <c r="J343" s="11">
        <v>-9073000.0</v>
      </c>
      <c r="K343" t="s">
        <v>4</v>
      </c>
      <c r="L343" t="s">
        <v>51</v>
      </c>
      <c r="M343" t="s">
        <v>133</v>
      </c>
      <c r="N343" s="12" t="s">
        <v>44</v>
      </c>
      <c r="O343" s="13">
        <v>23.087</v>
      </c>
      <c r="P343" t="s">
        <v>187</v>
      </c>
      <c r="Q343" s="14" t="s">
        <v>46</v>
      </c>
      <c r="R343">
        <v>8.4</v>
      </c>
      <c r="S343" s="13">
        <v>-33.92856979</v>
      </c>
      <c r="T343" s="13">
        <v>-40.47618866</v>
      </c>
      <c r="U343" s="13">
        <v>-46.42856979</v>
      </c>
      <c r="V343">
        <v>73.1139</v>
      </c>
      <c r="W343" t="s">
        <v>115</v>
      </c>
      <c r="X343" t="s">
        <v>75</v>
      </c>
      <c r="Y343">
        <v>2857100.0</v>
      </c>
      <c r="Z343">
        <f t="shared" si="6"/>
        <v>23999640</v>
      </c>
      <c r="AA343" s="15">
        <f>R343*(1+(S343/Sheet2!$A$2))</f>
        <v>5.550000138</v>
      </c>
      <c r="AB343" s="16">
        <f t="shared" si="4"/>
        <v>0.1448355059</v>
      </c>
      <c r="AC343" s="17">
        <f t="shared" si="5"/>
        <v>-0.3780473374</v>
      </c>
    </row>
    <row r="344" ht="12.75" customHeight="1">
      <c r="A344">
        <v>7.0</v>
      </c>
      <c r="B344">
        <v>14.0</v>
      </c>
      <c r="C344">
        <v>2017.0</v>
      </c>
      <c r="D344" s="9">
        <f t="shared" si="1"/>
        <v>42930</v>
      </c>
      <c r="E344" s="18">
        <v>2008.0</v>
      </c>
      <c r="F344" s="10">
        <f t="shared" si="2"/>
        <v>9</v>
      </c>
      <c r="G344" t="s">
        <v>937</v>
      </c>
      <c r="H344" t="s">
        <v>938</v>
      </c>
      <c r="I344" s="11">
        <v>1.964E7</v>
      </c>
      <c r="J344" s="11">
        <v>-3439000.0</v>
      </c>
      <c r="K344" t="s">
        <v>4</v>
      </c>
      <c r="L344" t="s">
        <v>87</v>
      </c>
      <c r="M344" t="s">
        <v>133</v>
      </c>
      <c r="N344" s="51" t="s">
        <v>44</v>
      </c>
      <c r="O344" s="13">
        <v>20.7965</v>
      </c>
      <c r="P344" t="s">
        <v>187</v>
      </c>
      <c r="Q344" s="14" t="s">
        <v>46</v>
      </c>
      <c r="R344">
        <v>7.6</v>
      </c>
      <c r="S344" s="13">
        <v>14.47368526</v>
      </c>
      <c r="T344" s="13">
        <v>15.78947544</v>
      </c>
      <c r="U344" s="13">
        <v>64.47368622</v>
      </c>
      <c r="V344">
        <v>85.4869</v>
      </c>
      <c r="W344" t="s">
        <v>69</v>
      </c>
      <c r="X344" t="s">
        <v>75</v>
      </c>
      <c r="Y344">
        <v>2830000.0</v>
      </c>
      <c r="Z344">
        <f t="shared" si="6"/>
        <v>21508000</v>
      </c>
      <c r="AA344" s="15">
        <f>R344*(1+(S344/Sheet2!$A$2))</f>
        <v>8.70000008</v>
      </c>
      <c r="AB344" s="16">
        <f t="shared" si="4"/>
        <v>0.9131485959</v>
      </c>
      <c r="AC344" s="17">
        <f t="shared" si="5"/>
        <v>-0.1598939929</v>
      </c>
    </row>
    <row r="345" ht="12.75" customHeight="1">
      <c r="A345">
        <v>7.0</v>
      </c>
      <c r="B345">
        <v>24.0</v>
      </c>
      <c r="C345">
        <v>2017.0</v>
      </c>
      <c r="D345" s="9">
        <f t="shared" si="1"/>
        <v>42940</v>
      </c>
      <c r="E345" s="10">
        <v>2007.0</v>
      </c>
      <c r="F345" s="10">
        <f t="shared" si="2"/>
        <v>10</v>
      </c>
      <c r="G345" t="s">
        <v>939</v>
      </c>
      <c r="H345" t="s">
        <v>940</v>
      </c>
      <c r="I345" s="11">
        <v>3111000.0</v>
      </c>
      <c r="J345" s="11">
        <v>-3222000.0</v>
      </c>
      <c r="K345" t="s">
        <v>4</v>
      </c>
      <c r="L345" t="s">
        <v>51</v>
      </c>
      <c r="M345" t="s">
        <v>52</v>
      </c>
      <c r="N345" s="51" t="s">
        <v>44</v>
      </c>
      <c r="O345" s="13">
        <v>10.7893</v>
      </c>
      <c r="P345" t="s">
        <v>485</v>
      </c>
      <c r="Q345" s="14" t="s">
        <v>46</v>
      </c>
      <c r="R345">
        <v>5.6</v>
      </c>
      <c r="S345" s="13">
        <v>-12.49999809</v>
      </c>
      <c r="T345" s="13">
        <v>-31.24999809</v>
      </c>
      <c r="U345" s="13">
        <v>-37.1428566</v>
      </c>
      <c r="V345">
        <v>28.1255</v>
      </c>
      <c r="W345" t="s">
        <v>69</v>
      </c>
      <c r="X345" t="s">
        <v>358</v>
      </c>
      <c r="Y345">
        <v>2000000.0</v>
      </c>
      <c r="Z345">
        <f t="shared" si="6"/>
        <v>11200000</v>
      </c>
      <c r="AA345" s="15">
        <f>R345*(1+(S345/Sheet2!$A$2))</f>
        <v>4.900000107</v>
      </c>
      <c r="AB345" s="16">
        <f t="shared" si="4"/>
        <v>0.2777678571</v>
      </c>
      <c r="AC345" s="17">
        <f t="shared" si="5"/>
        <v>-0.2876785714</v>
      </c>
    </row>
    <row r="346" ht="12.75" customHeight="1">
      <c r="A346">
        <v>9.0</v>
      </c>
      <c r="B346">
        <v>21.0</v>
      </c>
      <c r="C346">
        <v>2017.0</v>
      </c>
      <c r="D346" s="9">
        <f t="shared" si="1"/>
        <v>42999</v>
      </c>
      <c r="E346" s="10">
        <v>2010.0</v>
      </c>
      <c r="F346" s="10">
        <f t="shared" si="2"/>
        <v>7</v>
      </c>
      <c r="G346" t="s">
        <v>941</v>
      </c>
      <c r="H346" t="s">
        <v>942</v>
      </c>
      <c r="I346" s="11">
        <v>2854000.0</v>
      </c>
      <c r="J346" s="11">
        <v>-1.1119E7</v>
      </c>
      <c r="K346" t="s">
        <v>4</v>
      </c>
      <c r="L346" t="s">
        <v>51</v>
      </c>
      <c r="M346" t="s">
        <v>133</v>
      </c>
      <c r="N346" s="51" t="s">
        <v>44</v>
      </c>
      <c r="O346" s="13">
        <v>87.8985</v>
      </c>
      <c r="P346" t="s">
        <v>187</v>
      </c>
      <c r="Q346" s="14" t="s">
        <v>46</v>
      </c>
      <c r="R346">
        <v>19.4</v>
      </c>
      <c r="S346" s="13">
        <v>123.1958771</v>
      </c>
      <c r="T346" s="13">
        <v>126.8041306</v>
      </c>
      <c r="U346" s="13">
        <v>119.5876312</v>
      </c>
      <c r="V346">
        <v>291.721</v>
      </c>
      <c r="W346" s="1" t="s">
        <v>54</v>
      </c>
      <c r="X346" t="s">
        <v>75</v>
      </c>
      <c r="Y346">
        <v>4645000.0</v>
      </c>
      <c r="Z346">
        <f t="shared" si="6"/>
        <v>90113000</v>
      </c>
      <c r="AA346" s="15">
        <f>R346*(1+(S346/Sheet2!$A$2))</f>
        <v>43.30000016</v>
      </c>
      <c r="AB346" s="16">
        <f t="shared" si="4"/>
        <v>0.03167134598</v>
      </c>
      <c r="AC346" s="17">
        <f t="shared" si="5"/>
        <v>-0.123389522</v>
      </c>
    </row>
    <row r="347" ht="12.75" customHeight="1">
      <c r="A347">
        <v>9.0</v>
      </c>
      <c r="B347">
        <v>28.0</v>
      </c>
      <c r="C347">
        <v>2017.0</v>
      </c>
      <c r="D347" s="9">
        <f t="shared" si="1"/>
        <v>43006</v>
      </c>
      <c r="E347" s="10">
        <v>2003.0</v>
      </c>
      <c r="F347" s="10">
        <f t="shared" si="2"/>
        <v>14</v>
      </c>
      <c r="G347" t="s">
        <v>943</v>
      </c>
      <c r="H347" t="s">
        <v>944</v>
      </c>
      <c r="I347" s="11">
        <v>2.1194E7</v>
      </c>
      <c r="J347" s="11">
        <v>-4059000.0</v>
      </c>
      <c r="K347" t="s">
        <v>4</v>
      </c>
      <c r="L347" t="s">
        <v>51</v>
      </c>
      <c r="M347" t="s">
        <v>133</v>
      </c>
      <c r="N347" s="51" t="s">
        <v>44</v>
      </c>
      <c r="O347" s="13">
        <v>128.428</v>
      </c>
      <c r="P347" t="s">
        <v>945</v>
      </c>
      <c r="Q347" s="14" t="s">
        <v>46</v>
      </c>
      <c r="R347">
        <v>22.0</v>
      </c>
      <c r="S347" s="13">
        <v>42.72727203</v>
      </c>
      <c r="T347" s="13">
        <v>35.90909195</v>
      </c>
      <c r="U347" s="13">
        <v>40.90909195</v>
      </c>
      <c r="V347">
        <v>264.486</v>
      </c>
      <c r="W347" s="1" t="s">
        <v>54</v>
      </c>
      <c r="X347" t="s">
        <v>75</v>
      </c>
      <c r="Y347">
        <v>6000000.0</v>
      </c>
      <c r="Z347">
        <f t="shared" si="6"/>
        <v>132000000</v>
      </c>
      <c r="AA347" s="15">
        <f>R347*(1+(S347/Sheet2!$A$2))</f>
        <v>31.39999985</v>
      </c>
      <c r="AB347" s="16">
        <f t="shared" si="4"/>
        <v>0.1605606061</v>
      </c>
      <c r="AC347" s="17">
        <f t="shared" si="5"/>
        <v>-0.03075</v>
      </c>
    </row>
    <row r="348" ht="12.75" customHeight="1">
      <c r="A348">
        <v>9.0</v>
      </c>
      <c r="B348">
        <v>28.0</v>
      </c>
      <c r="C348">
        <v>2017.0</v>
      </c>
      <c r="D348" s="9">
        <f t="shared" si="1"/>
        <v>43006</v>
      </c>
      <c r="E348" s="10">
        <v>2004.0</v>
      </c>
      <c r="F348" s="10">
        <f t="shared" si="2"/>
        <v>13</v>
      </c>
      <c r="G348" t="s">
        <v>946</v>
      </c>
      <c r="H348" t="s">
        <v>947</v>
      </c>
      <c r="I348" s="11">
        <v>9552000.0</v>
      </c>
      <c r="J348" s="11">
        <v>-5121000.0</v>
      </c>
      <c r="K348" t="s">
        <v>4</v>
      </c>
      <c r="L348" t="s">
        <v>51</v>
      </c>
      <c r="M348" t="s">
        <v>52</v>
      </c>
      <c r="N348" s="51" t="s">
        <v>44</v>
      </c>
      <c r="O348" s="13">
        <v>16.5739</v>
      </c>
      <c r="P348" t="s">
        <v>187</v>
      </c>
      <c r="Q348" s="14" t="s">
        <v>46</v>
      </c>
      <c r="R348">
        <v>5.0</v>
      </c>
      <c r="S348" s="13">
        <v>85.0</v>
      </c>
      <c r="T348" s="13">
        <v>114.0</v>
      </c>
      <c r="U348" s="13">
        <v>144.0</v>
      </c>
      <c r="V348">
        <v>42.0143</v>
      </c>
      <c r="W348" s="1" t="s">
        <v>54</v>
      </c>
      <c r="X348" t="s">
        <v>358</v>
      </c>
      <c r="Y348">
        <v>3400000.0</v>
      </c>
      <c r="Z348">
        <f t="shared" si="6"/>
        <v>17000000</v>
      </c>
      <c r="AA348" s="15">
        <f>R348*(1+(S348/Sheet2!$A$2))</f>
        <v>9.25</v>
      </c>
      <c r="AB348" s="16">
        <f t="shared" si="4"/>
        <v>0.5618823529</v>
      </c>
      <c r="AC348" s="17">
        <f t="shared" si="5"/>
        <v>-0.3012352941</v>
      </c>
    </row>
    <row r="349" ht="12.75" customHeight="1">
      <c r="A349">
        <v>9.0</v>
      </c>
      <c r="B349">
        <v>29.0</v>
      </c>
      <c r="C349">
        <v>2017.0</v>
      </c>
      <c r="D349" s="9">
        <f t="shared" si="1"/>
        <v>43007</v>
      </c>
      <c r="E349" s="10">
        <v>2012.0</v>
      </c>
      <c r="F349" s="10">
        <f t="shared" si="2"/>
        <v>5</v>
      </c>
      <c r="G349" t="s">
        <v>948</v>
      </c>
      <c r="H349" t="s">
        <v>949</v>
      </c>
      <c r="I349" s="11">
        <v>1.91704E8</v>
      </c>
      <c r="J349" s="11">
        <v>1.6886E7</v>
      </c>
      <c r="K349" t="s">
        <v>13</v>
      </c>
      <c r="L349" t="s">
        <v>221</v>
      </c>
      <c r="M349" t="s">
        <v>222</v>
      </c>
      <c r="N349" s="51" t="s">
        <v>44</v>
      </c>
      <c r="O349" s="13">
        <v>4053.53</v>
      </c>
      <c r="P349" t="s">
        <v>571</v>
      </c>
      <c r="Q349" s="14" t="s">
        <v>46</v>
      </c>
      <c r="R349">
        <v>11.5</v>
      </c>
      <c r="S349" s="13">
        <v>0.0</v>
      </c>
      <c r="T349" s="13">
        <v>3.217391253</v>
      </c>
      <c r="U349" s="13">
        <v>0.08695652336</v>
      </c>
      <c r="V349">
        <v>8390.98</v>
      </c>
      <c r="W349" t="s">
        <v>97</v>
      </c>
      <c r="X349" t="s">
        <v>950</v>
      </c>
      <c r="Y349">
        <v>3.6923E7</v>
      </c>
      <c r="Z349">
        <f t="shared" si="6"/>
        <v>424614500</v>
      </c>
      <c r="AA349" s="15">
        <f>R349*(1+(S349/Sheet2!$A$2))</f>
        <v>11.5</v>
      </c>
      <c r="AB349" s="16">
        <f t="shared" si="4"/>
        <v>0.4514777522</v>
      </c>
      <c r="AC349" s="17">
        <f t="shared" si="5"/>
        <v>0.03976783647</v>
      </c>
    </row>
    <row r="350" ht="12.75" customHeight="1">
      <c r="A350">
        <v>9.0</v>
      </c>
      <c r="B350">
        <v>29.0</v>
      </c>
      <c r="C350">
        <v>2017.0</v>
      </c>
      <c r="D350" s="9">
        <f t="shared" si="1"/>
        <v>43007</v>
      </c>
      <c r="E350" s="10">
        <v>1998.0</v>
      </c>
      <c r="F350" s="10">
        <f t="shared" si="2"/>
        <v>19</v>
      </c>
      <c r="G350" t="s">
        <v>951</v>
      </c>
      <c r="H350" t="s">
        <v>952</v>
      </c>
      <c r="I350" s="11">
        <v>2.10372E8</v>
      </c>
      <c r="J350" s="11">
        <v>1.827E7</v>
      </c>
      <c r="K350" t="s">
        <v>41</v>
      </c>
      <c r="L350" t="s">
        <v>42</v>
      </c>
      <c r="M350" t="s">
        <v>43</v>
      </c>
      <c r="N350" s="51" t="s">
        <v>44</v>
      </c>
      <c r="O350" s="13">
        <v>307.034</v>
      </c>
      <c r="P350" t="s">
        <v>953</v>
      </c>
      <c r="Q350" s="14" t="s">
        <v>46</v>
      </c>
      <c r="R350">
        <v>23.0</v>
      </c>
      <c r="S350" s="13">
        <v>10.0</v>
      </c>
      <c r="T350" s="13">
        <v>8.695652008</v>
      </c>
      <c r="U350" s="13">
        <v>6.956521511</v>
      </c>
      <c r="V350">
        <v>638.002</v>
      </c>
      <c r="W350" s="1" t="s">
        <v>54</v>
      </c>
      <c r="X350" t="s">
        <v>954</v>
      </c>
      <c r="Y350">
        <v>1.1608E7</v>
      </c>
      <c r="Z350">
        <f t="shared" si="6"/>
        <v>266984000</v>
      </c>
      <c r="AA350" s="15">
        <f>R350*(1+(S350/Sheet2!$A$2))</f>
        <v>25.3</v>
      </c>
      <c r="AB350" s="16">
        <f t="shared" si="4"/>
        <v>0.7879573308</v>
      </c>
      <c r="AC350" s="17">
        <f t="shared" si="5"/>
        <v>0.06843106703</v>
      </c>
    </row>
    <row r="351" ht="12.75" customHeight="1">
      <c r="A351">
        <v>10.0</v>
      </c>
      <c r="B351">
        <v>2.0</v>
      </c>
      <c r="C351">
        <v>2017.0</v>
      </c>
      <c r="D351" s="9">
        <f t="shared" si="1"/>
        <v>43010</v>
      </c>
      <c r="E351" s="10">
        <v>1973.0</v>
      </c>
      <c r="F351" s="10">
        <f t="shared" si="2"/>
        <v>44</v>
      </c>
      <c r="G351" t="s">
        <v>955</v>
      </c>
      <c r="H351" t="s">
        <v>956</v>
      </c>
      <c r="I351" s="11">
        <v>4.123739E9</v>
      </c>
      <c r="J351" s="11">
        <v>1.95494E8</v>
      </c>
      <c r="K351" t="s">
        <v>41</v>
      </c>
      <c r="L351" t="s">
        <v>42</v>
      </c>
      <c r="M351" t="s">
        <v>43</v>
      </c>
      <c r="N351" s="51" t="s">
        <v>44</v>
      </c>
      <c r="O351" s="13">
        <v>120.003</v>
      </c>
      <c r="P351" t="s">
        <v>761</v>
      </c>
      <c r="Q351" s="14" t="s">
        <v>46</v>
      </c>
      <c r="R351">
        <v>115.0</v>
      </c>
      <c r="S351" s="13">
        <v>2.173913002</v>
      </c>
      <c r="T351" s="13">
        <v>2.173913002</v>
      </c>
      <c r="U351" s="13">
        <v>0.8695651889</v>
      </c>
      <c r="V351">
        <v>258.002</v>
      </c>
      <c r="W351" t="s">
        <v>145</v>
      </c>
      <c r="X351" t="s">
        <v>957</v>
      </c>
      <c r="Y351">
        <v>1043500.0</v>
      </c>
      <c r="Z351">
        <f t="shared" si="6"/>
        <v>120002500</v>
      </c>
      <c r="AA351" s="15">
        <f>R351*(1+(S351/Sheet2!$A$2))</f>
        <v>117.5</v>
      </c>
      <c r="AB351" s="16">
        <f t="shared" si="4"/>
        <v>34.36377575</v>
      </c>
      <c r="AC351" s="17">
        <f t="shared" si="5"/>
        <v>1.629082727</v>
      </c>
    </row>
    <row r="352" ht="12.75" customHeight="1">
      <c r="A352">
        <v>10.0</v>
      </c>
      <c r="B352">
        <v>6.0</v>
      </c>
      <c r="C352">
        <v>2017.0</v>
      </c>
      <c r="D352" s="9">
        <f t="shared" si="1"/>
        <v>43014</v>
      </c>
      <c r="E352" s="10">
        <v>2010.0</v>
      </c>
      <c r="F352" s="10">
        <f t="shared" si="2"/>
        <v>7</v>
      </c>
      <c r="G352" t="s">
        <v>958</v>
      </c>
      <c r="H352" t="s">
        <v>959</v>
      </c>
      <c r="I352" s="11">
        <v>8.12582E8</v>
      </c>
      <c r="J352" s="11">
        <v>6.3601E7</v>
      </c>
      <c r="K352" t="s">
        <v>4</v>
      </c>
      <c r="L352" t="s">
        <v>51</v>
      </c>
      <c r="M352" t="s">
        <v>58</v>
      </c>
      <c r="N352" s="51" t="s">
        <v>44</v>
      </c>
      <c r="O352" s="13">
        <v>700.069</v>
      </c>
      <c r="P352" t="s">
        <v>838</v>
      </c>
      <c r="Q352" s="14" t="s">
        <v>46</v>
      </c>
      <c r="R352">
        <v>56.0</v>
      </c>
      <c r="S352" s="13">
        <v>16.9642849</v>
      </c>
      <c r="T352" s="13">
        <v>9.821428299</v>
      </c>
      <c r="U352" s="13">
        <v>11.60714245</v>
      </c>
      <c r="V352">
        <v>1166.78</v>
      </c>
      <c r="W352" t="s">
        <v>69</v>
      </c>
      <c r="X352" t="s">
        <v>960</v>
      </c>
      <c r="Y352">
        <v>1.28573E7</v>
      </c>
      <c r="Z352">
        <f t="shared" si="6"/>
        <v>720008800</v>
      </c>
      <c r="AA352" s="15">
        <f>R352*(1+(S352/Sheet2!$A$2))</f>
        <v>65.49999954</v>
      </c>
      <c r="AB352" s="16">
        <f t="shared" si="4"/>
        <v>1.128572317</v>
      </c>
      <c r="AC352" s="17">
        <f t="shared" si="5"/>
        <v>0.08833364259</v>
      </c>
    </row>
    <row r="353" ht="12.75" customHeight="1">
      <c r="A353">
        <v>10.0</v>
      </c>
      <c r="B353">
        <v>9.0</v>
      </c>
      <c r="C353">
        <v>2017.0</v>
      </c>
      <c r="D353" s="9">
        <f t="shared" si="1"/>
        <v>43017</v>
      </c>
      <c r="E353" s="10">
        <v>2014.0</v>
      </c>
      <c r="F353" s="10">
        <f t="shared" si="2"/>
        <v>3</v>
      </c>
      <c r="G353" t="s">
        <v>961</v>
      </c>
      <c r="H353" t="s">
        <v>962</v>
      </c>
      <c r="I353" s="11">
        <v>6666000.0</v>
      </c>
      <c r="J353" s="11">
        <v>2204000.0</v>
      </c>
      <c r="K353" t="s">
        <v>13</v>
      </c>
      <c r="L353" t="s">
        <v>221</v>
      </c>
      <c r="M353" t="s">
        <v>299</v>
      </c>
      <c r="N353" s="51" t="s">
        <v>44</v>
      </c>
      <c r="O353" s="13">
        <v>234.611</v>
      </c>
      <c r="P353" t="s">
        <v>401</v>
      </c>
      <c r="Q353" s="14" t="s">
        <v>46</v>
      </c>
      <c r="R353">
        <v>6.15</v>
      </c>
      <c r="S353" s="13">
        <v>13.33333111</v>
      </c>
      <c r="T353" s="13">
        <v>8.455283165</v>
      </c>
      <c r="U353" s="13">
        <v>5.040648937</v>
      </c>
      <c r="V353">
        <v>515.251</v>
      </c>
      <c r="W353" t="s">
        <v>145</v>
      </c>
      <c r="X353" t="s">
        <v>525</v>
      </c>
      <c r="Y353">
        <v>4088900.0</v>
      </c>
      <c r="Z353">
        <f t="shared" si="6"/>
        <v>25146735</v>
      </c>
      <c r="AA353" s="15">
        <f>R353*(1+(S353/Sheet2!$A$2))</f>
        <v>6.969999863</v>
      </c>
      <c r="AB353" s="16">
        <f t="shared" si="4"/>
        <v>0.2650841153</v>
      </c>
      <c r="AC353" s="17">
        <f t="shared" si="5"/>
        <v>0.08764557307</v>
      </c>
    </row>
    <row r="354" ht="12.75" customHeight="1">
      <c r="A354">
        <v>10.0</v>
      </c>
      <c r="B354">
        <v>10.0</v>
      </c>
      <c r="C354">
        <v>2017.0</v>
      </c>
      <c r="D354" s="9">
        <f t="shared" si="1"/>
        <v>43018</v>
      </c>
      <c r="E354" s="18">
        <v>2014.0</v>
      </c>
      <c r="F354" s="10">
        <f t="shared" si="2"/>
        <v>3</v>
      </c>
      <c r="G354" t="s">
        <v>963</v>
      </c>
      <c r="H354" t="s">
        <v>964</v>
      </c>
      <c r="I354" s="11">
        <v>2.493174E9</v>
      </c>
      <c r="J354" s="11">
        <v>-3.0234E7</v>
      </c>
      <c r="K354" t="s">
        <v>4</v>
      </c>
      <c r="L354" t="s">
        <v>51</v>
      </c>
      <c r="M354" t="s">
        <v>58</v>
      </c>
      <c r="N354" s="12" t="s">
        <v>44</v>
      </c>
      <c r="O354" s="13">
        <v>833.319</v>
      </c>
      <c r="P354" t="s">
        <v>351</v>
      </c>
      <c r="Q354" s="14" t="s">
        <v>46</v>
      </c>
      <c r="R354">
        <v>50.0</v>
      </c>
      <c r="S354" s="13">
        <v>10.0</v>
      </c>
      <c r="T354" s="13">
        <v>4.5</v>
      </c>
      <c r="U354" s="13">
        <v>-6.199999809</v>
      </c>
      <c r="V354">
        <v>2873.52</v>
      </c>
      <c r="W354" s="1" t="s">
        <v>54</v>
      </c>
      <c r="X354" t="s">
        <v>965</v>
      </c>
      <c r="Y354">
        <v>1.70923E7</v>
      </c>
      <c r="Z354">
        <f t="shared" si="6"/>
        <v>854615000</v>
      </c>
      <c r="AA354" s="15">
        <f>R354*(1+(S354/Sheet2!$A$2))</f>
        <v>55</v>
      </c>
      <c r="AB354" s="16">
        <f t="shared" si="4"/>
        <v>2.917306623</v>
      </c>
      <c r="AC354" s="17">
        <f t="shared" si="5"/>
        <v>-0.03537733365</v>
      </c>
    </row>
    <row r="355" ht="12.75" customHeight="1">
      <c r="A355">
        <v>10.0</v>
      </c>
      <c r="B355">
        <v>11.0</v>
      </c>
      <c r="C355">
        <v>2017.0</v>
      </c>
      <c r="D355" s="9">
        <f t="shared" si="1"/>
        <v>43019</v>
      </c>
      <c r="E355" s="10">
        <v>2013.0</v>
      </c>
      <c r="F355" s="10">
        <f t="shared" si="2"/>
        <v>4</v>
      </c>
      <c r="G355" t="s">
        <v>966</v>
      </c>
      <c r="H355" t="s">
        <v>967</v>
      </c>
      <c r="I355" s="11">
        <v>5.47E8</v>
      </c>
      <c r="J355" s="11">
        <v>2.96E7</v>
      </c>
      <c r="K355" t="s">
        <v>13</v>
      </c>
      <c r="L355" t="s">
        <v>221</v>
      </c>
      <c r="M355" t="s">
        <v>222</v>
      </c>
      <c r="N355" s="51" t="s">
        <v>44</v>
      </c>
      <c r="O355" s="13">
        <v>8225.78</v>
      </c>
      <c r="P355" t="s">
        <v>451</v>
      </c>
      <c r="Q355" s="14" t="s">
        <v>46</v>
      </c>
      <c r="R355">
        <v>9.76</v>
      </c>
      <c r="S355" s="13">
        <v>2.459013939</v>
      </c>
      <c r="T355" s="13">
        <v>5.532784462</v>
      </c>
      <c r="U355" s="13">
        <v>4.918030262</v>
      </c>
      <c r="V355">
        <v>11671.4</v>
      </c>
      <c r="W355" s="1" t="s">
        <v>54</v>
      </c>
      <c r="X355" t="s">
        <v>968</v>
      </c>
      <c r="Y355">
        <v>7.80927E7</v>
      </c>
      <c r="Z355">
        <f t="shared" si="6"/>
        <v>762184752</v>
      </c>
      <c r="AA355" s="15">
        <f>R355*(1+(S355/Sheet2!$A$2))</f>
        <v>9.99999976</v>
      </c>
      <c r="AB355" s="16">
        <f t="shared" si="4"/>
        <v>0.7176737642</v>
      </c>
      <c r="AC355" s="17">
        <f t="shared" si="5"/>
        <v>0.03883572837</v>
      </c>
    </row>
    <row r="356" ht="12.75" customHeight="1">
      <c r="A356">
        <v>10.0</v>
      </c>
      <c r="B356">
        <v>11.0</v>
      </c>
      <c r="C356">
        <v>2017.0</v>
      </c>
      <c r="D356" s="9">
        <f t="shared" si="1"/>
        <v>43019</v>
      </c>
      <c r="E356" s="10">
        <v>2011.0</v>
      </c>
      <c r="F356" s="10">
        <f t="shared" si="2"/>
        <v>6</v>
      </c>
      <c r="G356" t="s">
        <v>969</v>
      </c>
      <c r="H356" t="s">
        <v>970</v>
      </c>
      <c r="I356" s="11">
        <v>4.80672E8</v>
      </c>
      <c r="J356" s="11">
        <v>7.3853E7</v>
      </c>
      <c r="K356" t="s">
        <v>41</v>
      </c>
      <c r="L356" t="s">
        <v>42</v>
      </c>
      <c r="M356" t="s">
        <v>43</v>
      </c>
      <c r="N356" s="51" t="s">
        <v>44</v>
      </c>
      <c r="O356" s="13">
        <v>422.554</v>
      </c>
      <c r="P356" t="s">
        <v>351</v>
      </c>
      <c r="Q356" s="14" t="s">
        <v>46</v>
      </c>
      <c r="R356">
        <v>24.5</v>
      </c>
      <c r="S356" s="13">
        <v>10.20408154</v>
      </c>
      <c r="T356" s="13">
        <v>8.97959137</v>
      </c>
      <c r="U356" s="13">
        <v>4.081632614</v>
      </c>
      <c r="V356">
        <v>660.692</v>
      </c>
      <c r="W356" t="s">
        <v>97</v>
      </c>
      <c r="X356" t="s">
        <v>971</v>
      </c>
      <c r="Y356">
        <v>1.43726E7</v>
      </c>
      <c r="Z356">
        <f t="shared" si="6"/>
        <v>352128700</v>
      </c>
      <c r="AA356" s="15">
        <f>R356*(1+(S356/Sheet2!$A$2))</f>
        <v>26.99999998</v>
      </c>
      <c r="AB356" s="16">
        <f t="shared" si="4"/>
        <v>1.365046359</v>
      </c>
      <c r="AC356" s="17">
        <f t="shared" si="5"/>
        <v>0.2097329755</v>
      </c>
    </row>
    <row r="357" ht="12.75" customHeight="1">
      <c r="A357">
        <v>10.0</v>
      </c>
      <c r="B357">
        <v>12.0</v>
      </c>
      <c r="C357">
        <v>2017.0</v>
      </c>
      <c r="D357" s="9">
        <f t="shared" si="1"/>
        <v>43020</v>
      </c>
      <c r="E357" s="18">
        <v>2000.0</v>
      </c>
      <c r="F357" s="10">
        <f t="shared" si="2"/>
        <v>17</v>
      </c>
      <c r="G357" t="s">
        <v>972</v>
      </c>
      <c r="H357" t="s">
        <v>973</v>
      </c>
      <c r="I357" s="11">
        <v>1.44686E8</v>
      </c>
      <c r="J357" s="11">
        <v>7.4631E7</v>
      </c>
      <c r="K357" t="s">
        <v>4</v>
      </c>
      <c r="L357" t="s">
        <v>51</v>
      </c>
      <c r="M357" t="s">
        <v>58</v>
      </c>
      <c r="N357" s="12" t="s">
        <v>44</v>
      </c>
      <c r="O357" s="13">
        <v>791.059</v>
      </c>
      <c r="P357" t="s">
        <v>868</v>
      </c>
      <c r="Q357" s="14" t="s">
        <v>46</v>
      </c>
      <c r="R357">
        <v>24.0</v>
      </c>
      <c r="S357" s="13">
        <v>20.83333397</v>
      </c>
      <c r="T357" s="13">
        <v>11.66666698</v>
      </c>
      <c r="U357" s="13">
        <v>4.166666508</v>
      </c>
      <c r="V357">
        <v>2076.84</v>
      </c>
      <c r="W357" s="1" t="s">
        <v>54</v>
      </c>
      <c r="X357" t="s">
        <v>974</v>
      </c>
      <c r="Y357">
        <v>2.91667E7</v>
      </c>
      <c r="Z357">
        <f t="shared" si="6"/>
        <v>700000800</v>
      </c>
      <c r="AA357" s="15">
        <f>R357*(1+(S357/Sheet2!$A$2))</f>
        <v>29.00000015</v>
      </c>
      <c r="AB357" s="16">
        <f t="shared" si="4"/>
        <v>0.2066940495</v>
      </c>
      <c r="AC357" s="17">
        <f t="shared" si="5"/>
        <v>0.1066155924</v>
      </c>
    </row>
    <row r="358" ht="12.75" customHeight="1">
      <c r="A358">
        <v>10.0</v>
      </c>
      <c r="B358">
        <v>12.0</v>
      </c>
      <c r="C358">
        <v>2017.0</v>
      </c>
      <c r="D358" s="9">
        <f t="shared" si="1"/>
        <v>43020</v>
      </c>
      <c r="E358" s="18">
        <v>2008.0</v>
      </c>
      <c r="F358" s="10">
        <f t="shared" si="2"/>
        <v>9</v>
      </c>
      <c r="G358" t="s">
        <v>975</v>
      </c>
      <c r="H358" t="s">
        <v>976</v>
      </c>
      <c r="I358" s="11">
        <v>8183000.0</v>
      </c>
      <c r="J358" s="11">
        <v>1014000.0</v>
      </c>
      <c r="K358" t="s">
        <v>4</v>
      </c>
      <c r="L358" t="s">
        <v>51</v>
      </c>
      <c r="M358" t="s">
        <v>133</v>
      </c>
      <c r="N358" s="12" t="s">
        <v>44</v>
      </c>
      <c r="O358" s="13">
        <v>19.1241</v>
      </c>
      <c r="P358" t="s">
        <v>187</v>
      </c>
      <c r="Q358" s="14" t="s">
        <v>46</v>
      </c>
      <c r="R358">
        <v>20.0</v>
      </c>
      <c r="S358" s="13">
        <v>56.5</v>
      </c>
      <c r="T358" s="13">
        <v>57.5</v>
      </c>
      <c r="U358" s="13">
        <v>145.5</v>
      </c>
      <c r="V358">
        <v>47.9043</v>
      </c>
      <c r="W358" t="s">
        <v>97</v>
      </c>
      <c r="X358" t="s">
        <v>75</v>
      </c>
      <c r="Y358">
        <v>975000.0</v>
      </c>
      <c r="Z358">
        <f t="shared" si="6"/>
        <v>19500000</v>
      </c>
      <c r="AA358" s="15">
        <f>R358*(1+(S358/Sheet2!$A$2))</f>
        <v>31.3</v>
      </c>
      <c r="AB358" s="16">
        <f t="shared" si="4"/>
        <v>0.4196410256</v>
      </c>
      <c r="AC358" s="17">
        <f t="shared" si="5"/>
        <v>0.052</v>
      </c>
    </row>
    <row r="359" ht="12.75" customHeight="1">
      <c r="A359">
        <v>10.0</v>
      </c>
      <c r="B359">
        <v>13.0</v>
      </c>
      <c r="C359">
        <v>2017.0</v>
      </c>
      <c r="D359" s="9">
        <f t="shared" si="1"/>
        <v>43021</v>
      </c>
      <c r="E359" s="18">
        <v>2011.0</v>
      </c>
      <c r="F359" s="10">
        <f t="shared" si="2"/>
        <v>6</v>
      </c>
      <c r="G359" t="s">
        <v>977</v>
      </c>
      <c r="H359" t="s">
        <v>978</v>
      </c>
      <c r="I359" s="11">
        <v>1.4841E7</v>
      </c>
      <c r="J359" s="11">
        <v>-3.5444E7</v>
      </c>
      <c r="K359" t="s">
        <v>4</v>
      </c>
      <c r="L359" t="s">
        <v>51</v>
      </c>
      <c r="M359" t="s">
        <v>133</v>
      </c>
      <c r="N359" s="12" t="s">
        <v>44</v>
      </c>
      <c r="O359" s="13">
        <v>197.029</v>
      </c>
      <c r="P359" t="s">
        <v>410</v>
      </c>
      <c r="Q359" s="14" t="s">
        <v>46</v>
      </c>
      <c r="R359">
        <v>31.0</v>
      </c>
      <c r="S359" s="13">
        <v>44.19355011</v>
      </c>
      <c r="T359" s="13">
        <v>68.54838562</v>
      </c>
      <c r="U359" s="13">
        <v>103.2258072</v>
      </c>
      <c r="V359">
        <v>1287.19</v>
      </c>
      <c r="W359" s="1" t="s">
        <v>47</v>
      </c>
      <c r="X359" t="s">
        <v>343</v>
      </c>
      <c r="Y359">
        <v>6451600.0</v>
      </c>
      <c r="Z359">
        <f t="shared" si="6"/>
        <v>199999600</v>
      </c>
      <c r="AA359" s="15">
        <f>R359*(1+(S359/Sheet2!$A$2))</f>
        <v>44.70000053</v>
      </c>
      <c r="AB359" s="16">
        <f t="shared" si="4"/>
        <v>0.07420514841</v>
      </c>
      <c r="AC359" s="17">
        <f t="shared" si="5"/>
        <v>-0.1772203544</v>
      </c>
    </row>
    <row r="360" ht="12.75" customHeight="1">
      <c r="A360">
        <v>10.0</v>
      </c>
      <c r="B360">
        <v>13.0</v>
      </c>
      <c r="C360">
        <v>2017.0</v>
      </c>
      <c r="D360" s="9">
        <f t="shared" si="1"/>
        <v>43021</v>
      </c>
      <c r="E360" s="10">
        <v>2005.0</v>
      </c>
      <c r="F360" s="10">
        <f t="shared" si="2"/>
        <v>12</v>
      </c>
      <c r="G360" t="s">
        <v>979</v>
      </c>
      <c r="H360" t="s">
        <v>980</v>
      </c>
      <c r="I360" s="11">
        <v>2935000.0</v>
      </c>
      <c r="J360" s="11">
        <v>-1866000.0</v>
      </c>
      <c r="K360" t="s">
        <v>4</v>
      </c>
      <c r="L360" t="s">
        <v>51</v>
      </c>
      <c r="M360" t="s">
        <v>52</v>
      </c>
      <c r="N360" s="51" t="s">
        <v>44</v>
      </c>
      <c r="O360" s="13">
        <v>12.6799</v>
      </c>
      <c r="P360" t="s">
        <v>187</v>
      </c>
      <c r="Q360" s="14" t="s">
        <v>46</v>
      </c>
      <c r="R360">
        <v>6.4</v>
      </c>
      <c r="S360" s="13">
        <v>93.75</v>
      </c>
      <c r="T360" s="13">
        <v>103.125</v>
      </c>
      <c r="U360" s="13">
        <v>68.75</v>
      </c>
      <c r="V360">
        <v>45.935</v>
      </c>
      <c r="W360" t="s">
        <v>97</v>
      </c>
      <c r="X360" t="s">
        <v>358</v>
      </c>
      <c r="Y360">
        <v>2030000.0</v>
      </c>
      <c r="Z360">
        <f t="shared" si="6"/>
        <v>12992000</v>
      </c>
      <c r="AA360" s="15">
        <f>R360*(1+(S360/Sheet2!$A$2))</f>
        <v>12.4</v>
      </c>
      <c r="AB360" s="16">
        <f t="shared" si="4"/>
        <v>0.2259082512</v>
      </c>
      <c r="AC360" s="17">
        <f t="shared" si="5"/>
        <v>-0.1436268473</v>
      </c>
    </row>
    <row r="361" ht="12.75" customHeight="1">
      <c r="A361">
        <v>10.0</v>
      </c>
      <c r="B361">
        <v>19.0</v>
      </c>
      <c r="C361">
        <v>2017.0</v>
      </c>
      <c r="D361" s="9">
        <f t="shared" si="1"/>
        <v>43027</v>
      </c>
      <c r="E361" s="10">
        <v>2007.0</v>
      </c>
      <c r="F361" s="10">
        <f t="shared" si="2"/>
        <v>10</v>
      </c>
      <c r="G361" t="s">
        <v>981</v>
      </c>
      <c r="H361" t="s">
        <v>982</v>
      </c>
      <c r="I361" s="11">
        <v>9.7025E7</v>
      </c>
      <c r="J361" s="11">
        <v>1.1756E7</v>
      </c>
      <c r="K361" t="s">
        <v>4</v>
      </c>
      <c r="L361" t="s">
        <v>51</v>
      </c>
      <c r="M361" t="s">
        <v>133</v>
      </c>
      <c r="N361" s="51" t="s">
        <v>44</v>
      </c>
      <c r="O361" s="13">
        <v>21.5094</v>
      </c>
      <c r="P361" t="s">
        <v>45</v>
      </c>
      <c r="Q361" s="14" t="s">
        <v>46</v>
      </c>
      <c r="R361">
        <v>22.0</v>
      </c>
      <c r="S361" s="13">
        <v>27.27272797</v>
      </c>
      <c r="T361" s="13">
        <v>31.81818199</v>
      </c>
      <c r="U361" s="13">
        <v>59.09090805</v>
      </c>
      <c r="V361">
        <v>853.428</v>
      </c>
      <c r="W361" t="s">
        <v>97</v>
      </c>
      <c r="X361" t="s">
        <v>75</v>
      </c>
      <c r="Y361">
        <v>1000000.0</v>
      </c>
      <c r="Z361">
        <f t="shared" si="6"/>
        <v>22000000</v>
      </c>
      <c r="AA361" s="15">
        <f>R361*(1+(S361/Sheet2!$A$2))</f>
        <v>28.00000015</v>
      </c>
      <c r="AB361" s="16">
        <f t="shared" si="4"/>
        <v>4.410227273</v>
      </c>
      <c r="AC361" s="17">
        <f t="shared" si="5"/>
        <v>0.5343636364</v>
      </c>
    </row>
    <row r="362" ht="12.75" customHeight="1">
      <c r="A362">
        <v>10.0</v>
      </c>
      <c r="B362">
        <v>27.0</v>
      </c>
      <c r="C362">
        <v>2017.0</v>
      </c>
      <c r="D362" s="9">
        <f t="shared" si="1"/>
        <v>43035</v>
      </c>
      <c r="E362" s="10">
        <v>2008.0</v>
      </c>
      <c r="F362" s="10">
        <f t="shared" si="2"/>
        <v>9</v>
      </c>
      <c r="G362" t="s">
        <v>983</v>
      </c>
      <c r="H362" t="s">
        <v>265</v>
      </c>
      <c r="I362" s="11">
        <v>1.66203E9</v>
      </c>
      <c r="J362" s="11">
        <v>1.04265E8</v>
      </c>
      <c r="K362" t="s">
        <v>4</v>
      </c>
      <c r="L362" t="s">
        <v>51</v>
      </c>
      <c r="M362" t="s">
        <v>58</v>
      </c>
      <c r="N362" s="51" t="s">
        <v>44</v>
      </c>
      <c r="O362" s="13">
        <v>505.627</v>
      </c>
      <c r="P362" t="s">
        <v>89</v>
      </c>
      <c r="Q362" s="14" t="s">
        <v>46</v>
      </c>
      <c r="R362">
        <v>150.0</v>
      </c>
      <c r="S362" s="13">
        <v>7.333333492</v>
      </c>
      <c r="T362" s="13">
        <v>11.0</v>
      </c>
      <c r="U362" s="13">
        <v>20.0</v>
      </c>
      <c r="V362">
        <v>1659.78</v>
      </c>
      <c r="W362" s="1" t="s">
        <v>54</v>
      </c>
      <c r="X362" t="s">
        <v>568</v>
      </c>
      <c r="Y362">
        <v>3002800.0</v>
      </c>
      <c r="Z362">
        <f t="shared" si="6"/>
        <v>450420000</v>
      </c>
      <c r="AA362" s="15">
        <f>R362*(1+(S362/Sheet2!$A$2))</f>
        <v>161.0000002</v>
      </c>
      <c r="AB362" s="16">
        <f t="shared" si="4"/>
        <v>3.689956041</v>
      </c>
      <c r="AC362" s="17">
        <f t="shared" si="5"/>
        <v>0.2314839483</v>
      </c>
    </row>
    <row r="363" ht="12.75" customHeight="1">
      <c r="A363">
        <v>10.0</v>
      </c>
      <c r="B363">
        <v>27.0</v>
      </c>
      <c r="C363">
        <v>2017.0</v>
      </c>
      <c r="D363" s="9">
        <f t="shared" si="1"/>
        <v>43035</v>
      </c>
      <c r="E363" s="10">
        <v>2016.0</v>
      </c>
      <c r="F363" s="10">
        <f t="shared" si="2"/>
        <v>1</v>
      </c>
      <c r="G363" t="s">
        <v>984</v>
      </c>
      <c r="H363" t="s">
        <v>985</v>
      </c>
      <c r="I363" s="11">
        <v>8.0877E7</v>
      </c>
      <c r="J363" s="11">
        <v>3.9629E7</v>
      </c>
      <c r="K363" t="s">
        <v>41</v>
      </c>
      <c r="L363" t="s">
        <v>42</v>
      </c>
      <c r="M363" t="s">
        <v>43</v>
      </c>
      <c r="N363" s="51" t="s">
        <v>44</v>
      </c>
      <c r="O363" s="13">
        <v>249.97</v>
      </c>
      <c r="P363" t="s">
        <v>528</v>
      </c>
      <c r="Q363" s="14" t="s">
        <v>46</v>
      </c>
      <c r="R363">
        <v>14.0</v>
      </c>
      <c r="S363" s="13">
        <v>-2.8571429249999998</v>
      </c>
      <c r="T363" s="13">
        <v>-0.3571428657</v>
      </c>
      <c r="U363" s="13">
        <v>10.71428585</v>
      </c>
      <c r="V363">
        <v>870.934</v>
      </c>
      <c r="W363" s="1" t="s">
        <v>54</v>
      </c>
      <c r="X363" t="s">
        <v>251</v>
      </c>
      <c r="Y363">
        <v>1.7855E7</v>
      </c>
      <c r="Z363">
        <f t="shared" si="6"/>
        <v>249970000</v>
      </c>
      <c r="AA363" s="15">
        <f>R363*(1+(S363/Sheet2!$A$2))</f>
        <v>13.59999999</v>
      </c>
      <c r="AB363" s="16">
        <f t="shared" si="4"/>
        <v>0.3235468256</v>
      </c>
      <c r="AC363" s="17">
        <f t="shared" si="5"/>
        <v>0.1585350242</v>
      </c>
    </row>
    <row r="364" ht="12.75" customHeight="1">
      <c r="A364">
        <v>10.0</v>
      </c>
      <c r="B364">
        <v>27.0</v>
      </c>
      <c r="C364">
        <v>2017.0</v>
      </c>
      <c r="D364" s="9">
        <f t="shared" si="1"/>
        <v>43035</v>
      </c>
      <c r="E364" s="10">
        <v>2013.0</v>
      </c>
      <c r="F364" s="10">
        <f t="shared" si="2"/>
        <v>4</v>
      </c>
      <c r="G364" t="s">
        <v>986</v>
      </c>
      <c r="H364" t="s">
        <v>987</v>
      </c>
      <c r="I364" s="11">
        <v>1910000.0</v>
      </c>
      <c r="J364" s="11">
        <v>1000.0</v>
      </c>
      <c r="K364" t="s">
        <v>4</v>
      </c>
      <c r="L364" t="s">
        <v>51</v>
      </c>
      <c r="M364" t="s">
        <v>52</v>
      </c>
      <c r="N364" s="51" t="s">
        <v>44</v>
      </c>
      <c r="O364" s="13">
        <v>12.8023</v>
      </c>
      <c r="P364" t="s">
        <v>45</v>
      </c>
      <c r="Q364" s="14" t="s">
        <v>46</v>
      </c>
      <c r="R364">
        <v>5.85</v>
      </c>
      <c r="S364" s="13">
        <v>146.1538544</v>
      </c>
      <c r="T364" s="13">
        <v>125.6410294</v>
      </c>
      <c r="U364" s="13">
        <v>125.6410294</v>
      </c>
      <c r="V364">
        <v>47.3571</v>
      </c>
      <c r="W364" s="1" t="s">
        <v>54</v>
      </c>
      <c r="X364" t="s">
        <v>75</v>
      </c>
      <c r="Y364">
        <v>2225000.0</v>
      </c>
      <c r="Z364">
        <f t="shared" si="6"/>
        <v>13016250</v>
      </c>
      <c r="AA364" s="15">
        <f>R364*(1+(S364/Sheet2!$A$2))</f>
        <v>14.40000048</v>
      </c>
      <c r="AB364" s="16">
        <f t="shared" si="4"/>
        <v>0.1467396524</v>
      </c>
      <c r="AC364" s="17">
        <f t="shared" si="5"/>
        <v>0.00007682704312</v>
      </c>
    </row>
    <row r="365" ht="12.75" customHeight="1">
      <c r="A365">
        <v>11.0</v>
      </c>
      <c r="B365">
        <v>8.0</v>
      </c>
      <c r="C365">
        <v>2017.0</v>
      </c>
      <c r="D365" s="9">
        <f t="shared" si="1"/>
        <v>43047</v>
      </c>
      <c r="E365" s="10">
        <v>2011.0</v>
      </c>
      <c r="F365" s="10">
        <f t="shared" si="2"/>
        <v>6</v>
      </c>
      <c r="G365" t="s">
        <v>988</v>
      </c>
      <c r="H365" t="s">
        <v>989</v>
      </c>
      <c r="I365" s="11">
        <v>6.015162E9</v>
      </c>
      <c r="J365" s="11">
        <v>-7300000.0</v>
      </c>
      <c r="K365" t="s">
        <v>41</v>
      </c>
      <c r="L365" t="s">
        <v>42</v>
      </c>
      <c r="M365" t="s">
        <v>43</v>
      </c>
      <c r="N365" s="51" t="s">
        <v>44</v>
      </c>
      <c r="O365" s="13">
        <v>649.992</v>
      </c>
      <c r="P365" t="s">
        <v>451</v>
      </c>
      <c r="Q365" s="14" t="s">
        <v>46</v>
      </c>
      <c r="R365">
        <v>15.5</v>
      </c>
      <c r="S365" s="13">
        <v>-4.516129017</v>
      </c>
      <c r="T365" s="13">
        <v>-6.451612949</v>
      </c>
      <c r="U365" s="13">
        <v>-10.32258034</v>
      </c>
      <c r="V365">
        <v>1156.7</v>
      </c>
      <c r="W365" t="s">
        <v>97</v>
      </c>
      <c r="X365" t="s">
        <v>990</v>
      </c>
      <c r="Y365">
        <v>4.1935E7</v>
      </c>
      <c r="Z365">
        <f t="shared" si="6"/>
        <v>649992500</v>
      </c>
      <c r="AA365" s="15">
        <f>R365*(1+(S365/Sheet2!$A$2))</f>
        <v>14.8</v>
      </c>
      <c r="AB365" s="16">
        <f t="shared" si="4"/>
        <v>9.254202164</v>
      </c>
      <c r="AC365" s="17">
        <f t="shared" si="5"/>
        <v>-0.01123089882</v>
      </c>
    </row>
    <row r="366" ht="12.75" customHeight="1">
      <c r="A366">
        <v>11.0</v>
      </c>
      <c r="B366">
        <v>10.0</v>
      </c>
      <c r="C366">
        <v>2017.0</v>
      </c>
      <c r="D366" s="9">
        <f t="shared" si="1"/>
        <v>43049</v>
      </c>
      <c r="E366" s="10">
        <v>2012.0</v>
      </c>
      <c r="F366" s="10">
        <f t="shared" si="2"/>
        <v>5</v>
      </c>
      <c r="G366" t="s">
        <v>991</v>
      </c>
      <c r="H366" t="s">
        <v>992</v>
      </c>
      <c r="I366" s="11">
        <v>3.87924E8</v>
      </c>
      <c r="J366" s="11">
        <v>2.59366E8</v>
      </c>
      <c r="K366" t="s">
        <v>41</v>
      </c>
      <c r="L366" t="s">
        <v>42</v>
      </c>
      <c r="M366" t="s">
        <v>43</v>
      </c>
      <c r="N366" s="51" t="s">
        <v>44</v>
      </c>
      <c r="O366" s="13">
        <v>896.177</v>
      </c>
      <c r="P366" t="s">
        <v>410</v>
      </c>
      <c r="Q366" s="14" t="s">
        <v>46</v>
      </c>
      <c r="R366">
        <v>18.5</v>
      </c>
      <c r="S366" s="13">
        <v>2.162162066</v>
      </c>
      <c r="T366" s="13">
        <v>-0.5405405164</v>
      </c>
      <c r="U366" s="13">
        <v>1.081081033</v>
      </c>
      <c r="V366">
        <v>3169.83</v>
      </c>
      <c r="W366" t="s">
        <v>145</v>
      </c>
      <c r="X366" t="s">
        <v>993</v>
      </c>
      <c r="Y366">
        <v>4.8442E7</v>
      </c>
      <c r="Z366">
        <f t="shared" si="6"/>
        <v>896177000</v>
      </c>
      <c r="AA366" s="15">
        <f>R366*(1+(S366/Sheet2!$A$2))</f>
        <v>18.89999998</v>
      </c>
      <c r="AB366" s="16">
        <f t="shared" si="4"/>
        <v>0.4328653826</v>
      </c>
      <c r="AC366" s="17">
        <f t="shared" si="5"/>
        <v>0.28941381</v>
      </c>
    </row>
    <row r="367" ht="12.75" customHeight="1">
      <c r="A367">
        <v>11.0</v>
      </c>
      <c r="B367">
        <v>16.0</v>
      </c>
      <c r="C367">
        <v>2017.0</v>
      </c>
      <c r="D367" s="9">
        <f t="shared" si="1"/>
        <v>43055</v>
      </c>
      <c r="E367" s="10">
        <v>2009.0</v>
      </c>
      <c r="F367" s="10">
        <f t="shared" si="2"/>
        <v>8</v>
      </c>
      <c r="G367" t="s">
        <v>994</v>
      </c>
      <c r="H367" t="s">
        <v>995</v>
      </c>
      <c r="I367" s="11">
        <v>0.0</v>
      </c>
      <c r="J367" s="11">
        <v>-6.352E7</v>
      </c>
      <c r="K367" t="s">
        <v>2</v>
      </c>
      <c r="L367" t="s">
        <v>87</v>
      </c>
      <c r="M367" t="s">
        <v>88</v>
      </c>
      <c r="N367" s="51" t="s">
        <v>44</v>
      </c>
      <c r="O367" s="13">
        <v>758.74</v>
      </c>
      <c r="P367" t="s">
        <v>996</v>
      </c>
      <c r="Q367" s="14" t="s">
        <v>46</v>
      </c>
      <c r="R367">
        <v>80.0</v>
      </c>
      <c r="S367" s="13">
        <v>0.0</v>
      </c>
      <c r="T367" s="13">
        <v>-0.625</v>
      </c>
      <c r="U367" s="13">
        <v>-9.375</v>
      </c>
      <c r="V367">
        <v>2072.16</v>
      </c>
      <c r="W367" s="1" t="s">
        <v>54</v>
      </c>
      <c r="X367" t="s">
        <v>331</v>
      </c>
      <c r="Y367">
        <v>7500000.0</v>
      </c>
      <c r="Z367">
        <f t="shared" si="6"/>
        <v>600000000</v>
      </c>
      <c r="AA367" s="15">
        <f>R367*(1+(S367/Sheet2!$A$2))</f>
        <v>80</v>
      </c>
      <c r="AB367" s="16">
        <f t="shared" si="4"/>
        <v>0</v>
      </c>
      <c r="AC367" s="17">
        <f t="shared" si="5"/>
        <v>-0.1058666667</v>
      </c>
    </row>
    <row r="368" ht="12.75" customHeight="1">
      <c r="A368">
        <v>11.0</v>
      </c>
      <c r="B368">
        <v>16.0</v>
      </c>
      <c r="C368">
        <v>2017.0</v>
      </c>
      <c r="D368" s="9">
        <f t="shared" si="1"/>
        <v>43055</v>
      </c>
      <c r="E368" s="10">
        <v>2001.0</v>
      </c>
      <c r="F368" s="10">
        <f t="shared" si="2"/>
        <v>16</v>
      </c>
      <c r="G368" t="s">
        <v>997</v>
      </c>
      <c r="H368" t="s">
        <v>998</v>
      </c>
      <c r="I368" s="11">
        <v>1.8616E7</v>
      </c>
      <c r="J368" s="11">
        <v>2625000.0</v>
      </c>
      <c r="K368" t="s">
        <v>13</v>
      </c>
      <c r="L368" t="s">
        <v>221</v>
      </c>
      <c r="M368" t="s">
        <v>299</v>
      </c>
      <c r="N368" s="51" t="s">
        <v>44</v>
      </c>
      <c r="O368" s="13">
        <v>204.192</v>
      </c>
      <c r="P368" t="s">
        <v>861</v>
      </c>
      <c r="Q368" s="14" t="s">
        <v>46</v>
      </c>
      <c r="R368">
        <v>6.35</v>
      </c>
      <c r="S368" s="13">
        <v>7.086615562</v>
      </c>
      <c r="T368" s="13">
        <v>12.59842682</v>
      </c>
      <c r="U368" s="13">
        <v>10.07874203</v>
      </c>
      <c r="V368">
        <v>780.074</v>
      </c>
      <c r="W368" t="s">
        <v>97</v>
      </c>
      <c r="X368" t="s">
        <v>260</v>
      </c>
      <c r="Y368">
        <v>3378200.0</v>
      </c>
      <c r="Z368">
        <f t="shared" si="6"/>
        <v>21451570</v>
      </c>
      <c r="AA368" s="15">
        <f>R368*(1+(S368/Sheet2!$A$2))</f>
        <v>6.800000088</v>
      </c>
      <c r="AB368" s="16">
        <f t="shared" si="4"/>
        <v>0.8678152695</v>
      </c>
      <c r="AC368" s="17">
        <f t="shared" si="5"/>
        <v>0.1223686658</v>
      </c>
    </row>
    <row r="369" ht="12.75" customHeight="1">
      <c r="A369">
        <v>11.0</v>
      </c>
      <c r="B369">
        <v>16.0</v>
      </c>
      <c r="C369">
        <v>2017.0</v>
      </c>
      <c r="D369" s="9">
        <f t="shared" si="1"/>
        <v>43055</v>
      </c>
      <c r="E369" s="10">
        <v>1997.0</v>
      </c>
      <c r="F369" s="10">
        <f t="shared" si="2"/>
        <v>20</v>
      </c>
      <c r="G369" t="s">
        <v>999</v>
      </c>
      <c r="H369" t="s">
        <v>1000</v>
      </c>
      <c r="I369" s="11">
        <v>2961000.0</v>
      </c>
      <c r="J369" s="11">
        <v>-2366000.0</v>
      </c>
      <c r="K369" t="s">
        <v>4</v>
      </c>
      <c r="L369" t="s">
        <v>51</v>
      </c>
      <c r="M369" t="s">
        <v>151</v>
      </c>
      <c r="N369" s="51" t="s">
        <v>44</v>
      </c>
      <c r="O369" s="13">
        <v>15.4859</v>
      </c>
      <c r="P369" t="s">
        <v>45</v>
      </c>
      <c r="Q369" s="14" t="s">
        <v>46</v>
      </c>
      <c r="R369">
        <v>12.0</v>
      </c>
      <c r="S369" s="13">
        <v>-33.33333206</v>
      </c>
      <c r="T369" s="13">
        <v>-37.5</v>
      </c>
      <c r="U369" s="13">
        <v>-35.0</v>
      </c>
      <c r="V369">
        <v>50.5118</v>
      </c>
      <c r="W369" t="s">
        <v>145</v>
      </c>
      <c r="X369" t="s">
        <v>358</v>
      </c>
      <c r="Y369">
        <v>1333300.0</v>
      </c>
      <c r="Z369">
        <f t="shared" si="6"/>
        <v>15999600</v>
      </c>
      <c r="AA369" s="15">
        <f>R369*(1+(S369/Sheet2!$A$2))</f>
        <v>8.000000153</v>
      </c>
      <c r="AB369" s="16">
        <f t="shared" si="4"/>
        <v>0.1850671267</v>
      </c>
      <c r="AC369" s="17">
        <f t="shared" si="5"/>
        <v>-0.147878697</v>
      </c>
    </row>
    <row r="370" ht="12.75" customHeight="1">
      <c r="A370">
        <v>11.0</v>
      </c>
      <c r="B370">
        <v>22.0</v>
      </c>
      <c r="C370">
        <v>2017.0</v>
      </c>
      <c r="D370" s="9">
        <f t="shared" si="1"/>
        <v>43061</v>
      </c>
      <c r="E370" s="10">
        <v>2011.0</v>
      </c>
      <c r="F370" s="10">
        <f t="shared" si="2"/>
        <v>6</v>
      </c>
      <c r="G370" t="s">
        <v>1001</v>
      </c>
      <c r="H370" t="s">
        <v>1002</v>
      </c>
      <c r="I370" s="11">
        <v>0.0</v>
      </c>
      <c r="J370" s="11">
        <v>-2.4808E7</v>
      </c>
      <c r="K370" t="s">
        <v>4</v>
      </c>
      <c r="L370" t="s">
        <v>51</v>
      </c>
      <c r="M370" t="s">
        <v>133</v>
      </c>
      <c r="N370" s="51" t="s">
        <v>44</v>
      </c>
      <c r="O370" s="13">
        <v>282.413</v>
      </c>
      <c r="P370" t="s">
        <v>1003</v>
      </c>
      <c r="Q370" s="14" t="s">
        <v>46</v>
      </c>
      <c r="R370">
        <v>45.0</v>
      </c>
      <c r="S370" s="13">
        <v>-16.44444466</v>
      </c>
      <c r="T370" s="13">
        <v>-21.33333397</v>
      </c>
      <c r="U370" s="13">
        <v>-36.88888931</v>
      </c>
      <c r="V370">
        <v>1041.83</v>
      </c>
      <c r="W370" s="1" t="s">
        <v>54</v>
      </c>
      <c r="X370" t="s">
        <v>59</v>
      </c>
      <c r="Y370">
        <v>6444400.0</v>
      </c>
      <c r="Z370">
        <f t="shared" si="6"/>
        <v>289998000</v>
      </c>
      <c r="AA370" s="15">
        <f>R370*(1+(S370/Sheet2!$A$2))</f>
        <v>37.5999999</v>
      </c>
      <c r="AB370" s="16">
        <f t="shared" si="4"/>
        <v>0</v>
      </c>
      <c r="AC370" s="17">
        <f t="shared" si="5"/>
        <v>-0.08554541755</v>
      </c>
    </row>
    <row r="371" ht="12.75" customHeight="1">
      <c r="A371">
        <v>11.0</v>
      </c>
      <c r="B371">
        <v>22.0</v>
      </c>
      <c r="C371">
        <v>2017.0</v>
      </c>
      <c r="D371" s="9">
        <f t="shared" si="1"/>
        <v>43061</v>
      </c>
      <c r="E371" s="10">
        <v>2008.0</v>
      </c>
      <c r="F371" s="10">
        <f t="shared" si="2"/>
        <v>9</v>
      </c>
      <c r="G371" t="s">
        <v>1004</v>
      </c>
      <c r="H371" t="s">
        <v>1005</v>
      </c>
      <c r="I371" s="11">
        <v>4422000.0</v>
      </c>
      <c r="J371" s="11">
        <v>-2164239.0</v>
      </c>
      <c r="K371" t="s">
        <v>4</v>
      </c>
      <c r="L371" t="s">
        <v>51</v>
      </c>
      <c r="M371" t="s">
        <v>52</v>
      </c>
      <c r="N371" s="51" t="s">
        <v>44</v>
      </c>
      <c r="O371" s="13">
        <v>9.74416</v>
      </c>
      <c r="P371" t="s">
        <v>45</v>
      </c>
      <c r="Q371" s="14" t="s">
        <v>46</v>
      </c>
      <c r="R371">
        <v>6.9</v>
      </c>
      <c r="S371" s="13">
        <v>15.21739006</v>
      </c>
      <c r="T371" s="13">
        <v>-10.14492893</v>
      </c>
      <c r="U371" s="13">
        <v>-16.66666794</v>
      </c>
      <c r="V371">
        <v>48.5931</v>
      </c>
      <c r="W371" t="s">
        <v>97</v>
      </c>
      <c r="X371" t="s">
        <v>358</v>
      </c>
      <c r="Y371">
        <v>1450000.0</v>
      </c>
      <c r="Z371">
        <f t="shared" si="6"/>
        <v>10005000</v>
      </c>
      <c r="AA371" s="15">
        <f>R371*(1+(S371/Sheet2!$A$2))</f>
        <v>7.949999914</v>
      </c>
      <c r="AB371" s="16">
        <f t="shared" si="4"/>
        <v>0.4419790105</v>
      </c>
      <c r="AC371" s="17">
        <f t="shared" si="5"/>
        <v>-0.2163157421</v>
      </c>
    </row>
    <row r="372" ht="12.75" customHeight="1">
      <c r="A372">
        <v>11.0</v>
      </c>
      <c r="B372">
        <v>24.0</v>
      </c>
      <c r="C372">
        <v>2017.0</v>
      </c>
      <c r="D372" s="9">
        <f t="shared" si="1"/>
        <v>43063</v>
      </c>
      <c r="E372" s="10">
        <v>2015.0</v>
      </c>
      <c r="F372" s="10">
        <f t="shared" si="2"/>
        <v>2</v>
      </c>
      <c r="G372" t="s">
        <v>1006</v>
      </c>
      <c r="H372" t="s">
        <v>1007</v>
      </c>
      <c r="I372" s="11">
        <v>5.1248E8</v>
      </c>
      <c r="J372" s="11">
        <v>4.8097E7</v>
      </c>
      <c r="K372" t="s">
        <v>2</v>
      </c>
      <c r="L372" t="s">
        <v>87</v>
      </c>
      <c r="M372" t="s">
        <v>88</v>
      </c>
      <c r="N372" s="51" t="s">
        <v>44</v>
      </c>
      <c r="O372" s="13">
        <v>910.245</v>
      </c>
      <c r="P372" t="s">
        <v>838</v>
      </c>
      <c r="Q372" s="14" t="s">
        <v>46</v>
      </c>
      <c r="R372">
        <v>98.0</v>
      </c>
      <c r="S372" s="13">
        <v>-0.5102040768</v>
      </c>
      <c r="T372" s="13">
        <v>0.0</v>
      </c>
      <c r="U372" s="13">
        <v>0.0</v>
      </c>
      <c r="V372">
        <v>1278.61</v>
      </c>
      <c r="W372" t="s">
        <v>69</v>
      </c>
      <c r="X372" t="s">
        <v>1008</v>
      </c>
      <c r="Y372">
        <v>7000000.0</v>
      </c>
      <c r="Z372">
        <f t="shared" si="6"/>
        <v>686000000</v>
      </c>
      <c r="AA372" s="15">
        <f>R372*(1+(S372/Sheet2!$A$2))</f>
        <v>97.5</v>
      </c>
      <c r="AB372" s="16">
        <f t="shared" si="4"/>
        <v>0.7470553936</v>
      </c>
      <c r="AC372" s="17">
        <f t="shared" si="5"/>
        <v>0.0701122449</v>
      </c>
    </row>
    <row r="373" ht="12.75" customHeight="1">
      <c r="A373">
        <v>11.0</v>
      </c>
      <c r="B373">
        <v>24.0</v>
      </c>
      <c r="C373">
        <v>2017.0</v>
      </c>
      <c r="D373" s="9">
        <f t="shared" si="1"/>
        <v>43063</v>
      </c>
      <c r="E373" s="10">
        <v>2017.0</v>
      </c>
      <c r="F373" s="10">
        <f t="shared" si="2"/>
        <v>0</v>
      </c>
      <c r="G373" t="s">
        <v>1009</v>
      </c>
      <c r="H373" t="s">
        <v>1010</v>
      </c>
      <c r="I373" s="11">
        <v>3016000.0</v>
      </c>
      <c r="J373" s="11">
        <v>-2644000.0</v>
      </c>
      <c r="K373" t="s">
        <v>4</v>
      </c>
      <c r="L373" t="s">
        <v>51</v>
      </c>
      <c r="M373" t="s">
        <v>133</v>
      </c>
      <c r="N373" s="51" t="s">
        <v>44</v>
      </c>
      <c r="O373" s="13">
        <v>18.0813</v>
      </c>
      <c r="P373" t="s">
        <v>45</v>
      </c>
      <c r="Q373" s="14" t="s">
        <v>46</v>
      </c>
      <c r="R373">
        <v>7.8</v>
      </c>
      <c r="S373" s="13">
        <v>3.20512557</v>
      </c>
      <c r="T373" s="13">
        <v>-1.282053709</v>
      </c>
      <c r="U373" s="13">
        <v>-17.94871902</v>
      </c>
      <c r="V373">
        <v>79.6346</v>
      </c>
      <c r="W373" s="1" t="s">
        <v>54</v>
      </c>
      <c r="X373" t="s">
        <v>75</v>
      </c>
      <c r="Y373">
        <v>2350000.0</v>
      </c>
      <c r="Z373">
        <f t="shared" si="6"/>
        <v>18330000</v>
      </c>
      <c r="AA373" s="15">
        <f>R373*(1+(S373/Sheet2!$A$2))</f>
        <v>8.049999794</v>
      </c>
      <c r="AB373" s="16">
        <f t="shared" si="4"/>
        <v>0.1645390071</v>
      </c>
      <c r="AC373" s="17">
        <f t="shared" si="5"/>
        <v>-0.1442444081</v>
      </c>
    </row>
    <row r="374" ht="12.75" customHeight="1">
      <c r="A374">
        <v>12.0</v>
      </c>
      <c r="B374">
        <v>5.0</v>
      </c>
      <c r="C374">
        <v>2017.0</v>
      </c>
      <c r="D374" s="9">
        <f t="shared" si="1"/>
        <v>43074</v>
      </c>
      <c r="E374" s="10">
        <v>1999.0</v>
      </c>
      <c r="F374" s="10">
        <f t="shared" si="2"/>
        <v>18</v>
      </c>
      <c r="G374" t="s">
        <v>1011</v>
      </c>
      <c r="H374" t="s">
        <v>1012</v>
      </c>
      <c r="I374" s="11">
        <v>4.1799E7</v>
      </c>
      <c r="J374" s="11">
        <v>1.4129E7</v>
      </c>
      <c r="K374" t="s">
        <v>4</v>
      </c>
      <c r="L374" t="s">
        <v>51</v>
      </c>
      <c r="M374" t="s">
        <v>133</v>
      </c>
      <c r="N374" s="51" t="s">
        <v>44</v>
      </c>
      <c r="O374" s="13">
        <v>18.0453</v>
      </c>
      <c r="P374" t="s">
        <v>607</v>
      </c>
      <c r="Q374" s="14" t="s">
        <v>46</v>
      </c>
      <c r="R374">
        <v>28.0</v>
      </c>
      <c r="S374" s="13">
        <v>36.42856979</v>
      </c>
      <c r="T374" s="13">
        <v>52.1428566</v>
      </c>
      <c r="U374" s="13">
        <v>45.7321434</v>
      </c>
      <c r="V374">
        <v>135.679</v>
      </c>
      <c r="W374" t="s">
        <v>115</v>
      </c>
      <c r="X374" t="s">
        <v>75</v>
      </c>
      <c r="Y374">
        <v>665000.0</v>
      </c>
      <c r="Z374">
        <f t="shared" si="6"/>
        <v>18620000</v>
      </c>
      <c r="AA374" s="15">
        <f>R374*(1+(S374/Sheet2!$A$2))</f>
        <v>38.19999954</v>
      </c>
      <c r="AB374" s="16">
        <f t="shared" si="4"/>
        <v>2.244844253</v>
      </c>
      <c r="AC374" s="17">
        <f t="shared" si="5"/>
        <v>0.7588077336</v>
      </c>
    </row>
    <row r="375" ht="12.75" customHeight="1">
      <c r="A375">
        <v>12.0</v>
      </c>
      <c r="B375">
        <v>6.0</v>
      </c>
      <c r="C375">
        <v>2017.0</v>
      </c>
      <c r="D375" s="9">
        <f t="shared" si="1"/>
        <v>43075</v>
      </c>
      <c r="E375" s="10">
        <v>2013.0</v>
      </c>
      <c r="F375" s="10">
        <f t="shared" si="2"/>
        <v>4</v>
      </c>
      <c r="G375" t="s">
        <v>1013</v>
      </c>
      <c r="H375" t="s">
        <v>1014</v>
      </c>
      <c r="I375" s="11">
        <v>1.34707E8</v>
      </c>
      <c r="J375" s="11">
        <v>5035000.0</v>
      </c>
      <c r="K375" t="s">
        <v>4</v>
      </c>
      <c r="L375" t="s">
        <v>51</v>
      </c>
      <c r="M375" t="s">
        <v>133</v>
      </c>
      <c r="N375" s="51" t="s">
        <v>44</v>
      </c>
      <c r="O375" s="13">
        <v>38.7099</v>
      </c>
      <c r="P375" t="s">
        <v>187</v>
      </c>
      <c r="Q375" s="14" t="s">
        <v>46</v>
      </c>
      <c r="R375">
        <v>22.0</v>
      </c>
      <c r="S375" s="13">
        <v>-9.090909004</v>
      </c>
      <c r="T375" s="13">
        <v>-18.63636398</v>
      </c>
      <c r="U375" s="13">
        <v>-15.45454502</v>
      </c>
      <c r="V375">
        <v>156.281</v>
      </c>
      <c r="W375" s="1" t="s">
        <v>54</v>
      </c>
      <c r="X375" t="s">
        <v>75</v>
      </c>
      <c r="Y375">
        <v>1800000.0</v>
      </c>
      <c r="Z375">
        <f t="shared" si="6"/>
        <v>39600000</v>
      </c>
      <c r="AA375" s="15">
        <f>R375*(1+(S375/Sheet2!$A$2))</f>
        <v>20.00000002</v>
      </c>
      <c r="AB375" s="16">
        <f t="shared" si="4"/>
        <v>3.401691919</v>
      </c>
      <c r="AC375" s="17">
        <f t="shared" si="5"/>
        <v>0.1271464646</v>
      </c>
    </row>
    <row r="376" ht="12.75" customHeight="1">
      <c r="A376">
        <v>12.0</v>
      </c>
      <c r="B376">
        <v>7.0</v>
      </c>
      <c r="C376">
        <v>2017.0</v>
      </c>
      <c r="D376" s="9">
        <f t="shared" si="1"/>
        <v>43076</v>
      </c>
      <c r="E376" s="18">
        <v>2008.0</v>
      </c>
      <c r="F376" s="10">
        <f t="shared" si="2"/>
        <v>9</v>
      </c>
      <c r="G376" t="s">
        <v>1015</v>
      </c>
      <c r="H376" t="s">
        <v>1016</v>
      </c>
      <c r="I376" s="11">
        <v>1.54146E8</v>
      </c>
      <c r="J376" s="11">
        <v>7423000.0</v>
      </c>
      <c r="K376" t="s">
        <v>4</v>
      </c>
      <c r="L376" t="s">
        <v>51</v>
      </c>
      <c r="M376" t="s">
        <v>133</v>
      </c>
      <c r="N376" s="12" t="s">
        <v>44</v>
      </c>
      <c r="O376" s="13">
        <v>55.4562</v>
      </c>
      <c r="P376" t="s">
        <v>427</v>
      </c>
      <c r="Q376" s="14" t="s">
        <v>46</v>
      </c>
      <c r="R376">
        <v>35.0</v>
      </c>
      <c r="S376" s="13">
        <v>11.428571699999999</v>
      </c>
      <c r="T376" s="13">
        <v>7.142857075</v>
      </c>
      <c r="U376" s="13">
        <v>8.571428299</v>
      </c>
      <c r="V376">
        <v>167.319</v>
      </c>
      <c r="W376" t="s">
        <v>97</v>
      </c>
      <c r="X376" t="s">
        <v>75</v>
      </c>
      <c r="Y376">
        <v>1628600.0</v>
      </c>
      <c r="Z376">
        <f t="shared" si="6"/>
        <v>57001000</v>
      </c>
      <c r="AA376" s="15">
        <f>R376*(1+(S376/Sheet2!$A$2))</f>
        <v>39.0000001</v>
      </c>
      <c r="AB376" s="16">
        <f t="shared" si="4"/>
        <v>2.704268346</v>
      </c>
      <c r="AC376" s="17">
        <f t="shared" si="5"/>
        <v>0.1302257855</v>
      </c>
    </row>
    <row r="377" ht="12.75" customHeight="1">
      <c r="A377">
        <v>12.0</v>
      </c>
      <c r="B377">
        <v>7.0</v>
      </c>
      <c r="C377">
        <v>2017.0</v>
      </c>
      <c r="D377" s="9">
        <f t="shared" si="1"/>
        <v>43076</v>
      </c>
      <c r="E377" s="10">
        <v>2000.0</v>
      </c>
      <c r="F377" s="10">
        <f t="shared" si="2"/>
        <v>17</v>
      </c>
      <c r="G377" t="s">
        <v>1017</v>
      </c>
      <c r="H377" t="s">
        <v>1018</v>
      </c>
      <c r="I377" s="11">
        <v>1.08437E8</v>
      </c>
      <c r="J377" s="11">
        <v>1.4936E7</v>
      </c>
      <c r="K377" t="s">
        <v>4</v>
      </c>
      <c r="L377" t="s">
        <v>51</v>
      </c>
      <c r="M377" t="s">
        <v>151</v>
      </c>
      <c r="N377" s="51" t="s">
        <v>44</v>
      </c>
      <c r="O377" s="13">
        <v>23.1106</v>
      </c>
      <c r="P377" t="s">
        <v>187</v>
      </c>
      <c r="Q377" s="14" t="s">
        <v>46</v>
      </c>
      <c r="R377">
        <v>19.0</v>
      </c>
      <c r="S377" s="13">
        <v>-9.473684311</v>
      </c>
      <c r="T377" s="13">
        <v>6.3157897</v>
      </c>
      <c r="U377" s="13">
        <v>14.21052647</v>
      </c>
      <c r="V377">
        <v>134.041</v>
      </c>
      <c r="W377" t="s">
        <v>97</v>
      </c>
      <c r="X377" t="s">
        <v>358</v>
      </c>
      <c r="Y377">
        <v>1250000.0</v>
      </c>
      <c r="Z377">
        <f t="shared" si="6"/>
        <v>23750000</v>
      </c>
      <c r="AA377" s="15">
        <f>R377*(1+(S377/Sheet2!$A$2))</f>
        <v>17.19999998</v>
      </c>
      <c r="AB377" s="16">
        <f t="shared" si="4"/>
        <v>4.565768421</v>
      </c>
      <c r="AC377" s="17">
        <f t="shared" si="5"/>
        <v>0.6288842105</v>
      </c>
    </row>
    <row r="378" ht="12.75" customHeight="1">
      <c r="A378">
        <v>12.0</v>
      </c>
      <c r="B378">
        <v>8.0</v>
      </c>
      <c r="C378">
        <v>2017.0</v>
      </c>
      <c r="D378" s="9">
        <f t="shared" si="1"/>
        <v>43077</v>
      </c>
      <c r="E378" s="10">
        <v>2010.0</v>
      </c>
      <c r="F378" s="10">
        <f t="shared" si="2"/>
        <v>7</v>
      </c>
      <c r="G378" t="s">
        <v>1019</v>
      </c>
      <c r="H378" t="s">
        <v>1020</v>
      </c>
      <c r="I378" s="11">
        <v>2.83431E8</v>
      </c>
      <c r="J378" s="11">
        <v>4082000.0</v>
      </c>
      <c r="K378" t="s">
        <v>4</v>
      </c>
      <c r="L378" t="s">
        <v>51</v>
      </c>
      <c r="M378" t="s">
        <v>133</v>
      </c>
      <c r="N378" s="51" t="s">
        <v>44</v>
      </c>
      <c r="O378" s="13">
        <v>487.982</v>
      </c>
      <c r="P378" t="s">
        <v>710</v>
      </c>
      <c r="Q378" s="14" t="s">
        <v>46</v>
      </c>
      <c r="R378">
        <v>44.0</v>
      </c>
      <c r="S378" s="13">
        <v>-5.681818008</v>
      </c>
      <c r="T378" s="13">
        <v>-15.909091</v>
      </c>
      <c r="U378" s="13">
        <v>-8.102272987</v>
      </c>
      <c r="V378">
        <v>1137.27</v>
      </c>
      <c r="W378" t="s">
        <v>97</v>
      </c>
      <c r="X378" t="s">
        <v>414</v>
      </c>
      <c r="Y378">
        <v>1.13455E7</v>
      </c>
      <c r="Z378">
        <f t="shared" si="6"/>
        <v>499202000</v>
      </c>
      <c r="AA378" s="15">
        <f>R378*(1+(S378/Sheet2!$A$2))</f>
        <v>41.50000008</v>
      </c>
      <c r="AB378" s="16">
        <f t="shared" si="4"/>
        <v>0.567768158</v>
      </c>
      <c r="AC378" s="17">
        <f t="shared" si="5"/>
        <v>0.008177050573</v>
      </c>
    </row>
    <row r="379" ht="12.75" customHeight="1">
      <c r="A379">
        <v>12.0</v>
      </c>
      <c r="B379">
        <v>8.0</v>
      </c>
      <c r="C379">
        <v>2017.0</v>
      </c>
      <c r="D379" s="9">
        <f t="shared" si="1"/>
        <v>43077</v>
      </c>
      <c r="E379" s="10">
        <v>2014.0</v>
      </c>
      <c r="F379" s="10">
        <f t="shared" si="2"/>
        <v>3</v>
      </c>
      <c r="G379" t="s">
        <v>1021</v>
      </c>
      <c r="H379" t="s">
        <v>1022</v>
      </c>
      <c r="I379" s="11">
        <v>8325000.0</v>
      </c>
      <c r="J379" s="11">
        <v>136000.0</v>
      </c>
      <c r="K379" t="s">
        <v>13</v>
      </c>
      <c r="L379" t="s">
        <v>221</v>
      </c>
      <c r="M379" t="s">
        <v>299</v>
      </c>
      <c r="N379" s="51" t="s">
        <v>44</v>
      </c>
      <c r="O379" s="13">
        <v>110.319</v>
      </c>
      <c r="P379" t="s">
        <v>427</v>
      </c>
      <c r="Q379" s="14" t="s">
        <v>46</v>
      </c>
      <c r="R379">
        <v>5.5</v>
      </c>
      <c r="S379" s="13">
        <v>-6.0</v>
      </c>
      <c r="T379" s="13">
        <v>2.545454502</v>
      </c>
      <c r="U379" s="13">
        <v>2.527272701</v>
      </c>
      <c r="V379">
        <v>295.025</v>
      </c>
      <c r="W379" t="s">
        <v>97</v>
      </c>
      <c r="X379" t="s">
        <v>260</v>
      </c>
      <c r="Y379">
        <v>2062600.0</v>
      </c>
      <c r="Z379">
        <f t="shared" si="6"/>
        <v>11344300</v>
      </c>
      <c r="AA379" s="15">
        <f>R379*(1+(S379/Sheet2!$A$2))</f>
        <v>5.17</v>
      </c>
      <c r="AB379" s="16">
        <f t="shared" si="4"/>
        <v>0.733848717</v>
      </c>
      <c r="AC379" s="17">
        <f t="shared" si="5"/>
        <v>0.01198839946</v>
      </c>
    </row>
    <row r="380" ht="12.75" customHeight="1">
      <c r="A380">
        <v>12.0</v>
      </c>
      <c r="B380">
        <v>11.0</v>
      </c>
      <c r="C380">
        <v>2017.0</v>
      </c>
      <c r="D380" s="9">
        <f t="shared" si="1"/>
        <v>43080</v>
      </c>
      <c r="E380" s="10">
        <v>2011.0</v>
      </c>
      <c r="F380" s="10">
        <f t="shared" si="2"/>
        <v>6</v>
      </c>
      <c r="G380" t="s">
        <v>1023</v>
      </c>
      <c r="H380" t="s">
        <v>1024</v>
      </c>
      <c r="I380" s="11">
        <v>1.0178E7</v>
      </c>
      <c r="J380" s="11">
        <v>-1.2459E7</v>
      </c>
      <c r="K380" t="s">
        <v>4</v>
      </c>
      <c r="L380" t="s">
        <v>51</v>
      </c>
      <c r="M380" t="s">
        <v>133</v>
      </c>
      <c r="N380" s="51" t="s">
        <v>44</v>
      </c>
      <c r="O380" s="13">
        <v>175.292</v>
      </c>
      <c r="P380" t="s">
        <v>485</v>
      </c>
      <c r="Q380" s="14" t="s">
        <v>46</v>
      </c>
      <c r="R380">
        <v>25.0</v>
      </c>
      <c r="S380" s="13">
        <v>35.20000076</v>
      </c>
      <c r="T380" s="13">
        <v>28.0</v>
      </c>
      <c r="U380" s="13">
        <v>16.39999962</v>
      </c>
      <c r="V380">
        <v>463.283</v>
      </c>
      <c r="W380" t="s">
        <v>97</v>
      </c>
      <c r="X380" t="s">
        <v>75</v>
      </c>
      <c r="Y380">
        <v>7200000.0</v>
      </c>
      <c r="Z380">
        <f t="shared" si="6"/>
        <v>180000000</v>
      </c>
      <c r="AA380" s="15">
        <f>R380*(1+(S380/Sheet2!$A$2))</f>
        <v>33.80000019</v>
      </c>
      <c r="AB380" s="16">
        <f t="shared" si="4"/>
        <v>0.05654444444</v>
      </c>
      <c r="AC380" s="17">
        <f t="shared" si="5"/>
        <v>-0.06921666667</v>
      </c>
    </row>
    <row r="381" ht="12.75" customHeight="1">
      <c r="A381">
        <v>12.0</v>
      </c>
      <c r="B381">
        <v>12.0</v>
      </c>
      <c r="C381">
        <v>2017.0</v>
      </c>
      <c r="D381" s="9">
        <f t="shared" si="1"/>
        <v>43081</v>
      </c>
      <c r="E381" s="10">
        <v>2013.0</v>
      </c>
      <c r="F381" s="10">
        <f t="shared" si="2"/>
        <v>4</v>
      </c>
      <c r="G381" t="s">
        <v>1025</v>
      </c>
      <c r="H381" t="s">
        <v>1026</v>
      </c>
      <c r="I381" s="11">
        <v>6.57817E8</v>
      </c>
      <c r="J381" s="11">
        <v>3.4804E7</v>
      </c>
      <c r="K381" t="s">
        <v>4</v>
      </c>
      <c r="L381" t="s">
        <v>51</v>
      </c>
      <c r="M381" t="s">
        <v>133</v>
      </c>
      <c r="N381" s="51" t="s">
        <v>44</v>
      </c>
      <c r="O381" s="13">
        <v>248.819</v>
      </c>
      <c r="P381" t="s">
        <v>401</v>
      </c>
      <c r="Q381" s="14" t="s">
        <v>46</v>
      </c>
      <c r="R381">
        <v>50.0</v>
      </c>
      <c r="S381" s="13">
        <v>3.0</v>
      </c>
      <c r="T381" s="13">
        <v>3.0</v>
      </c>
      <c r="U381" s="13">
        <v>23.0</v>
      </c>
      <c r="V381">
        <v>759.666</v>
      </c>
      <c r="W381" t="s">
        <v>115</v>
      </c>
      <c r="X381" t="s">
        <v>59</v>
      </c>
      <c r="Y381">
        <v>4890400.0</v>
      </c>
      <c r="Z381">
        <f t="shared" si="6"/>
        <v>244520000</v>
      </c>
      <c r="AA381" s="15">
        <f>R381*(1+(S381/Sheet2!$A$2))</f>
        <v>51.5</v>
      </c>
      <c r="AB381" s="16">
        <f t="shared" si="4"/>
        <v>2.690238017</v>
      </c>
      <c r="AC381" s="17">
        <f t="shared" si="5"/>
        <v>0.1423360052</v>
      </c>
    </row>
    <row r="382" ht="12.75" customHeight="1">
      <c r="A382">
        <v>12.0</v>
      </c>
      <c r="B382">
        <v>12.0</v>
      </c>
      <c r="C382">
        <v>2017.0</v>
      </c>
      <c r="D382" s="9">
        <f t="shared" si="1"/>
        <v>43081</v>
      </c>
      <c r="E382" s="10">
        <v>1993.0</v>
      </c>
      <c r="F382" s="10">
        <f t="shared" si="2"/>
        <v>24</v>
      </c>
      <c r="G382" t="s">
        <v>1027</v>
      </c>
      <c r="H382" t="s">
        <v>1028</v>
      </c>
      <c r="I382" s="11">
        <v>7.3827E7</v>
      </c>
      <c r="J382" s="11">
        <v>-3988596.0</v>
      </c>
      <c r="K382" t="s">
        <v>4</v>
      </c>
      <c r="L382" t="s">
        <v>51</v>
      </c>
      <c r="M382" t="s">
        <v>52</v>
      </c>
      <c r="N382" s="51" t="s">
        <v>44</v>
      </c>
      <c r="O382" s="13">
        <v>19.329</v>
      </c>
      <c r="P382" t="s">
        <v>485</v>
      </c>
      <c r="Q382" s="14" t="s">
        <v>46</v>
      </c>
      <c r="R382">
        <v>33.0</v>
      </c>
      <c r="S382" s="13">
        <v>-45.45454407</v>
      </c>
      <c r="T382" s="13">
        <v>-51.51515198</v>
      </c>
      <c r="U382" s="13">
        <v>-50.15151596</v>
      </c>
      <c r="V382">
        <v>285.244</v>
      </c>
      <c r="W382" t="s">
        <v>47</v>
      </c>
      <c r="X382" t="s">
        <v>75</v>
      </c>
      <c r="Y382">
        <v>600000.0</v>
      </c>
      <c r="Z382">
        <f t="shared" si="6"/>
        <v>19800000</v>
      </c>
      <c r="AA382" s="15">
        <f>R382*(1+(S382/Sheet2!$A$2))</f>
        <v>18.00000046</v>
      </c>
      <c r="AB382" s="16">
        <f t="shared" si="4"/>
        <v>3.728636364</v>
      </c>
      <c r="AC382" s="17">
        <f t="shared" si="5"/>
        <v>-0.2014442424</v>
      </c>
    </row>
    <row r="383" ht="12.75" customHeight="1">
      <c r="A383">
        <v>12.0</v>
      </c>
      <c r="B383">
        <v>13.0</v>
      </c>
      <c r="C383">
        <v>2017.0</v>
      </c>
      <c r="D383" s="9">
        <f t="shared" si="1"/>
        <v>43082</v>
      </c>
      <c r="E383" s="18">
        <v>2009.0</v>
      </c>
      <c r="F383" s="10">
        <f t="shared" si="2"/>
        <v>8</v>
      </c>
      <c r="G383" t="s">
        <v>1029</v>
      </c>
      <c r="H383" t="s">
        <v>1030</v>
      </c>
      <c r="I383" s="11">
        <v>7.03596E8</v>
      </c>
      <c r="J383" s="11">
        <v>3.344E7</v>
      </c>
      <c r="K383" t="s">
        <v>4</v>
      </c>
      <c r="L383" t="s">
        <v>51</v>
      </c>
      <c r="M383" t="s">
        <v>133</v>
      </c>
      <c r="N383" s="12" t="s">
        <v>44</v>
      </c>
      <c r="O383" s="13">
        <v>67.1026</v>
      </c>
      <c r="P383" t="s">
        <v>89</v>
      </c>
      <c r="Q383" s="14" t="s">
        <v>46</v>
      </c>
      <c r="R383">
        <v>50.0</v>
      </c>
      <c r="S383" s="13">
        <v>13.0</v>
      </c>
      <c r="T383" s="13">
        <v>8.0</v>
      </c>
      <c r="U383" s="13">
        <v>14.89999962</v>
      </c>
      <c r="V383">
        <v>536.569</v>
      </c>
      <c r="W383" t="s">
        <v>145</v>
      </c>
      <c r="X383" t="s">
        <v>1031</v>
      </c>
      <c r="Y383">
        <v>1360000.0</v>
      </c>
      <c r="Z383">
        <f t="shared" si="6"/>
        <v>68000000</v>
      </c>
      <c r="AA383" s="15">
        <f>R383*(1+(S383/Sheet2!$A$2))</f>
        <v>56.5</v>
      </c>
      <c r="AB383" s="16">
        <f t="shared" si="4"/>
        <v>10.347</v>
      </c>
      <c r="AC383" s="17">
        <f t="shared" si="5"/>
        <v>0.4917647059</v>
      </c>
    </row>
    <row r="384" ht="12.75" customHeight="1">
      <c r="A384">
        <v>12.0</v>
      </c>
      <c r="B384">
        <v>14.0</v>
      </c>
      <c r="C384">
        <v>2017.0</v>
      </c>
      <c r="D384" s="9">
        <f t="shared" si="1"/>
        <v>43083</v>
      </c>
      <c r="E384" s="10">
        <v>2013.0</v>
      </c>
      <c r="F384" s="10">
        <f t="shared" si="2"/>
        <v>4</v>
      </c>
      <c r="G384" t="s">
        <v>1032</v>
      </c>
      <c r="H384" t="s">
        <v>1033</v>
      </c>
      <c r="I384" s="11">
        <v>9737000.0</v>
      </c>
      <c r="J384" s="11">
        <v>-1.7605E7</v>
      </c>
      <c r="K384" t="s">
        <v>4</v>
      </c>
      <c r="L384" t="s">
        <v>51</v>
      </c>
      <c r="M384" t="s">
        <v>133</v>
      </c>
      <c r="N384" s="51" t="s">
        <v>44</v>
      </c>
      <c r="O384" s="13">
        <v>77.9279</v>
      </c>
      <c r="P384" t="s">
        <v>485</v>
      </c>
      <c r="Q384" s="14" t="s">
        <v>46</v>
      </c>
      <c r="R384">
        <v>11.0</v>
      </c>
      <c r="S384" s="13">
        <v>13.63636398</v>
      </c>
      <c r="T384" s="13">
        <v>-11.81818199</v>
      </c>
      <c r="U384" s="13">
        <v>-9.100000381</v>
      </c>
      <c r="V384">
        <v>207.497</v>
      </c>
      <c r="W384" s="1" t="s">
        <v>54</v>
      </c>
      <c r="X384" t="s">
        <v>358</v>
      </c>
      <c r="Y384">
        <v>7274000.0</v>
      </c>
      <c r="Z384">
        <f t="shared" si="6"/>
        <v>80014000</v>
      </c>
      <c r="AA384" s="15">
        <f>R384*(1+(S384/Sheet2!$A$2))</f>
        <v>12.50000004</v>
      </c>
      <c r="AB384" s="16">
        <f t="shared" si="4"/>
        <v>0.121691204</v>
      </c>
      <c r="AC384" s="17">
        <f t="shared" si="5"/>
        <v>-0.2200239958</v>
      </c>
    </row>
    <row r="385" ht="12.75" customHeight="1">
      <c r="A385">
        <v>12.0</v>
      </c>
      <c r="B385">
        <v>14.0</v>
      </c>
      <c r="C385">
        <v>2017.0</v>
      </c>
      <c r="D385" s="9">
        <f t="shared" si="1"/>
        <v>43083</v>
      </c>
      <c r="E385" s="10">
        <v>2012.0</v>
      </c>
      <c r="F385" s="10">
        <f t="shared" si="2"/>
        <v>5</v>
      </c>
      <c r="G385" t="s">
        <v>1034</v>
      </c>
      <c r="H385" t="s">
        <v>1035</v>
      </c>
      <c r="I385" s="11">
        <v>1.9260497E7</v>
      </c>
      <c r="J385" s="11">
        <v>127616.0</v>
      </c>
      <c r="K385" t="s">
        <v>4</v>
      </c>
      <c r="L385" t="s">
        <v>51</v>
      </c>
      <c r="M385" t="s">
        <v>133</v>
      </c>
      <c r="N385" s="51" t="s">
        <v>44</v>
      </c>
      <c r="O385" s="13">
        <v>39.1</v>
      </c>
      <c r="P385" t="s">
        <v>187</v>
      </c>
      <c r="Q385" s="14" t="s">
        <v>46</v>
      </c>
      <c r="R385">
        <v>30.0</v>
      </c>
      <c r="S385" s="13">
        <v>2.333333254</v>
      </c>
      <c r="T385" s="13">
        <v>3.0</v>
      </c>
      <c r="U385" s="13">
        <v>42.66666794</v>
      </c>
      <c r="V385">
        <v>185.72</v>
      </c>
      <c r="W385" t="s">
        <v>69</v>
      </c>
      <c r="X385" t="s">
        <v>75</v>
      </c>
      <c r="Y385">
        <v>1333300.0</v>
      </c>
      <c r="Z385">
        <f t="shared" si="6"/>
        <v>39999000</v>
      </c>
      <c r="AA385" s="15">
        <f>R385*(1+(S385/Sheet2!$A$2))</f>
        <v>30.69999998</v>
      </c>
      <c r="AB385" s="16">
        <f t="shared" si="4"/>
        <v>0.4815244631</v>
      </c>
      <c r="AC385" s="17">
        <f t="shared" si="5"/>
        <v>0.003190479762</v>
      </c>
    </row>
    <row r="386" ht="12.75" customHeight="1">
      <c r="A386">
        <v>12.0</v>
      </c>
      <c r="B386">
        <v>15.0</v>
      </c>
      <c r="C386">
        <v>2017.0</v>
      </c>
      <c r="D386" s="9">
        <f t="shared" si="1"/>
        <v>43084</v>
      </c>
      <c r="E386" s="10">
        <v>2012.0</v>
      </c>
      <c r="F386" s="10">
        <f t="shared" si="2"/>
        <v>5</v>
      </c>
      <c r="G386" t="s">
        <v>1036</v>
      </c>
      <c r="H386" t="s">
        <v>1037</v>
      </c>
      <c r="I386" s="11">
        <v>1577583.0</v>
      </c>
      <c r="J386" s="11">
        <v>-1235395.0</v>
      </c>
      <c r="K386" t="s">
        <v>4</v>
      </c>
      <c r="L386" t="s">
        <v>51</v>
      </c>
      <c r="M386" t="s">
        <v>151</v>
      </c>
      <c r="N386" s="51" t="s">
        <v>44</v>
      </c>
      <c r="O386" s="13">
        <v>18.3863</v>
      </c>
      <c r="P386" t="s">
        <v>187</v>
      </c>
      <c r="Q386" s="14" t="s">
        <v>46</v>
      </c>
      <c r="R386">
        <v>9.75</v>
      </c>
      <c r="S386" s="13">
        <v>-27.17948723</v>
      </c>
      <c r="T386" s="13">
        <v>18.97435951</v>
      </c>
      <c r="U386" s="13">
        <v>25.64102554</v>
      </c>
      <c r="V386">
        <v>116.614</v>
      </c>
      <c r="W386" t="s">
        <v>69</v>
      </c>
      <c r="X386" t="s">
        <v>358</v>
      </c>
      <c r="Y386">
        <v>1938500.0</v>
      </c>
      <c r="Z386">
        <f t="shared" si="6"/>
        <v>18900375</v>
      </c>
      <c r="AA386" s="15">
        <f>R386*(1+(S386/Sheet2!$A$2))</f>
        <v>7.099999995</v>
      </c>
      <c r="AB386" s="16">
        <f t="shared" si="4"/>
        <v>0.08346834388</v>
      </c>
      <c r="AC386" s="17">
        <f t="shared" si="5"/>
        <v>-0.06536351792</v>
      </c>
    </row>
    <row r="387" ht="12.75" customHeight="1">
      <c r="A387">
        <v>12.0</v>
      </c>
      <c r="B387">
        <v>21.0</v>
      </c>
      <c r="C387">
        <v>2017.0</v>
      </c>
      <c r="D387" s="9">
        <f t="shared" si="1"/>
        <v>43090</v>
      </c>
      <c r="E387" s="10">
        <v>2017.0</v>
      </c>
      <c r="F387" s="10">
        <f t="shared" si="2"/>
        <v>0</v>
      </c>
      <c r="G387" t="s">
        <v>1038</v>
      </c>
      <c r="H387" t="s">
        <v>1039</v>
      </c>
      <c r="I387" s="11">
        <v>6129300.0</v>
      </c>
      <c r="J387" s="11">
        <v>1628000.0</v>
      </c>
      <c r="K387" t="s">
        <v>4</v>
      </c>
      <c r="L387" t="s">
        <v>42</v>
      </c>
      <c r="M387" t="s">
        <v>52</v>
      </c>
      <c r="N387" s="51" t="s">
        <v>44</v>
      </c>
      <c r="O387" s="13">
        <v>39.1128</v>
      </c>
      <c r="P387" t="s">
        <v>187</v>
      </c>
      <c r="Q387" s="14" t="s">
        <v>46</v>
      </c>
      <c r="R387">
        <v>6.5</v>
      </c>
      <c r="S387" s="13">
        <v>-12.30769253</v>
      </c>
      <c r="T387" s="13">
        <v>-6.153846264</v>
      </c>
      <c r="U387" s="13">
        <v>-15.07692337</v>
      </c>
      <c r="V387">
        <v>339.295</v>
      </c>
      <c r="W387" t="s">
        <v>97</v>
      </c>
      <c r="X387" t="s">
        <v>75</v>
      </c>
      <c r="Y387">
        <v>6150000.0</v>
      </c>
      <c r="Z387">
        <f t="shared" si="6"/>
        <v>39975000</v>
      </c>
      <c r="AA387" s="15">
        <f>R387*(1+(S387/Sheet2!$A$2))</f>
        <v>5.699999986</v>
      </c>
      <c r="AB387" s="16">
        <f t="shared" si="4"/>
        <v>0.1533283302</v>
      </c>
      <c r="AC387" s="17">
        <f t="shared" si="5"/>
        <v>0.04072545341</v>
      </c>
    </row>
    <row r="388" ht="12.75" customHeight="1">
      <c r="A388">
        <v>1.0</v>
      </c>
      <c r="B388">
        <v>3.0</v>
      </c>
      <c r="C388">
        <v>2018.0</v>
      </c>
      <c r="D388" s="9">
        <f t="shared" si="1"/>
        <v>43103</v>
      </c>
      <c r="E388" s="18">
        <v>2011.0</v>
      </c>
      <c r="F388" s="10">
        <f t="shared" si="2"/>
        <v>7</v>
      </c>
      <c r="G388" t="s">
        <v>1040</v>
      </c>
      <c r="H388" t="s">
        <v>1041</v>
      </c>
      <c r="I388" s="11">
        <v>276344.0</v>
      </c>
      <c r="J388" s="11">
        <v>-74597.0</v>
      </c>
      <c r="K388" t="s">
        <v>4</v>
      </c>
      <c r="L388" t="s">
        <v>51</v>
      </c>
      <c r="M388" t="s">
        <v>52</v>
      </c>
      <c r="N388" s="12" t="s">
        <v>44</v>
      </c>
      <c r="O388" s="13">
        <v>5.8945</v>
      </c>
      <c r="P388" t="s">
        <v>45</v>
      </c>
      <c r="Q388" s="14" t="s">
        <v>46</v>
      </c>
      <c r="R388">
        <v>3.0</v>
      </c>
      <c r="S388" s="13">
        <v>-2.666666746</v>
      </c>
      <c r="T388" s="13">
        <v>-21.66666603</v>
      </c>
      <c r="U388" s="13">
        <v>-21.66666603</v>
      </c>
      <c r="V388">
        <v>29.4725</v>
      </c>
      <c r="W388" s="1" t="s">
        <v>54</v>
      </c>
      <c r="X388" t="s">
        <v>358</v>
      </c>
      <c r="Y388">
        <v>2000000.0</v>
      </c>
      <c r="Z388">
        <f t="shared" si="6"/>
        <v>6000000</v>
      </c>
      <c r="AA388" s="15">
        <f>R388*(1+(S388/Sheet2!$A$2))</f>
        <v>2.919999998</v>
      </c>
      <c r="AB388" s="16">
        <f t="shared" si="4"/>
        <v>0.04605733333</v>
      </c>
      <c r="AC388" s="17">
        <f t="shared" si="5"/>
        <v>-0.01243283333</v>
      </c>
    </row>
    <row r="389" ht="12.75" customHeight="1">
      <c r="A389">
        <v>1.0</v>
      </c>
      <c r="B389">
        <v>4.0</v>
      </c>
      <c r="C389">
        <v>2018.0</v>
      </c>
      <c r="D389" s="9">
        <f t="shared" si="1"/>
        <v>43104</v>
      </c>
      <c r="E389" s="18">
        <v>2004.0</v>
      </c>
      <c r="F389" s="10">
        <f t="shared" si="2"/>
        <v>14</v>
      </c>
      <c r="G389" t="s">
        <v>1042</v>
      </c>
      <c r="H389" t="s">
        <v>1043</v>
      </c>
      <c r="I389" s="11">
        <v>1876000.0</v>
      </c>
      <c r="J389" s="11">
        <v>-1256000.0</v>
      </c>
      <c r="K389" t="s">
        <v>4</v>
      </c>
      <c r="L389" t="s">
        <v>51</v>
      </c>
      <c r="M389" t="s">
        <v>52</v>
      </c>
      <c r="N389" s="12" t="s">
        <v>44</v>
      </c>
      <c r="O389" s="13">
        <v>9.8744</v>
      </c>
      <c r="P389" t="s">
        <v>485</v>
      </c>
      <c r="Q389" s="14" t="s">
        <v>46</v>
      </c>
      <c r="R389">
        <v>3.8</v>
      </c>
      <c r="S389" s="13">
        <v>-18.15789413</v>
      </c>
      <c r="T389" s="13">
        <v>-27.10526276</v>
      </c>
      <c r="U389" s="13">
        <v>13.94736958</v>
      </c>
      <c r="V389">
        <v>49.392</v>
      </c>
      <c r="W389" s="1" t="s">
        <v>54</v>
      </c>
      <c r="X389" t="s">
        <v>358</v>
      </c>
      <c r="Y389">
        <v>2681300.0</v>
      </c>
      <c r="Z389">
        <f t="shared" si="6"/>
        <v>10188940</v>
      </c>
      <c r="AA389" s="15">
        <f>R389*(1+(S389/Sheet2!$A$2))</f>
        <v>3.110000023</v>
      </c>
      <c r="AB389" s="16">
        <f t="shared" si="4"/>
        <v>0.1841212138</v>
      </c>
      <c r="AC389" s="17">
        <f t="shared" si="5"/>
        <v>-0.1232709193</v>
      </c>
    </row>
    <row r="390" ht="12.75" customHeight="1">
      <c r="A390">
        <v>1.0</v>
      </c>
      <c r="B390">
        <v>9.0</v>
      </c>
      <c r="C390">
        <v>2018.0</v>
      </c>
      <c r="D390" s="9">
        <f t="shared" si="1"/>
        <v>43109</v>
      </c>
      <c r="E390" s="18">
        <v>2011.0</v>
      </c>
      <c r="F390" s="10">
        <f t="shared" si="2"/>
        <v>7</v>
      </c>
      <c r="G390" t="s">
        <v>1044</v>
      </c>
      <c r="H390" t="s">
        <v>1045</v>
      </c>
      <c r="I390" s="11">
        <v>5.6172E7</v>
      </c>
      <c r="J390" s="11">
        <v>-5000.0</v>
      </c>
      <c r="K390" t="s">
        <v>4</v>
      </c>
      <c r="L390" t="s">
        <v>51</v>
      </c>
      <c r="M390" t="s">
        <v>52</v>
      </c>
      <c r="N390" s="12" t="s">
        <v>44</v>
      </c>
      <c r="O390" s="13">
        <v>4.9078</v>
      </c>
      <c r="P390" t="s">
        <v>187</v>
      </c>
      <c r="Q390" s="14" t="s">
        <v>46</v>
      </c>
      <c r="R390">
        <v>25.0</v>
      </c>
      <c r="S390" s="13">
        <v>-8.0</v>
      </c>
      <c r="T390" s="13">
        <v>-8.0</v>
      </c>
      <c r="U390" s="13">
        <v>-24.79999924</v>
      </c>
      <c r="V390">
        <v>38.6735</v>
      </c>
      <c r="W390" t="s">
        <v>97</v>
      </c>
      <c r="X390" t="s">
        <v>358</v>
      </c>
      <c r="Y390">
        <v>200000.0</v>
      </c>
      <c r="Z390">
        <f t="shared" si="6"/>
        <v>5000000</v>
      </c>
      <c r="AA390" s="15">
        <f>R390*(1+(S390/Sheet2!$A$2))</f>
        <v>23</v>
      </c>
      <c r="AB390" s="16">
        <f t="shared" si="4"/>
        <v>11.2344</v>
      </c>
      <c r="AC390" s="17">
        <f t="shared" si="5"/>
        <v>-0.001</v>
      </c>
    </row>
    <row r="391" ht="12.75" customHeight="1">
      <c r="A391">
        <v>1.0</v>
      </c>
      <c r="B391">
        <v>15.0</v>
      </c>
      <c r="C391">
        <v>2018.0</v>
      </c>
      <c r="D391" s="9">
        <f t="shared" si="1"/>
        <v>43115</v>
      </c>
      <c r="E391" s="18">
        <v>2017.0</v>
      </c>
      <c r="F391" s="10">
        <f t="shared" si="2"/>
        <v>1</v>
      </c>
      <c r="G391" t="s">
        <v>1046</v>
      </c>
      <c r="H391" t="s">
        <v>1047</v>
      </c>
      <c r="I391" s="11">
        <v>5833000.0</v>
      </c>
      <c r="J391" s="11">
        <v>885000.0</v>
      </c>
      <c r="K391" t="s">
        <v>4</v>
      </c>
      <c r="L391" t="s">
        <v>51</v>
      </c>
      <c r="M391" t="s">
        <v>52</v>
      </c>
      <c r="N391" s="12" t="s">
        <v>44</v>
      </c>
      <c r="O391" s="13">
        <v>21.8965</v>
      </c>
      <c r="P391" t="s">
        <v>45</v>
      </c>
      <c r="Q391" s="14" t="s">
        <v>46</v>
      </c>
      <c r="R391">
        <v>6.4</v>
      </c>
      <c r="S391" s="13">
        <v>46.09374619</v>
      </c>
      <c r="T391" s="13">
        <v>40.62499619</v>
      </c>
      <c r="U391" s="13">
        <v>60.93749619</v>
      </c>
      <c r="V391">
        <v>162.66</v>
      </c>
      <c r="W391" t="s">
        <v>97</v>
      </c>
      <c r="X391" t="s">
        <v>358</v>
      </c>
      <c r="Y391">
        <v>3500000.0</v>
      </c>
      <c r="Z391">
        <f t="shared" si="6"/>
        <v>22400000</v>
      </c>
      <c r="AA391" s="15">
        <f>R391*(1+(S391/Sheet2!$A$2))</f>
        <v>9.349999756</v>
      </c>
      <c r="AB391" s="16">
        <f t="shared" si="4"/>
        <v>0.2604017857</v>
      </c>
      <c r="AC391" s="17">
        <f t="shared" si="5"/>
        <v>0.03950892857</v>
      </c>
    </row>
    <row r="392" ht="12.75" customHeight="1">
      <c r="A392">
        <v>1.0</v>
      </c>
      <c r="B392">
        <v>17.0</v>
      </c>
      <c r="C392">
        <v>2018.0</v>
      </c>
      <c r="D392" s="9">
        <f t="shared" si="1"/>
        <v>43117</v>
      </c>
      <c r="E392" s="18">
        <v>2002.0</v>
      </c>
      <c r="F392" s="10">
        <f t="shared" si="2"/>
        <v>16</v>
      </c>
      <c r="G392" t="s">
        <v>1048</v>
      </c>
      <c r="H392" t="s">
        <v>1049</v>
      </c>
      <c r="I392" s="11">
        <v>0.0</v>
      </c>
      <c r="J392" s="11">
        <v>-4200000.0</v>
      </c>
      <c r="K392" t="s">
        <v>2</v>
      </c>
      <c r="L392" t="s">
        <v>87</v>
      </c>
      <c r="M392" t="s">
        <v>900</v>
      </c>
      <c r="N392" s="12" t="s">
        <v>44</v>
      </c>
      <c r="O392" s="13">
        <v>23.3471</v>
      </c>
      <c r="P392" t="s">
        <v>187</v>
      </c>
      <c r="Q392" s="14" t="s">
        <v>46</v>
      </c>
      <c r="R392">
        <v>17.0</v>
      </c>
      <c r="S392" s="13">
        <v>-19.41176414</v>
      </c>
      <c r="T392" s="13">
        <v>-4.705882549</v>
      </c>
      <c r="U392" s="13">
        <v>-25.88235283</v>
      </c>
      <c r="V392">
        <v>137.98</v>
      </c>
      <c r="W392" t="s">
        <v>97</v>
      </c>
      <c r="X392" t="s">
        <v>358</v>
      </c>
      <c r="Y392">
        <v>1038000.0</v>
      </c>
      <c r="Z392">
        <f t="shared" si="6"/>
        <v>17646000</v>
      </c>
      <c r="AA392" s="15">
        <f>R392*(1+(S392/Sheet2!$A$2))</f>
        <v>13.7000001</v>
      </c>
      <c r="AB392" s="16">
        <f t="shared" si="4"/>
        <v>0</v>
      </c>
      <c r="AC392" s="17">
        <f t="shared" si="5"/>
        <v>-0.2380142809</v>
      </c>
    </row>
    <row r="393" ht="12.75" customHeight="1">
      <c r="A393">
        <v>2.0</v>
      </c>
      <c r="B393">
        <v>2.0</v>
      </c>
      <c r="C393">
        <v>2018.0</v>
      </c>
      <c r="D393" s="9">
        <f t="shared" si="1"/>
        <v>43133</v>
      </c>
      <c r="E393" s="18">
        <v>2009.0</v>
      </c>
      <c r="F393" s="10">
        <f t="shared" si="2"/>
        <v>9</v>
      </c>
      <c r="G393" t="s">
        <v>1050</v>
      </c>
      <c r="H393" t="s">
        <v>1051</v>
      </c>
      <c r="I393" s="11">
        <v>2.0307E8</v>
      </c>
      <c r="J393" s="11">
        <v>4.7095E7</v>
      </c>
      <c r="K393" s="1" t="s">
        <v>19</v>
      </c>
      <c r="L393" t="s">
        <v>1052</v>
      </c>
      <c r="M393" t="s">
        <v>43</v>
      </c>
      <c r="N393" s="12" t="s">
        <v>44</v>
      </c>
      <c r="O393" s="13">
        <v>831.6</v>
      </c>
      <c r="P393" t="s">
        <v>1053</v>
      </c>
      <c r="Q393" s="14" t="s">
        <v>46</v>
      </c>
      <c r="R393">
        <v>42.0</v>
      </c>
      <c r="S393" s="13">
        <v>5.952381134</v>
      </c>
      <c r="T393" s="13">
        <v>9.523809433</v>
      </c>
      <c r="U393" s="13">
        <v>10.71428585</v>
      </c>
      <c r="V393">
        <v>2772.0</v>
      </c>
      <c r="W393" s="1" t="s">
        <v>54</v>
      </c>
      <c r="X393" t="s">
        <v>1054</v>
      </c>
      <c r="Y393">
        <v>1.98E7</v>
      </c>
      <c r="Z393">
        <f t="shared" si="6"/>
        <v>831600000</v>
      </c>
      <c r="AA393" s="15">
        <f>R393*(1+(S393/Sheet2!$A$2))</f>
        <v>44.50000008</v>
      </c>
      <c r="AB393" s="16">
        <f t="shared" si="4"/>
        <v>0.2441919192</v>
      </c>
      <c r="AC393" s="17">
        <f t="shared" si="5"/>
        <v>0.05663179413</v>
      </c>
    </row>
    <row r="394" ht="12.75" customHeight="1">
      <c r="A394">
        <v>2.0</v>
      </c>
      <c r="B394">
        <v>2.0</v>
      </c>
      <c r="C394">
        <v>2018.0</v>
      </c>
      <c r="D394" s="9">
        <f t="shared" si="1"/>
        <v>43133</v>
      </c>
      <c r="E394" s="18">
        <v>1995.0</v>
      </c>
      <c r="F394" s="10">
        <f t="shared" si="2"/>
        <v>23</v>
      </c>
      <c r="G394" t="s">
        <v>1055</v>
      </c>
      <c r="H394" s="1" t="s">
        <v>1056</v>
      </c>
      <c r="I394" s="11">
        <v>4518000.0</v>
      </c>
      <c r="J394" s="11">
        <v>-3691000.0</v>
      </c>
      <c r="K394" t="s">
        <v>4</v>
      </c>
      <c r="L394" t="s">
        <v>51</v>
      </c>
      <c r="M394" t="s">
        <v>151</v>
      </c>
      <c r="N394" s="12" t="s">
        <v>44</v>
      </c>
      <c r="O394" s="13">
        <v>3.95514</v>
      </c>
      <c r="P394" t="s">
        <v>187</v>
      </c>
      <c r="Q394" s="14" t="s">
        <v>46</v>
      </c>
      <c r="R394">
        <v>18.0</v>
      </c>
      <c r="S394" s="13">
        <v>-11.11111069</v>
      </c>
      <c r="T394" s="13">
        <v>-0.277777791</v>
      </c>
      <c r="U394" s="13">
        <v>-14.44444466</v>
      </c>
      <c r="V394">
        <v>27.0187</v>
      </c>
      <c r="W394" s="1" t="s">
        <v>54</v>
      </c>
      <c r="X394" t="s">
        <v>1057</v>
      </c>
      <c r="Y394">
        <v>222300.0</v>
      </c>
      <c r="Z394">
        <f t="shared" si="6"/>
        <v>4001400</v>
      </c>
      <c r="AA394" s="15">
        <f>R394*(1+(S394/Sheet2!$A$2))</f>
        <v>16.00000008</v>
      </c>
      <c r="AB394" s="16">
        <f t="shared" si="4"/>
        <v>1.129104813</v>
      </c>
      <c r="AC394" s="17">
        <f t="shared" si="5"/>
        <v>-0.9224271505</v>
      </c>
    </row>
    <row r="395" ht="12.75" customHeight="1">
      <c r="A395">
        <v>2.0</v>
      </c>
      <c r="B395">
        <v>9.0</v>
      </c>
      <c r="C395">
        <v>2018.0</v>
      </c>
      <c r="D395" s="9">
        <f t="shared" si="1"/>
        <v>43140</v>
      </c>
      <c r="E395" s="18">
        <v>2004.0</v>
      </c>
      <c r="F395" s="10">
        <f t="shared" si="2"/>
        <v>14</v>
      </c>
      <c r="G395" t="s">
        <v>1058</v>
      </c>
      <c r="H395" t="s">
        <v>1059</v>
      </c>
      <c r="I395" s="11">
        <v>8094000.0</v>
      </c>
      <c r="J395" s="11">
        <v>2507000.0</v>
      </c>
      <c r="K395" t="s">
        <v>13</v>
      </c>
      <c r="L395" t="s">
        <v>221</v>
      </c>
      <c r="M395" t="s">
        <v>299</v>
      </c>
      <c r="N395" s="12" t="s">
        <v>44</v>
      </c>
      <c r="O395" s="13">
        <v>48.8114</v>
      </c>
      <c r="P395" t="s">
        <v>901</v>
      </c>
      <c r="Q395" s="14" t="s">
        <v>46</v>
      </c>
      <c r="R395">
        <v>9.8</v>
      </c>
      <c r="S395" s="13">
        <v>9.183670998</v>
      </c>
      <c r="T395" s="13">
        <v>12.34693623</v>
      </c>
      <c r="U395" s="13">
        <v>10.99999809</v>
      </c>
      <c r="V395">
        <v>454.321</v>
      </c>
      <c r="W395" t="s">
        <v>97</v>
      </c>
      <c r="X395" t="s">
        <v>75</v>
      </c>
      <c r="Y395">
        <v>520000.0</v>
      </c>
      <c r="Z395">
        <f t="shared" si="6"/>
        <v>5096000</v>
      </c>
      <c r="AA395" s="15">
        <f>R395*(1+(S395/Sheet2!$A$2))</f>
        <v>10.69999976</v>
      </c>
      <c r="AB395" s="16">
        <f t="shared" si="4"/>
        <v>1.588304553</v>
      </c>
      <c r="AC395" s="17">
        <f t="shared" si="5"/>
        <v>0.4919544741</v>
      </c>
    </row>
    <row r="396" ht="12.75" customHeight="1">
      <c r="A396">
        <v>2.0</v>
      </c>
      <c r="B396">
        <v>21.0</v>
      </c>
      <c r="C396">
        <v>2018.0</v>
      </c>
      <c r="D396" s="9">
        <f t="shared" si="1"/>
        <v>43152</v>
      </c>
      <c r="E396" s="18">
        <v>2016.0</v>
      </c>
      <c r="F396" s="10">
        <f t="shared" si="2"/>
        <v>2</v>
      </c>
      <c r="G396" t="s">
        <v>1060</v>
      </c>
      <c r="H396" t="s">
        <v>1061</v>
      </c>
      <c r="I396" s="11">
        <v>7.0258E7</v>
      </c>
      <c r="J396" s="11">
        <v>-2.8157E7</v>
      </c>
      <c r="K396" t="s">
        <v>4</v>
      </c>
      <c r="L396" t="s">
        <v>51</v>
      </c>
      <c r="M396" t="s">
        <v>151</v>
      </c>
      <c r="N396" s="12" t="s">
        <v>44</v>
      </c>
      <c r="O396" s="13">
        <v>23.335</v>
      </c>
      <c r="P396" t="s">
        <v>187</v>
      </c>
      <c r="Q396" s="14" t="s">
        <v>46</v>
      </c>
      <c r="R396">
        <v>5.85</v>
      </c>
      <c r="S396" s="13">
        <v>-32.47863007</v>
      </c>
      <c r="T396" s="13">
        <v>-50.42734909</v>
      </c>
      <c r="U396" s="13">
        <v>-35.89743423</v>
      </c>
      <c r="V396">
        <v>180.883</v>
      </c>
      <c r="W396" t="s">
        <v>145</v>
      </c>
      <c r="X396" t="s">
        <v>75</v>
      </c>
      <c r="Y396">
        <v>4100000.0</v>
      </c>
      <c r="Z396">
        <f t="shared" si="6"/>
        <v>23985000</v>
      </c>
      <c r="AA396" s="15">
        <f>R396*(1+(S396/Sheet2!$A$2))</f>
        <v>3.950000141</v>
      </c>
      <c r="AB396" s="16">
        <f t="shared" si="4"/>
        <v>2.929247446</v>
      </c>
      <c r="AC396" s="17">
        <f t="shared" si="5"/>
        <v>-1.173942047</v>
      </c>
    </row>
    <row r="397" ht="12.75" customHeight="1">
      <c r="A397">
        <v>2.0</v>
      </c>
      <c r="B397">
        <v>23.0</v>
      </c>
      <c r="C397">
        <v>2018.0</v>
      </c>
      <c r="D397" s="9">
        <f t="shared" si="1"/>
        <v>43154</v>
      </c>
      <c r="E397" s="18">
        <v>2011.0</v>
      </c>
      <c r="F397" s="10">
        <f t="shared" si="2"/>
        <v>7</v>
      </c>
      <c r="G397" t="s">
        <v>1062</v>
      </c>
      <c r="H397" t="s">
        <v>1063</v>
      </c>
      <c r="I397" s="11">
        <v>2.64031E8</v>
      </c>
      <c r="J397" s="11">
        <v>5690000.0</v>
      </c>
      <c r="K397" t="s">
        <v>4</v>
      </c>
      <c r="L397" t="s">
        <v>51</v>
      </c>
      <c r="M397" t="s">
        <v>133</v>
      </c>
      <c r="N397" s="12" t="s">
        <v>44</v>
      </c>
      <c r="O397" s="13">
        <v>23.4846</v>
      </c>
      <c r="P397" t="s">
        <v>187</v>
      </c>
      <c r="Q397" s="14" t="s">
        <v>46</v>
      </c>
      <c r="R397">
        <v>15.0</v>
      </c>
      <c r="S397" s="13">
        <v>0.0</v>
      </c>
      <c r="T397" s="13">
        <v>-7.333333492</v>
      </c>
      <c r="U397" s="13">
        <v>-3.333333254</v>
      </c>
      <c r="V397">
        <v>110.378</v>
      </c>
      <c r="W397" s="1" t="s">
        <v>54</v>
      </c>
      <c r="X397" t="s">
        <v>75</v>
      </c>
      <c r="Y397">
        <v>1600000.0</v>
      </c>
      <c r="Z397">
        <f t="shared" si="6"/>
        <v>24000000</v>
      </c>
      <c r="AA397" s="15">
        <f>R397*(1+(S397/Sheet2!$A$2))</f>
        <v>15</v>
      </c>
      <c r="AB397" s="16">
        <f t="shared" si="4"/>
        <v>11.00129167</v>
      </c>
      <c r="AC397" s="17">
        <f t="shared" si="5"/>
        <v>0.2370833333</v>
      </c>
    </row>
    <row r="398" ht="12.75" customHeight="1">
      <c r="A398">
        <v>2.0</v>
      </c>
      <c r="B398">
        <v>26.0</v>
      </c>
      <c r="C398">
        <v>2018.0</v>
      </c>
      <c r="D398" s="9">
        <f t="shared" si="1"/>
        <v>43157</v>
      </c>
      <c r="E398" s="18">
        <v>2015.0</v>
      </c>
      <c r="F398" s="10">
        <f t="shared" si="2"/>
        <v>3</v>
      </c>
      <c r="G398" t="s">
        <v>1064</v>
      </c>
      <c r="H398" t="s">
        <v>1065</v>
      </c>
      <c r="I398" s="11">
        <v>0.0</v>
      </c>
      <c r="J398" s="11">
        <v>-5694000.0</v>
      </c>
      <c r="K398" t="s">
        <v>4</v>
      </c>
      <c r="L398" t="s">
        <v>51</v>
      </c>
      <c r="M398" t="s">
        <v>52</v>
      </c>
      <c r="N398" s="12" t="s">
        <v>44</v>
      </c>
      <c r="O398" s="13">
        <v>19.8519</v>
      </c>
      <c r="P398" t="s">
        <v>485</v>
      </c>
      <c r="Q398" s="14" t="s">
        <v>46</v>
      </c>
      <c r="R398">
        <v>17.9</v>
      </c>
      <c r="S398" s="13">
        <v>-12.84916019</v>
      </c>
      <c r="T398" s="13">
        <v>12.29050541</v>
      </c>
      <c r="U398" s="13">
        <v>32.40223694</v>
      </c>
      <c r="V398">
        <v>92.9505</v>
      </c>
      <c r="W398" t="s">
        <v>69</v>
      </c>
      <c r="X398" t="s">
        <v>75</v>
      </c>
      <c r="Y398">
        <v>1117300.0</v>
      </c>
      <c r="Z398">
        <f t="shared" si="6"/>
        <v>19999670</v>
      </c>
      <c r="AA398" s="15">
        <f>R398*(1+(S398/Sheet2!$A$2))</f>
        <v>15.60000033</v>
      </c>
      <c r="AB398" s="16">
        <f t="shared" si="4"/>
        <v>0</v>
      </c>
      <c r="AC398" s="17">
        <f t="shared" si="5"/>
        <v>-0.2847046976</v>
      </c>
    </row>
    <row r="399" ht="12.75" customHeight="1">
      <c r="A399">
        <v>2.0</v>
      </c>
      <c r="B399">
        <v>28.0</v>
      </c>
      <c r="C399">
        <v>2018.0</v>
      </c>
      <c r="D399" s="9">
        <f t="shared" si="1"/>
        <v>43159</v>
      </c>
      <c r="E399" s="18">
        <v>2003.0</v>
      </c>
      <c r="F399" s="10">
        <f t="shared" si="2"/>
        <v>15</v>
      </c>
      <c r="G399" t="s">
        <v>1066</v>
      </c>
      <c r="H399" t="s">
        <v>1067</v>
      </c>
      <c r="I399" s="11">
        <v>20466.0</v>
      </c>
      <c r="J399" s="11">
        <v>-4363822.0</v>
      </c>
      <c r="K399" t="s">
        <v>13</v>
      </c>
      <c r="L399" t="s">
        <v>221</v>
      </c>
      <c r="M399" t="s">
        <v>299</v>
      </c>
      <c r="N399" s="12" t="s">
        <v>44</v>
      </c>
      <c r="O399" s="13">
        <v>24.0227</v>
      </c>
      <c r="P399" t="s">
        <v>1068</v>
      </c>
      <c r="Q399" s="14" t="s">
        <v>46</v>
      </c>
      <c r="R399">
        <v>5.5</v>
      </c>
      <c r="S399" s="13">
        <v>-21.81818199</v>
      </c>
      <c r="T399" s="13">
        <v>-19.81818199</v>
      </c>
      <c r="U399" s="13">
        <v>-19.27272797</v>
      </c>
      <c r="V399">
        <v>268.174</v>
      </c>
      <c r="W399" s="1" t="s">
        <v>54</v>
      </c>
      <c r="X399" t="s">
        <v>1069</v>
      </c>
      <c r="Y399">
        <v>456000.0</v>
      </c>
      <c r="Z399">
        <f t="shared" si="6"/>
        <v>2508000</v>
      </c>
      <c r="AA399" s="15">
        <f>R399*(1+(S399/Sheet2!$A$2))</f>
        <v>4.299999991</v>
      </c>
      <c r="AB399" s="16">
        <f t="shared" si="4"/>
        <v>0.008160287081</v>
      </c>
      <c r="AC399" s="17">
        <f t="shared" si="5"/>
        <v>-1.739960925</v>
      </c>
    </row>
    <row r="400" ht="12.75" customHeight="1">
      <c r="A400">
        <v>2.0</v>
      </c>
      <c r="B400">
        <v>28.0</v>
      </c>
      <c r="C400">
        <v>2018.0</v>
      </c>
      <c r="D400" s="9">
        <f t="shared" si="1"/>
        <v>43159</v>
      </c>
      <c r="E400" s="18">
        <v>2002.0</v>
      </c>
      <c r="F400" s="10">
        <f t="shared" si="2"/>
        <v>16</v>
      </c>
      <c r="G400" t="s">
        <v>1070</v>
      </c>
      <c r="H400" t="s">
        <v>1071</v>
      </c>
      <c r="I400" s="11">
        <v>6070000.0</v>
      </c>
      <c r="J400" s="11">
        <v>-2806000.0</v>
      </c>
      <c r="K400" t="s">
        <v>4</v>
      </c>
      <c r="L400" t="s">
        <v>51</v>
      </c>
      <c r="M400" t="s">
        <v>52</v>
      </c>
      <c r="N400" s="12" t="s">
        <v>44</v>
      </c>
      <c r="O400" s="13">
        <v>9.36362</v>
      </c>
      <c r="P400" t="s">
        <v>187</v>
      </c>
      <c r="Q400" s="14" t="s">
        <v>46</v>
      </c>
      <c r="R400">
        <v>6.0</v>
      </c>
      <c r="S400" s="13">
        <v>-37.0</v>
      </c>
      <c r="T400" s="13">
        <v>-40.5</v>
      </c>
      <c r="U400" s="13">
        <v>-51.33333206</v>
      </c>
      <c r="V400">
        <v>57.8967</v>
      </c>
      <c r="W400" t="s">
        <v>115</v>
      </c>
      <c r="X400" t="s">
        <v>75</v>
      </c>
      <c r="Y400">
        <v>1601100.0</v>
      </c>
      <c r="Z400">
        <f t="shared" si="6"/>
        <v>9606600</v>
      </c>
      <c r="AA400" s="15">
        <f>R400*(1+(S400/Sheet2!$A$2))</f>
        <v>3.78</v>
      </c>
      <c r="AB400" s="16">
        <f t="shared" si="4"/>
        <v>0.6318572648</v>
      </c>
      <c r="AC400" s="17">
        <f t="shared" si="5"/>
        <v>-0.2920908542</v>
      </c>
    </row>
    <row r="401" ht="12.75" customHeight="1">
      <c r="A401">
        <v>3.0</v>
      </c>
      <c r="B401">
        <v>9.0</v>
      </c>
      <c r="C401">
        <v>2018.0</v>
      </c>
      <c r="D401" s="9">
        <f t="shared" si="1"/>
        <v>43168</v>
      </c>
      <c r="E401" s="18">
        <v>2017.0</v>
      </c>
      <c r="F401" s="10">
        <f t="shared" si="2"/>
        <v>1</v>
      </c>
      <c r="G401" t="s">
        <v>1072</v>
      </c>
      <c r="H401" t="s">
        <v>1073</v>
      </c>
      <c r="I401" s="11">
        <v>0.0</v>
      </c>
      <c r="J401" s="11">
        <v>0.0</v>
      </c>
      <c r="K401" t="s">
        <v>4</v>
      </c>
      <c r="L401" t="s">
        <v>51</v>
      </c>
      <c r="M401" t="s">
        <v>133</v>
      </c>
      <c r="N401" s="12" t="s">
        <v>44</v>
      </c>
      <c r="O401" s="13">
        <v>3005.67</v>
      </c>
      <c r="P401" t="s">
        <v>445</v>
      </c>
      <c r="Q401" s="14" t="s">
        <v>46</v>
      </c>
      <c r="R401">
        <v>10.0</v>
      </c>
      <c r="S401" s="13">
        <v>-0.4514183104</v>
      </c>
      <c r="T401" s="13">
        <v>0.4336229265</v>
      </c>
      <c r="U401" s="13">
        <v>-4.136770248</v>
      </c>
      <c r="V401">
        <v>3005.67</v>
      </c>
      <c r="W401" t="s">
        <v>145</v>
      </c>
      <c r="X401" t="s">
        <v>343</v>
      </c>
      <c r="Y401">
        <v>3.11E7</v>
      </c>
      <c r="Z401">
        <f t="shared" si="6"/>
        <v>311000000</v>
      </c>
      <c r="AA401" s="15">
        <f>R401*(1+(S401/Sheet2!$A$2))</f>
        <v>9.954858169</v>
      </c>
      <c r="AB401" s="16">
        <f t="shared" si="4"/>
        <v>0</v>
      </c>
      <c r="AC401" s="17">
        <f t="shared" si="5"/>
        <v>0</v>
      </c>
    </row>
    <row r="402" ht="12.75" customHeight="1">
      <c r="A402">
        <v>3.0</v>
      </c>
      <c r="B402">
        <v>15.0</v>
      </c>
      <c r="C402">
        <v>2018.0</v>
      </c>
      <c r="D402" s="9">
        <f t="shared" si="1"/>
        <v>43174</v>
      </c>
      <c r="E402" s="18">
        <v>2017.0</v>
      </c>
      <c r="F402" s="10">
        <f t="shared" si="2"/>
        <v>1</v>
      </c>
      <c r="G402" t="s">
        <v>1074</v>
      </c>
      <c r="H402" t="s">
        <v>1075</v>
      </c>
      <c r="I402" s="11">
        <v>2.7826E7</v>
      </c>
      <c r="J402" s="11">
        <v>7217000.0</v>
      </c>
      <c r="K402" t="s">
        <v>4</v>
      </c>
      <c r="L402" t="s">
        <v>51</v>
      </c>
      <c r="M402" t="s">
        <v>133</v>
      </c>
      <c r="N402" s="12" t="s">
        <v>44</v>
      </c>
      <c r="O402" s="13">
        <v>48.7227</v>
      </c>
      <c r="P402" t="s">
        <v>485</v>
      </c>
      <c r="Q402" s="14" t="s">
        <v>46</v>
      </c>
      <c r="R402">
        <v>24.0</v>
      </c>
      <c r="S402" s="13">
        <v>-1.25</v>
      </c>
      <c r="T402" s="13">
        <v>-8.333333015</v>
      </c>
      <c r="U402" s="13">
        <v>-18.33333397</v>
      </c>
      <c r="V402">
        <v>165.659</v>
      </c>
      <c r="W402" t="s">
        <v>97</v>
      </c>
      <c r="X402" t="s">
        <v>1069</v>
      </c>
      <c r="Y402">
        <v>2083300.0</v>
      </c>
      <c r="Z402">
        <f t="shared" si="6"/>
        <v>49999200</v>
      </c>
      <c r="AA402" s="15">
        <f>R402*(1+(S402/Sheet2!$A$2))</f>
        <v>23.7</v>
      </c>
      <c r="AB402" s="16">
        <f t="shared" si="4"/>
        <v>0.5565289045</v>
      </c>
      <c r="AC402" s="17">
        <f t="shared" si="5"/>
        <v>0.1443423095</v>
      </c>
    </row>
    <row r="403" ht="12.75" customHeight="1">
      <c r="A403">
        <v>3.0</v>
      </c>
      <c r="B403">
        <v>21.0</v>
      </c>
      <c r="C403">
        <v>2018.0</v>
      </c>
      <c r="D403" s="9">
        <f t="shared" si="1"/>
        <v>43180</v>
      </c>
      <c r="E403" s="18">
        <v>1996.0</v>
      </c>
      <c r="F403" s="10">
        <f t="shared" si="2"/>
        <v>22</v>
      </c>
      <c r="G403" t="s">
        <v>1076</v>
      </c>
      <c r="H403" t="s">
        <v>1077</v>
      </c>
      <c r="I403" s="11">
        <v>4.45251E9</v>
      </c>
      <c r="J403" s="11">
        <v>3.22621E8</v>
      </c>
      <c r="K403" t="s">
        <v>41</v>
      </c>
      <c r="L403" t="s">
        <v>42</v>
      </c>
      <c r="M403" t="s">
        <v>43</v>
      </c>
      <c r="N403" s="12" t="s">
        <v>44</v>
      </c>
      <c r="O403" s="13">
        <v>1214.77</v>
      </c>
      <c r="P403" t="s">
        <v>432</v>
      </c>
      <c r="Q403" s="14" t="s">
        <v>46</v>
      </c>
      <c r="R403">
        <v>31.0</v>
      </c>
      <c r="S403" s="13">
        <v>0.0</v>
      </c>
      <c r="T403" s="13">
        <v>3.677419424</v>
      </c>
      <c r="U403" s="13">
        <v>4.516129017</v>
      </c>
      <c r="V403">
        <v>3239.38</v>
      </c>
      <c r="W403" s="1" t="s">
        <v>47</v>
      </c>
      <c r="X403" t="s">
        <v>1078</v>
      </c>
      <c r="Y403">
        <v>3.91861E7</v>
      </c>
      <c r="Z403">
        <f t="shared" si="6"/>
        <v>1214769100</v>
      </c>
      <c r="AA403" s="15">
        <f>R403*(1+(S403/Sheet2!$A$2))</f>
        <v>31</v>
      </c>
      <c r="AB403" s="16">
        <f t="shared" si="4"/>
        <v>3.665313844</v>
      </c>
      <c r="AC403" s="17">
        <f t="shared" si="5"/>
        <v>0.2655821588</v>
      </c>
    </row>
    <row r="404" ht="12.75" customHeight="1">
      <c r="A404">
        <v>3.0</v>
      </c>
      <c r="B404">
        <v>22.0</v>
      </c>
      <c r="C404">
        <v>2018.0</v>
      </c>
      <c r="D404" s="9">
        <f t="shared" si="1"/>
        <v>43181</v>
      </c>
      <c r="E404" s="18">
        <v>1904.0</v>
      </c>
      <c r="F404" s="10">
        <f t="shared" si="2"/>
        <v>114</v>
      </c>
      <c r="G404" t="s">
        <v>1079</v>
      </c>
      <c r="H404" t="s">
        <v>1080</v>
      </c>
      <c r="I404" s="11">
        <v>1.6441894E10</v>
      </c>
      <c r="J404" s="11">
        <v>1.354948E9</v>
      </c>
      <c r="K404" t="s">
        <v>41</v>
      </c>
      <c r="L404" t="s">
        <v>42</v>
      </c>
      <c r="M404" t="s">
        <v>43</v>
      </c>
      <c r="N404" s="12" t="s">
        <v>44</v>
      </c>
      <c r="O404" s="13">
        <v>7046.17</v>
      </c>
      <c r="P404" t="s">
        <v>410</v>
      </c>
      <c r="Q404" s="14" t="s">
        <v>46</v>
      </c>
      <c r="R404">
        <v>29.0</v>
      </c>
      <c r="S404" s="13">
        <v>-4.13793087</v>
      </c>
      <c r="T404" s="13">
        <v>3.965517282</v>
      </c>
      <c r="U404" s="13">
        <v>7.189655304</v>
      </c>
      <c r="V404">
        <v>16858.0</v>
      </c>
      <c r="W404" s="1" t="s">
        <v>69</v>
      </c>
      <c r="X404" t="s">
        <v>1081</v>
      </c>
      <c r="Y404">
        <v>2.2181E8</v>
      </c>
      <c r="Z404">
        <f t="shared" si="6"/>
        <v>6432490000</v>
      </c>
      <c r="AA404" s="15">
        <f>R404*(1+(S404/Sheet2!$A$2))</f>
        <v>27.80000005</v>
      </c>
      <c r="AB404" s="16">
        <f t="shared" si="4"/>
        <v>2.556069889</v>
      </c>
      <c r="AC404" s="17">
        <f t="shared" si="5"/>
        <v>0.2106412913</v>
      </c>
    </row>
    <row r="405" ht="12.75" customHeight="1">
      <c r="A405">
        <v>3.0</v>
      </c>
      <c r="B405">
        <v>22.0</v>
      </c>
      <c r="C405">
        <v>2018.0</v>
      </c>
      <c r="D405" s="9">
        <f t="shared" si="1"/>
        <v>43181</v>
      </c>
      <c r="E405" s="18">
        <v>1950.0</v>
      </c>
      <c r="F405" s="10">
        <f t="shared" si="2"/>
        <v>68</v>
      </c>
      <c r="G405" t="s">
        <v>1082</v>
      </c>
      <c r="H405" t="s">
        <v>1083</v>
      </c>
      <c r="I405" s="11">
        <v>6.0107E7</v>
      </c>
      <c r="J405" s="11">
        <v>9263000.0</v>
      </c>
      <c r="K405" t="s">
        <v>13</v>
      </c>
      <c r="L405" t="s">
        <v>221</v>
      </c>
      <c r="M405" t="s">
        <v>222</v>
      </c>
      <c r="N405" s="12" t="s">
        <v>44</v>
      </c>
      <c r="O405" s="13">
        <v>495.277</v>
      </c>
      <c r="P405" t="s">
        <v>1084</v>
      </c>
      <c r="Q405" s="14" t="s">
        <v>46</v>
      </c>
      <c r="R405">
        <v>5.0</v>
      </c>
      <c r="S405" s="13">
        <v>0.0</v>
      </c>
      <c r="T405" s="13">
        <v>6.0</v>
      </c>
      <c r="U405" s="13">
        <v>0.0</v>
      </c>
      <c r="V405">
        <v>888.209</v>
      </c>
      <c r="W405" s="1" t="s">
        <v>54</v>
      </c>
      <c r="X405" t="s">
        <v>1085</v>
      </c>
      <c r="Y405">
        <v>1.02652E7</v>
      </c>
      <c r="Z405">
        <f t="shared" si="6"/>
        <v>51326000</v>
      </c>
      <c r="AA405" s="15">
        <f>R405*(1+(S405/Sheet2!$A$2))</f>
        <v>5</v>
      </c>
      <c r="AB405" s="16">
        <f t="shared" si="4"/>
        <v>1.171082882</v>
      </c>
      <c r="AC405" s="17">
        <f t="shared" si="5"/>
        <v>0.1804738339</v>
      </c>
    </row>
    <row r="406" ht="12.75" customHeight="1">
      <c r="A406">
        <v>3.0</v>
      </c>
      <c r="B406">
        <v>22.0</v>
      </c>
      <c r="C406">
        <v>2018.0</v>
      </c>
      <c r="D406" s="9">
        <f t="shared" si="1"/>
        <v>43181</v>
      </c>
      <c r="E406" s="18">
        <v>1999.0</v>
      </c>
      <c r="F406" s="10">
        <f t="shared" si="2"/>
        <v>19</v>
      </c>
      <c r="G406" t="s">
        <v>1086</v>
      </c>
      <c r="H406" t="s">
        <v>1087</v>
      </c>
      <c r="I406" s="11">
        <v>2.9641E7</v>
      </c>
      <c r="J406" s="11">
        <v>2420000.0</v>
      </c>
      <c r="K406" t="s">
        <v>2</v>
      </c>
      <c r="L406" t="s">
        <v>87</v>
      </c>
      <c r="M406" t="s">
        <v>900</v>
      </c>
      <c r="N406" s="12" t="s">
        <v>44</v>
      </c>
      <c r="O406" s="13">
        <v>47.7851</v>
      </c>
      <c r="P406" t="s">
        <v>187</v>
      </c>
      <c r="Q406" s="14" t="s">
        <v>46</v>
      </c>
      <c r="R406">
        <v>38.0</v>
      </c>
      <c r="S406" s="13">
        <v>12.85526276</v>
      </c>
      <c r="T406" s="13">
        <v>-8.684210777</v>
      </c>
      <c r="U406" s="13">
        <v>-1.631578922</v>
      </c>
      <c r="V406">
        <v>406.686</v>
      </c>
      <c r="W406" t="s">
        <v>97</v>
      </c>
      <c r="X406" t="s">
        <v>1088</v>
      </c>
      <c r="Y406">
        <v>973700.0</v>
      </c>
      <c r="Z406">
        <f t="shared" si="6"/>
        <v>37000600</v>
      </c>
      <c r="AA406" s="15">
        <f>R406*(1+(S406/Sheet2!$A$2))</f>
        <v>42.88499985</v>
      </c>
      <c r="AB406" s="16">
        <f t="shared" si="4"/>
        <v>0.8010951174</v>
      </c>
      <c r="AC406" s="17">
        <f t="shared" si="5"/>
        <v>0.06540434479</v>
      </c>
    </row>
    <row r="407" ht="12.75" customHeight="1">
      <c r="A407">
        <v>3.0</v>
      </c>
      <c r="B407">
        <v>23.0</v>
      </c>
      <c r="C407">
        <v>2018.0</v>
      </c>
      <c r="D407" s="9">
        <f t="shared" si="1"/>
        <v>43182</v>
      </c>
      <c r="E407" s="18">
        <v>1999.0</v>
      </c>
      <c r="F407" s="10">
        <f t="shared" si="2"/>
        <v>19</v>
      </c>
      <c r="G407" t="s">
        <v>1089</v>
      </c>
      <c r="H407" t="s">
        <v>1090</v>
      </c>
      <c r="I407" s="11">
        <v>3.59E8</v>
      </c>
      <c r="J407" s="11">
        <v>2.61E7</v>
      </c>
      <c r="K407" t="s">
        <v>13</v>
      </c>
      <c r="L407" t="s">
        <v>221</v>
      </c>
      <c r="M407" t="s">
        <v>222</v>
      </c>
      <c r="N407" s="12" t="s">
        <v>44</v>
      </c>
      <c r="O407" s="13">
        <v>1654.44</v>
      </c>
      <c r="P407" t="s">
        <v>1091</v>
      </c>
      <c r="Q407" s="14" t="s">
        <v>46</v>
      </c>
      <c r="R407">
        <v>7.5</v>
      </c>
      <c r="S407" s="13">
        <v>2.933333397</v>
      </c>
      <c r="T407" s="13">
        <v>6.800000191</v>
      </c>
      <c r="U407" s="13">
        <v>9.600000381</v>
      </c>
      <c r="V407">
        <v>2569.09</v>
      </c>
      <c r="W407" s="1" t="s">
        <v>54</v>
      </c>
      <c r="X407" t="s">
        <v>1092</v>
      </c>
      <c r="Y407">
        <v>2.0E7</v>
      </c>
      <c r="Z407">
        <f t="shared" si="6"/>
        <v>150000000</v>
      </c>
      <c r="AA407" s="15">
        <f>R407*(1+(S407/Sheet2!$A$2))</f>
        <v>7.720000005</v>
      </c>
      <c r="AB407" s="16">
        <f t="shared" si="4"/>
        <v>2.393333333</v>
      </c>
      <c r="AC407" s="17">
        <f t="shared" si="5"/>
        <v>0.174</v>
      </c>
    </row>
    <row r="408" ht="12.75" customHeight="1">
      <c r="A408">
        <v>3.0</v>
      </c>
      <c r="B408">
        <v>23.0</v>
      </c>
      <c r="C408">
        <v>2018.0</v>
      </c>
      <c r="D408" s="9">
        <f t="shared" si="1"/>
        <v>43182</v>
      </c>
      <c r="E408" s="18">
        <v>2008.0</v>
      </c>
      <c r="F408" s="10">
        <f t="shared" si="2"/>
        <v>10</v>
      </c>
      <c r="G408" t="s">
        <v>1093</v>
      </c>
      <c r="H408" t="s">
        <v>1094</v>
      </c>
      <c r="I408" s="11">
        <v>8.05151E8</v>
      </c>
      <c r="J408" s="11">
        <v>1.5023E7</v>
      </c>
      <c r="K408" t="s">
        <v>4</v>
      </c>
      <c r="L408" t="s">
        <v>51</v>
      </c>
      <c r="M408" t="s">
        <v>133</v>
      </c>
      <c r="N408" s="12" t="s">
        <v>44</v>
      </c>
      <c r="O408" s="13">
        <v>356.714</v>
      </c>
      <c r="P408" t="s">
        <v>451</v>
      </c>
      <c r="Q408" s="14" t="s">
        <v>46</v>
      </c>
      <c r="R408">
        <v>21.0</v>
      </c>
      <c r="S408" s="13">
        <v>-0.571428597</v>
      </c>
      <c r="T408" s="13">
        <v>-1.90476191</v>
      </c>
      <c r="U408" s="13">
        <v>-2.380952358</v>
      </c>
      <c r="V408">
        <v>701.342</v>
      </c>
      <c r="W408" s="1" t="s">
        <v>54</v>
      </c>
      <c r="X408" t="s">
        <v>343</v>
      </c>
      <c r="Y408">
        <v>1.785E7</v>
      </c>
      <c r="Z408">
        <f t="shared" si="6"/>
        <v>374850000</v>
      </c>
      <c r="AA408" s="15">
        <f>R408*(1+(S408/Sheet2!$A$2))</f>
        <v>20.87999999</v>
      </c>
      <c r="AB408" s="16">
        <f t="shared" si="4"/>
        <v>2.147928505</v>
      </c>
      <c r="AC408" s="17">
        <f t="shared" si="5"/>
        <v>0.04007736428</v>
      </c>
    </row>
    <row r="409" ht="12.75" customHeight="1">
      <c r="A409">
        <v>3.0</v>
      </c>
      <c r="B409">
        <v>27.0</v>
      </c>
      <c r="C409">
        <v>2018.0</v>
      </c>
      <c r="D409" s="9">
        <f t="shared" si="1"/>
        <v>43186</v>
      </c>
      <c r="E409" s="18">
        <v>2016.0</v>
      </c>
      <c r="F409" s="10">
        <f t="shared" si="2"/>
        <v>2</v>
      </c>
      <c r="G409" t="s">
        <v>1095</v>
      </c>
      <c r="H409" t="s">
        <v>1096</v>
      </c>
      <c r="I409" s="11">
        <v>3.961892E9</v>
      </c>
      <c r="J409" s="11">
        <v>9.1507E7</v>
      </c>
      <c r="K409" t="s">
        <v>4</v>
      </c>
      <c r="L409" t="s">
        <v>51</v>
      </c>
      <c r="M409" t="s">
        <v>58</v>
      </c>
      <c r="N409" s="12" t="s">
        <v>44</v>
      </c>
      <c r="O409" s="13">
        <v>1331.08</v>
      </c>
      <c r="P409" t="s">
        <v>351</v>
      </c>
      <c r="Q409" s="14" t="s">
        <v>46</v>
      </c>
      <c r="R409">
        <v>47.5</v>
      </c>
      <c r="S409" s="13">
        <v>-11.57894707</v>
      </c>
      <c r="T409" s="13">
        <v>-12.0</v>
      </c>
      <c r="U409" s="13">
        <v>-22.0947361</v>
      </c>
      <c r="V409">
        <v>4775.27</v>
      </c>
      <c r="W409" t="s">
        <v>115</v>
      </c>
      <c r="X409" t="s">
        <v>1097</v>
      </c>
      <c r="Y409">
        <v>2.96477E7</v>
      </c>
      <c r="Z409">
        <f t="shared" si="6"/>
        <v>1408265750</v>
      </c>
      <c r="AA409" s="15">
        <f>R409*(1+(S409/Sheet2!$A$2))</f>
        <v>42.00000014</v>
      </c>
      <c r="AB409" s="16">
        <f t="shared" si="4"/>
        <v>2.813312757</v>
      </c>
      <c r="AC409" s="17">
        <f t="shared" si="5"/>
        <v>0.06497850281</v>
      </c>
    </row>
    <row r="410" ht="12.75" customHeight="1">
      <c r="A410">
        <v>4.0</v>
      </c>
      <c r="B410">
        <v>6.0</v>
      </c>
      <c r="C410">
        <v>2018.0</v>
      </c>
      <c r="D410" s="9">
        <f t="shared" si="1"/>
        <v>43196</v>
      </c>
      <c r="E410" s="18">
        <v>2013.0</v>
      </c>
      <c r="F410" s="10">
        <f t="shared" si="2"/>
        <v>5</v>
      </c>
      <c r="G410" t="s">
        <v>1098</v>
      </c>
      <c r="H410" t="s">
        <v>1099</v>
      </c>
      <c r="I410" s="11">
        <v>2.2472E7</v>
      </c>
      <c r="J410" s="11">
        <v>2741000.0</v>
      </c>
      <c r="K410" t="s">
        <v>4</v>
      </c>
      <c r="L410" t="s">
        <v>51</v>
      </c>
      <c r="M410" t="s">
        <v>133</v>
      </c>
      <c r="N410" s="12" t="s">
        <v>44</v>
      </c>
      <c r="O410" s="13">
        <v>38.3208</v>
      </c>
      <c r="P410" t="s">
        <v>322</v>
      </c>
      <c r="Q410" s="14" t="s">
        <v>46</v>
      </c>
      <c r="R410">
        <v>38.5</v>
      </c>
      <c r="S410" s="13">
        <v>-6.493506432</v>
      </c>
      <c r="T410" s="13">
        <v>-13.24675369</v>
      </c>
      <c r="U410" s="13">
        <v>-16.88311768</v>
      </c>
      <c r="V410">
        <v>247.297</v>
      </c>
      <c r="W410" s="1" t="s">
        <v>54</v>
      </c>
      <c r="X410" t="s">
        <v>75</v>
      </c>
      <c r="Y410">
        <v>1050000.0</v>
      </c>
      <c r="Z410">
        <f t="shared" si="6"/>
        <v>40425000</v>
      </c>
      <c r="AA410" s="15">
        <f>R410*(1+(S410/Sheet2!$A$2))</f>
        <v>36.00000002</v>
      </c>
      <c r="AB410" s="16">
        <f t="shared" si="4"/>
        <v>0.5558936302</v>
      </c>
      <c r="AC410" s="17">
        <f t="shared" si="5"/>
        <v>0.06780457638</v>
      </c>
    </row>
    <row r="411" ht="12.75" customHeight="1">
      <c r="A411">
        <v>4.0</v>
      </c>
      <c r="B411">
        <v>18.0</v>
      </c>
      <c r="C411">
        <v>2018.0</v>
      </c>
      <c r="D411" s="9">
        <f t="shared" si="1"/>
        <v>43208</v>
      </c>
      <c r="E411" s="18">
        <v>2012.0</v>
      </c>
      <c r="F411" s="10">
        <f t="shared" si="2"/>
        <v>6</v>
      </c>
      <c r="G411" t="s">
        <v>1100</v>
      </c>
      <c r="H411" t="s">
        <v>1101</v>
      </c>
      <c r="I411" s="11">
        <v>1076000.0</v>
      </c>
      <c r="J411" s="11">
        <v>-7436000.0</v>
      </c>
      <c r="K411" t="s">
        <v>4</v>
      </c>
      <c r="L411" t="s">
        <v>51</v>
      </c>
      <c r="M411" t="s">
        <v>133</v>
      </c>
      <c r="N411" s="12" t="s">
        <v>44</v>
      </c>
      <c r="O411" s="13">
        <v>30.8326</v>
      </c>
      <c r="P411" t="s">
        <v>485</v>
      </c>
      <c r="Q411" s="14" t="s">
        <v>46</v>
      </c>
      <c r="R411">
        <v>15.0</v>
      </c>
      <c r="S411" s="13">
        <v>1.333333373</v>
      </c>
      <c r="T411" s="13">
        <v>-0.8000000119</v>
      </c>
      <c r="U411" s="13">
        <v>-18.66666603</v>
      </c>
      <c r="V411">
        <v>105.863</v>
      </c>
      <c r="W411" s="1" t="s">
        <v>54</v>
      </c>
      <c r="X411" t="s">
        <v>75</v>
      </c>
      <c r="Y411">
        <v>2180000.0</v>
      </c>
      <c r="Z411">
        <f t="shared" si="6"/>
        <v>32700000</v>
      </c>
      <c r="AA411" s="15">
        <f>R411*(1+(S411/Sheet2!$A$2))</f>
        <v>15.20000001</v>
      </c>
      <c r="AB411" s="16">
        <f t="shared" si="4"/>
        <v>0.03290519878</v>
      </c>
      <c r="AC411" s="17">
        <f t="shared" si="5"/>
        <v>-0.2274006116</v>
      </c>
    </row>
    <row r="412" ht="12.75" customHeight="1">
      <c r="A412">
        <v>4.0</v>
      </c>
      <c r="B412">
        <v>20.0</v>
      </c>
      <c r="C412">
        <v>2018.0</v>
      </c>
      <c r="D412" s="9">
        <f t="shared" si="1"/>
        <v>43210</v>
      </c>
      <c r="E412" s="18">
        <v>1998.0</v>
      </c>
      <c r="F412" s="10">
        <f t="shared" si="2"/>
        <v>20</v>
      </c>
      <c r="G412" t="s">
        <v>1102</v>
      </c>
      <c r="H412" t="s">
        <v>1103</v>
      </c>
      <c r="I412" s="11">
        <v>1389000.0</v>
      </c>
      <c r="J412" s="11">
        <v>-5491000.0</v>
      </c>
      <c r="K412" t="s">
        <v>4</v>
      </c>
      <c r="L412" t="s">
        <v>51</v>
      </c>
      <c r="M412" t="s">
        <v>133</v>
      </c>
      <c r="N412" s="12" t="s">
        <v>44</v>
      </c>
      <c r="O412" s="13">
        <v>15.6477</v>
      </c>
      <c r="P412" t="s">
        <v>45</v>
      </c>
      <c r="Q412" s="14" t="s">
        <v>46</v>
      </c>
      <c r="R412">
        <v>22.0</v>
      </c>
      <c r="S412" s="13">
        <v>-13.63636398</v>
      </c>
      <c r="T412" s="13">
        <v>-20.90909004</v>
      </c>
      <c r="U412" s="13">
        <v>-23.18181801</v>
      </c>
      <c r="V412">
        <v>324.283</v>
      </c>
      <c r="W412" t="s">
        <v>145</v>
      </c>
      <c r="X412" t="s">
        <v>75</v>
      </c>
      <c r="Y412">
        <v>726500.0</v>
      </c>
      <c r="Z412">
        <f t="shared" si="6"/>
        <v>15983000</v>
      </c>
      <c r="AA412" s="15">
        <f>R412*(1+(S412/Sheet2!$A$2))</f>
        <v>18.99999992</v>
      </c>
      <c r="AB412" s="16">
        <f t="shared" si="4"/>
        <v>0.08690483639</v>
      </c>
      <c r="AC412" s="17">
        <f t="shared" si="5"/>
        <v>-0.3435525246</v>
      </c>
    </row>
    <row r="413" ht="12.75" customHeight="1">
      <c r="A413">
        <v>4.0</v>
      </c>
      <c r="B413">
        <v>24.0</v>
      </c>
      <c r="C413">
        <v>2018.0</v>
      </c>
      <c r="D413" s="9">
        <f t="shared" si="1"/>
        <v>43214</v>
      </c>
      <c r="E413" s="18">
        <v>2005.0</v>
      </c>
      <c r="F413" s="10">
        <f t="shared" si="2"/>
        <v>13</v>
      </c>
      <c r="G413" t="s">
        <v>1104</v>
      </c>
      <c r="H413" t="s">
        <v>1105</v>
      </c>
      <c r="I413" s="11">
        <v>4.704E7</v>
      </c>
      <c r="J413" s="11">
        <v>1740000.0</v>
      </c>
      <c r="K413" t="s">
        <v>13</v>
      </c>
      <c r="L413" t="s">
        <v>221</v>
      </c>
      <c r="M413" t="s">
        <v>299</v>
      </c>
      <c r="N413" s="12" t="s">
        <v>44</v>
      </c>
      <c r="O413" s="13">
        <v>67.376</v>
      </c>
      <c r="P413" t="s">
        <v>427</v>
      </c>
      <c r="Q413" s="14" t="s">
        <v>46</v>
      </c>
      <c r="R413">
        <v>5.9</v>
      </c>
      <c r="S413" s="13">
        <v>-10.16949272</v>
      </c>
      <c r="T413" s="13">
        <v>-3.38983202</v>
      </c>
      <c r="U413" s="13">
        <v>-9.661018372</v>
      </c>
      <c r="V413">
        <v>321.431</v>
      </c>
      <c r="W413" s="1" t="s">
        <v>54</v>
      </c>
      <c r="X413" t="s">
        <v>525</v>
      </c>
      <c r="Y413">
        <v>1178700.0</v>
      </c>
      <c r="Z413">
        <f t="shared" si="6"/>
        <v>6954330</v>
      </c>
      <c r="AA413" s="15">
        <f>R413*(1+(S413/Sheet2!$A$2))</f>
        <v>5.29999993</v>
      </c>
      <c r="AB413" s="16">
        <f t="shared" si="4"/>
        <v>6.764131124</v>
      </c>
      <c r="AC413" s="17">
        <f t="shared" si="5"/>
        <v>0.2502038298</v>
      </c>
    </row>
    <row r="414" ht="12.75" customHeight="1">
      <c r="A414">
        <v>4.0</v>
      </c>
      <c r="B414">
        <v>26.0</v>
      </c>
      <c r="C414">
        <v>2018.0</v>
      </c>
      <c r="D414" s="9">
        <f t="shared" si="1"/>
        <v>43216</v>
      </c>
      <c r="E414" s="18">
        <v>2015.0</v>
      </c>
      <c r="F414" s="10">
        <f t="shared" si="2"/>
        <v>3</v>
      </c>
      <c r="G414" t="s">
        <v>1106</v>
      </c>
      <c r="H414" t="s">
        <v>1107</v>
      </c>
      <c r="I414" s="11">
        <v>0.0</v>
      </c>
      <c r="J414" s="11">
        <v>-3705000.0</v>
      </c>
      <c r="K414" t="s">
        <v>2</v>
      </c>
      <c r="L414" t="s">
        <v>87</v>
      </c>
      <c r="M414" t="s">
        <v>900</v>
      </c>
      <c r="N414" s="12" t="s">
        <v>44</v>
      </c>
      <c r="O414" s="13">
        <v>48.9271</v>
      </c>
      <c r="P414" t="s">
        <v>187</v>
      </c>
      <c r="Q414" s="14" t="s">
        <v>46</v>
      </c>
      <c r="R414">
        <v>16.0</v>
      </c>
      <c r="S414" s="13">
        <v>-13.75</v>
      </c>
      <c r="T414" s="13">
        <v>-3.137500048</v>
      </c>
      <c r="U414" s="13">
        <v>-28.125</v>
      </c>
      <c r="V414">
        <v>151.931</v>
      </c>
      <c r="W414" t="s">
        <v>97</v>
      </c>
      <c r="X414" t="s">
        <v>1088</v>
      </c>
      <c r="Y414">
        <v>2375000.0</v>
      </c>
      <c r="Z414">
        <f t="shared" si="6"/>
        <v>38000000</v>
      </c>
      <c r="AA414" s="15">
        <f>R414*(1+(S414/Sheet2!$A$2))</f>
        <v>13.8</v>
      </c>
      <c r="AB414" s="16">
        <f t="shared" si="4"/>
        <v>0</v>
      </c>
      <c r="AC414" s="17">
        <f t="shared" si="5"/>
        <v>-0.0975</v>
      </c>
    </row>
    <row r="415" ht="12.75" customHeight="1">
      <c r="A415">
        <v>5.0</v>
      </c>
      <c r="B415">
        <v>4.0</v>
      </c>
      <c r="C415">
        <v>2018.0</v>
      </c>
      <c r="D415" s="9">
        <f t="shared" si="1"/>
        <v>43224</v>
      </c>
      <c r="E415" s="18">
        <v>2010.0</v>
      </c>
      <c r="F415" s="10">
        <f t="shared" si="2"/>
        <v>8</v>
      </c>
      <c r="G415" t="s">
        <v>1108</v>
      </c>
      <c r="H415" t="s">
        <v>1109</v>
      </c>
      <c r="I415" s="11">
        <v>0.0</v>
      </c>
      <c r="J415" s="11">
        <v>-5200000.0</v>
      </c>
      <c r="K415" s="1" t="s">
        <v>19</v>
      </c>
      <c r="L415" t="s">
        <v>1110</v>
      </c>
      <c r="M415" t="s">
        <v>133</v>
      </c>
      <c r="N415" s="12" t="s">
        <v>44</v>
      </c>
      <c r="O415" s="13">
        <v>366.64</v>
      </c>
      <c r="P415" t="s">
        <v>45</v>
      </c>
      <c r="Q415" s="14" t="s">
        <v>46</v>
      </c>
      <c r="R415">
        <v>1.09</v>
      </c>
      <c r="S415" s="13">
        <v>-8.256883621</v>
      </c>
      <c r="T415" s="13">
        <v>0.9174280763</v>
      </c>
      <c r="U415" s="13">
        <v>-1.834865451</v>
      </c>
      <c r="V415">
        <v>691.893</v>
      </c>
      <c r="W415" t="s">
        <v>47</v>
      </c>
      <c r="X415" t="s">
        <v>802</v>
      </c>
      <c r="Y415">
        <v>3.62391E8</v>
      </c>
      <c r="Z415">
        <f t="shared" si="6"/>
        <v>395006190</v>
      </c>
      <c r="AA415" s="15">
        <f>R415*(1+(S415/Sheet2!$A$2))</f>
        <v>0.9999999685</v>
      </c>
      <c r="AB415" s="16">
        <f t="shared" si="4"/>
        <v>0</v>
      </c>
      <c r="AC415" s="17">
        <f t="shared" si="5"/>
        <v>-0.01316435066</v>
      </c>
    </row>
    <row r="416" ht="12.75" customHeight="1">
      <c r="A416">
        <v>5.0</v>
      </c>
      <c r="B416">
        <v>18.0</v>
      </c>
      <c r="C416">
        <v>2018.0</v>
      </c>
      <c r="D416" s="9">
        <f t="shared" si="1"/>
        <v>43238</v>
      </c>
      <c r="E416" s="18">
        <v>2016.0</v>
      </c>
      <c r="F416" s="10">
        <f t="shared" si="2"/>
        <v>2</v>
      </c>
      <c r="G416" t="s">
        <v>1111</v>
      </c>
      <c r="H416" t="s">
        <v>1112</v>
      </c>
      <c r="I416" s="11">
        <v>2.02448E8</v>
      </c>
      <c r="J416" s="11">
        <v>2.4025E7</v>
      </c>
      <c r="K416" t="s">
        <v>4</v>
      </c>
      <c r="L416" t="s">
        <v>51</v>
      </c>
      <c r="M416" t="s">
        <v>133</v>
      </c>
      <c r="N416" s="12" t="s">
        <v>44</v>
      </c>
      <c r="O416" s="13">
        <v>340.765</v>
      </c>
      <c r="P416" t="s">
        <v>401</v>
      </c>
      <c r="Q416" s="14" t="s">
        <v>46</v>
      </c>
      <c r="R416">
        <v>70.0</v>
      </c>
      <c r="S416" s="13">
        <v>10.85714245</v>
      </c>
      <c r="T416" s="13">
        <v>26.98571396</v>
      </c>
      <c r="U416" s="13">
        <v>25.7142849</v>
      </c>
      <c r="V416">
        <v>542.792</v>
      </c>
      <c r="W416" t="s">
        <v>115</v>
      </c>
      <c r="X416" t="s">
        <v>557</v>
      </c>
      <c r="Y416">
        <v>4642900.0</v>
      </c>
      <c r="Z416">
        <f t="shared" si="6"/>
        <v>325003000</v>
      </c>
      <c r="AA416" s="15">
        <f>R416*(1+(S416/Sheet2!$A$2))</f>
        <v>77.59999972</v>
      </c>
      <c r="AB416" s="16">
        <f t="shared" si="4"/>
        <v>0.6229111731</v>
      </c>
      <c r="AC416" s="17">
        <f t="shared" si="5"/>
        <v>0.07392239456</v>
      </c>
    </row>
    <row r="417" ht="12.75" customHeight="1">
      <c r="A417">
        <v>5.0</v>
      </c>
      <c r="B417">
        <v>24.0</v>
      </c>
      <c r="C417">
        <v>2018.0</v>
      </c>
      <c r="D417" s="9">
        <f t="shared" si="1"/>
        <v>43244</v>
      </c>
      <c r="E417" s="18">
        <v>2015.0</v>
      </c>
      <c r="F417" s="10">
        <f t="shared" si="2"/>
        <v>3</v>
      </c>
      <c r="G417" t="s">
        <v>1113</v>
      </c>
      <c r="H417" t="s">
        <v>1114</v>
      </c>
      <c r="I417" s="11">
        <v>2.616598E7</v>
      </c>
      <c r="J417" s="11">
        <v>9205988.0</v>
      </c>
      <c r="K417" t="s">
        <v>4</v>
      </c>
      <c r="L417" t="s">
        <v>51</v>
      </c>
      <c r="M417" t="s">
        <v>52</v>
      </c>
      <c r="N417" s="12" t="s">
        <v>44</v>
      </c>
      <c r="O417" s="13">
        <v>19.7262</v>
      </c>
      <c r="P417" t="s">
        <v>187</v>
      </c>
      <c r="Q417" s="14" t="s">
        <v>46</v>
      </c>
      <c r="R417">
        <v>7.0</v>
      </c>
      <c r="S417" s="13">
        <v>-9.285714149</v>
      </c>
      <c r="T417" s="13">
        <v>-4.285714149</v>
      </c>
      <c r="U417" s="13">
        <v>-8.571428299</v>
      </c>
      <c r="V417">
        <v>65.7423</v>
      </c>
      <c r="W417" s="1" t="s">
        <v>54</v>
      </c>
      <c r="X417" t="s">
        <v>75</v>
      </c>
      <c r="Y417">
        <v>3000000.0</v>
      </c>
      <c r="Z417">
        <f t="shared" si="6"/>
        <v>21000000</v>
      </c>
      <c r="AA417" s="15">
        <f>R417*(1+(S417/Sheet2!$A$2))</f>
        <v>6.35000001</v>
      </c>
      <c r="AB417" s="16">
        <f t="shared" si="4"/>
        <v>1.245999048</v>
      </c>
      <c r="AC417" s="17">
        <f t="shared" si="5"/>
        <v>0.438380381</v>
      </c>
    </row>
    <row r="418" ht="12.75" customHeight="1">
      <c r="A418">
        <v>5.0</v>
      </c>
      <c r="B418">
        <v>25.0</v>
      </c>
      <c r="C418">
        <v>2018.0</v>
      </c>
      <c r="D418" s="9">
        <f t="shared" si="1"/>
        <v>43245</v>
      </c>
      <c r="E418" s="18">
        <v>2013.0</v>
      </c>
      <c r="F418" s="10">
        <f t="shared" si="2"/>
        <v>5</v>
      </c>
      <c r="G418" t="s">
        <v>1115</v>
      </c>
      <c r="H418" t="s">
        <v>1116</v>
      </c>
      <c r="I418" s="11">
        <v>5517000.0</v>
      </c>
      <c r="J418" s="11">
        <v>-9292000.0</v>
      </c>
      <c r="K418" t="s">
        <v>4</v>
      </c>
      <c r="L418" t="s">
        <v>51</v>
      </c>
      <c r="M418" t="s">
        <v>133</v>
      </c>
      <c r="N418" s="12" t="s">
        <v>44</v>
      </c>
      <c r="O418" s="13">
        <v>27.7795</v>
      </c>
      <c r="P418" t="s">
        <v>187</v>
      </c>
      <c r="Q418" s="14" t="s">
        <v>46</v>
      </c>
      <c r="R418">
        <v>16.0</v>
      </c>
      <c r="S418" s="13">
        <v>-30.32500076</v>
      </c>
      <c r="T418" s="13">
        <v>-31.3125</v>
      </c>
      <c r="U418" s="13">
        <v>-30.625</v>
      </c>
      <c r="V418">
        <v>267.647</v>
      </c>
      <c r="W418" t="s">
        <v>97</v>
      </c>
      <c r="X418" t="s">
        <v>75</v>
      </c>
      <c r="Y418">
        <v>1875000.0</v>
      </c>
      <c r="Z418">
        <f t="shared" si="6"/>
        <v>30000000</v>
      </c>
      <c r="AA418" s="15">
        <f>R418*(1+(S418/Sheet2!$A$2))</f>
        <v>11.14799988</v>
      </c>
      <c r="AB418" s="16">
        <f t="shared" si="4"/>
        <v>0.1839</v>
      </c>
      <c r="AC418" s="17">
        <f t="shared" si="5"/>
        <v>-0.3097333333</v>
      </c>
    </row>
    <row r="419" ht="12.75" customHeight="1">
      <c r="A419">
        <v>5.0</v>
      </c>
      <c r="B419">
        <v>28.0</v>
      </c>
      <c r="C419">
        <v>2018.0</v>
      </c>
      <c r="D419" s="9">
        <f t="shared" si="1"/>
        <v>43248</v>
      </c>
      <c r="E419" s="18">
        <v>2000.0</v>
      </c>
      <c r="F419" s="10">
        <f t="shared" si="2"/>
        <v>18</v>
      </c>
      <c r="G419" t="s">
        <v>1117</v>
      </c>
      <c r="H419" t="s">
        <v>1118</v>
      </c>
      <c r="I419" s="11">
        <v>1.8964E7</v>
      </c>
      <c r="J419" s="11">
        <v>-7448000.0</v>
      </c>
      <c r="K419" t="s">
        <v>4</v>
      </c>
      <c r="L419" t="s">
        <v>51</v>
      </c>
      <c r="M419" t="s">
        <v>133</v>
      </c>
      <c r="N419" s="12" t="s">
        <v>44</v>
      </c>
      <c r="O419" s="13">
        <v>35.0451</v>
      </c>
      <c r="P419" t="s">
        <v>485</v>
      </c>
      <c r="Q419" s="14" t="s">
        <v>46</v>
      </c>
      <c r="R419">
        <v>20.5</v>
      </c>
      <c r="S419" s="13">
        <v>20.31707382</v>
      </c>
      <c r="T419" s="13">
        <v>36.17073059</v>
      </c>
      <c r="U419" s="13">
        <v>36.5853653</v>
      </c>
      <c r="V419">
        <v>222.928</v>
      </c>
      <c r="W419" s="1" t="s">
        <v>54</v>
      </c>
      <c r="X419" t="s">
        <v>75</v>
      </c>
      <c r="Y419">
        <v>1875000.0</v>
      </c>
      <c r="Z419">
        <f t="shared" si="6"/>
        <v>38437500</v>
      </c>
      <c r="AA419" s="15">
        <f>R419*(1+(S419/Sheet2!$A$2))</f>
        <v>24.66500013</v>
      </c>
      <c r="AB419" s="16">
        <f t="shared" si="4"/>
        <v>0.4933723577</v>
      </c>
      <c r="AC419" s="17">
        <f t="shared" si="5"/>
        <v>-0.1937691057</v>
      </c>
    </row>
    <row r="420" ht="12.75" customHeight="1">
      <c r="A420">
        <v>5.0</v>
      </c>
      <c r="B420">
        <v>31.0</v>
      </c>
      <c r="C420">
        <v>2018.0</v>
      </c>
      <c r="D420" s="9">
        <f t="shared" si="1"/>
        <v>43251</v>
      </c>
      <c r="E420" s="18">
        <v>2005.0</v>
      </c>
      <c r="F420" s="10">
        <f t="shared" si="2"/>
        <v>13</v>
      </c>
      <c r="G420" t="s">
        <v>1119</v>
      </c>
      <c r="H420" t="s">
        <v>1120</v>
      </c>
      <c r="I420" s="11">
        <v>68000.0</v>
      </c>
      <c r="J420" s="11">
        <v>-4940000.0</v>
      </c>
      <c r="K420" t="s">
        <v>4</v>
      </c>
      <c r="L420" t="s">
        <v>51</v>
      </c>
      <c r="M420" t="s">
        <v>151</v>
      </c>
      <c r="N420" s="12" t="s">
        <v>44</v>
      </c>
      <c r="O420" s="13">
        <v>4.35637</v>
      </c>
      <c r="P420" t="s">
        <v>45</v>
      </c>
      <c r="Q420" s="14" t="s">
        <v>46</v>
      </c>
      <c r="R420">
        <v>9.0</v>
      </c>
      <c r="S420" s="13">
        <v>-11.11111069</v>
      </c>
      <c r="T420" s="13">
        <v>-11.11111069</v>
      </c>
      <c r="U420" s="13">
        <v>2.222222328</v>
      </c>
      <c r="V420">
        <v>69.9276</v>
      </c>
      <c r="W420" s="1" t="s">
        <v>69</v>
      </c>
      <c r="X420" t="s">
        <v>75</v>
      </c>
      <c r="Y420">
        <v>523600.0</v>
      </c>
      <c r="Z420">
        <f t="shared" si="6"/>
        <v>4712400</v>
      </c>
      <c r="AA420" s="15">
        <f>R420*(1+(S420/Sheet2!$A$2))</f>
        <v>8.000000038</v>
      </c>
      <c r="AB420" s="16">
        <f t="shared" si="4"/>
        <v>0.01443001443</v>
      </c>
      <c r="AC420" s="17">
        <f t="shared" si="5"/>
        <v>-1.048298107</v>
      </c>
    </row>
    <row r="421" ht="12.75" customHeight="1">
      <c r="A421">
        <v>6.0</v>
      </c>
      <c r="B421">
        <v>5.0</v>
      </c>
      <c r="C421">
        <v>2018.0</v>
      </c>
      <c r="D421" s="9">
        <f t="shared" si="1"/>
        <v>43256</v>
      </c>
      <c r="E421" s="18">
        <v>2007.0</v>
      </c>
      <c r="F421" s="10">
        <f t="shared" si="2"/>
        <v>11</v>
      </c>
      <c r="G421" t="s">
        <v>1121</v>
      </c>
      <c r="H421" t="s">
        <v>1122</v>
      </c>
      <c r="I421" s="11">
        <v>1.400285E9</v>
      </c>
      <c r="J421" s="11">
        <v>6.5576E7</v>
      </c>
      <c r="K421" t="s">
        <v>4</v>
      </c>
      <c r="L421" t="s">
        <v>51</v>
      </c>
      <c r="M421" t="s">
        <v>58</v>
      </c>
      <c r="N421" s="12" t="s">
        <v>44</v>
      </c>
      <c r="O421" s="13">
        <v>698.4</v>
      </c>
      <c r="P421" t="s">
        <v>1123</v>
      </c>
      <c r="Q421" s="14" t="s">
        <v>46</v>
      </c>
      <c r="R421">
        <v>75.0</v>
      </c>
      <c r="S421" s="13">
        <v>0.6666666865</v>
      </c>
      <c r="T421" s="13">
        <v>0.6666666865</v>
      </c>
      <c r="U421" s="13">
        <v>0.4133333266</v>
      </c>
      <c r="V421">
        <v>1166.74</v>
      </c>
      <c r="W421" t="s">
        <v>69</v>
      </c>
      <c r="X421" t="s">
        <v>568</v>
      </c>
      <c r="Y421">
        <v>8915900.0</v>
      </c>
      <c r="Z421">
        <f t="shared" si="6"/>
        <v>668692500</v>
      </c>
      <c r="AA421" s="15">
        <f>R421*(1+(S421/Sheet2!$A$2))</f>
        <v>75.50000001</v>
      </c>
      <c r="AB421" s="16">
        <f t="shared" si="4"/>
        <v>2.094064163</v>
      </c>
      <c r="AC421" s="17">
        <f t="shared" si="5"/>
        <v>0.09806600194</v>
      </c>
    </row>
    <row r="422" ht="12.75" customHeight="1">
      <c r="A422">
        <v>6.0</v>
      </c>
      <c r="B422">
        <v>7.0</v>
      </c>
      <c r="C422">
        <v>2018.0</v>
      </c>
      <c r="D422" s="9">
        <f t="shared" si="1"/>
        <v>43258</v>
      </c>
      <c r="E422" s="18">
        <v>2000.0</v>
      </c>
      <c r="F422" s="10">
        <f t="shared" si="2"/>
        <v>18</v>
      </c>
      <c r="G422" t="s">
        <v>1124</v>
      </c>
      <c r="H422" t="s">
        <v>1125</v>
      </c>
      <c r="I422" s="11">
        <v>2.053216E9</v>
      </c>
      <c r="J422" s="11">
        <v>3.6434E8</v>
      </c>
      <c r="K422" t="s">
        <v>2</v>
      </c>
      <c r="L422" t="s">
        <v>87</v>
      </c>
      <c r="M422" t="s">
        <v>88</v>
      </c>
      <c r="N422" s="12" t="s">
        <v>44</v>
      </c>
      <c r="O422" s="13">
        <v>4627.56</v>
      </c>
      <c r="P422" t="s">
        <v>377</v>
      </c>
      <c r="Q422" s="14" t="s">
        <v>46</v>
      </c>
      <c r="R422">
        <v>155.0</v>
      </c>
      <c r="S422" s="13">
        <v>29.67741966</v>
      </c>
      <c r="T422" s="13">
        <v>35.48387146</v>
      </c>
      <c r="U422" s="13">
        <v>49.45161438</v>
      </c>
      <c r="V422">
        <v>9892.04</v>
      </c>
      <c r="W422" t="s">
        <v>97</v>
      </c>
      <c r="X422" t="s">
        <v>1126</v>
      </c>
      <c r="Y422">
        <v>2.0E7</v>
      </c>
      <c r="Z422">
        <f t="shared" si="6"/>
        <v>3100000000</v>
      </c>
      <c r="AA422" s="15">
        <f>R422*(1+(S422/Sheet2!$A$2))</f>
        <v>201.0000005</v>
      </c>
      <c r="AB422" s="16">
        <f t="shared" si="4"/>
        <v>0.6623277419</v>
      </c>
      <c r="AC422" s="17">
        <f t="shared" si="5"/>
        <v>0.1175290323</v>
      </c>
    </row>
    <row r="423" ht="12.75" customHeight="1">
      <c r="A423">
        <v>6.0</v>
      </c>
      <c r="B423">
        <v>8.0</v>
      </c>
      <c r="C423">
        <v>2018.0</v>
      </c>
      <c r="D423" s="9">
        <f t="shared" si="1"/>
        <v>43259</v>
      </c>
      <c r="E423" s="18">
        <v>2004.0</v>
      </c>
      <c r="F423" s="10">
        <f t="shared" si="2"/>
        <v>14</v>
      </c>
      <c r="G423" t="s">
        <v>1127</v>
      </c>
      <c r="H423" t="s">
        <v>1128</v>
      </c>
      <c r="I423" s="11">
        <v>2.6257E7</v>
      </c>
      <c r="J423" s="11">
        <v>9872000.0</v>
      </c>
      <c r="K423" s="1" t="s">
        <v>13</v>
      </c>
      <c r="L423" t="s">
        <v>87</v>
      </c>
      <c r="M423" t="s">
        <v>58</v>
      </c>
      <c r="N423" s="12" t="s">
        <v>44</v>
      </c>
      <c r="O423" s="13">
        <v>702.561</v>
      </c>
      <c r="P423" t="s">
        <v>427</v>
      </c>
      <c r="Q423" s="14" t="s">
        <v>46</v>
      </c>
      <c r="R423">
        <v>54.0</v>
      </c>
      <c r="S423" s="13">
        <v>25.92592621</v>
      </c>
      <c r="T423" s="13">
        <v>22.22222137</v>
      </c>
      <c r="U423" s="13">
        <v>30.55555534</v>
      </c>
      <c r="V423">
        <v>1929.63</v>
      </c>
      <c r="W423" t="s">
        <v>97</v>
      </c>
      <c r="X423" t="s">
        <v>1129</v>
      </c>
      <c r="Y423">
        <v>1.21745E7</v>
      </c>
      <c r="Z423">
        <f t="shared" si="6"/>
        <v>657423000</v>
      </c>
      <c r="AA423" s="15">
        <f>R423*(1+(S423/Sheet2!$A$2))</f>
        <v>68.00000015</v>
      </c>
      <c r="AB423" s="16">
        <f t="shared" si="4"/>
        <v>0.03993927806</v>
      </c>
      <c r="AC423" s="17">
        <f t="shared" si="5"/>
        <v>0.01501620722</v>
      </c>
    </row>
    <row r="424" ht="12.75" customHeight="1">
      <c r="A424">
        <v>6.0</v>
      </c>
      <c r="B424">
        <v>8.0</v>
      </c>
      <c r="C424">
        <v>2018.0</v>
      </c>
      <c r="D424" s="9">
        <f t="shared" si="1"/>
        <v>43259</v>
      </c>
      <c r="E424" s="18">
        <v>1995.0</v>
      </c>
      <c r="F424" s="10">
        <f t="shared" si="2"/>
        <v>23</v>
      </c>
      <c r="G424" t="s">
        <v>1130</v>
      </c>
      <c r="H424" t="s">
        <v>1131</v>
      </c>
      <c r="I424" s="11">
        <v>1.05035E8</v>
      </c>
      <c r="J424" s="11">
        <v>423000.0</v>
      </c>
      <c r="K424" t="s">
        <v>41</v>
      </c>
      <c r="L424" t="s">
        <v>51</v>
      </c>
      <c r="M424" t="s">
        <v>43</v>
      </c>
      <c r="N424" s="12" t="s">
        <v>44</v>
      </c>
      <c r="O424" s="13">
        <v>52.4774</v>
      </c>
      <c r="P424" t="s">
        <v>1132</v>
      </c>
      <c r="Q424" s="14" t="s">
        <v>46</v>
      </c>
      <c r="R424">
        <v>2.25</v>
      </c>
      <c r="S424" s="13">
        <v>0.0</v>
      </c>
      <c r="T424" s="13">
        <v>-15.55555534</v>
      </c>
      <c r="U424" s="13">
        <v>-6.666666508</v>
      </c>
      <c r="V424">
        <v>119.597</v>
      </c>
      <c r="W424" t="s">
        <v>115</v>
      </c>
      <c r="X424" t="s">
        <v>957</v>
      </c>
      <c r="Y424">
        <v>2.33233E7</v>
      </c>
      <c r="Z424">
        <f t="shared" si="6"/>
        <v>52477425</v>
      </c>
      <c r="AA424" s="15">
        <f>R424*(1+(S424/Sheet2!$A$2))</f>
        <v>2.25</v>
      </c>
      <c r="AB424" s="16">
        <f t="shared" si="4"/>
        <v>2.001527323</v>
      </c>
      <c r="AC424" s="17">
        <f t="shared" si="5"/>
        <v>0.008060608919</v>
      </c>
    </row>
    <row r="425" ht="12.75" customHeight="1">
      <c r="A425">
        <v>6.0</v>
      </c>
      <c r="B425">
        <v>11.0</v>
      </c>
      <c r="C425">
        <v>2018.0</v>
      </c>
      <c r="D425" s="9">
        <f t="shared" si="1"/>
        <v>43262</v>
      </c>
      <c r="E425" s="18">
        <v>2002.0</v>
      </c>
      <c r="F425" s="10">
        <f t="shared" si="2"/>
        <v>16</v>
      </c>
      <c r="G425" t="s">
        <v>1133</v>
      </c>
      <c r="H425" t="s">
        <v>1134</v>
      </c>
      <c r="I425" s="11">
        <v>3.2493E7</v>
      </c>
      <c r="J425" s="11">
        <v>435000.0</v>
      </c>
      <c r="K425" t="s">
        <v>4</v>
      </c>
      <c r="L425" t="s">
        <v>51</v>
      </c>
      <c r="M425" t="s">
        <v>52</v>
      </c>
      <c r="N425" s="12" t="s">
        <v>44</v>
      </c>
      <c r="O425" s="13">
        <v>6.63802</v>
      </c>
      <c r="P425" t="s">
        <v>187</v>
      </c>
      <c r="Q425" s="14" t="s">
        <v>46</v>
      </c>
      <c r="R425">
        <v>17.0</v>
      </c>
      <c r="S425" s="13">
        <v>-5.882352829</v>
      </c>
      <c r="T425" s="13">
        <v>5.882352829</v>
      </c>
      <c r="U425" s="13">
        <v>0.5882353187</v>
      </c>
      <c r="V425">
        <v>62.3026</v>
      </c>
      <c r="W425" t="s">
        <v>69</v>
      </c>
      <c r="X425" t="s">
        <v>75</v>
      </c>
      <c r="Y425">
        <v>420000.0</v>
      </c>
      <c r="Z425">
        <f t="shared" si="6"/>
        <v>7140000</v>
      </c>
      <c r="AA425" s="15">
        <f>R425*(1+(S425/Sheet2!$A$2))</f>
        <v>16.00000002</v>
      </c>
      <c r="AB425" s="16">
        <f t="shared" si="4"/>
        <v>4.550840336</v>
      </c>
      <c r="AC425" s="17">
        <f t="shared" si="5"/>
        <v>0.06092436975</v>
      </c>
    </row>
    <row r="426" ht="12.75" customHeight="1">
      <c r="A426">
        <v>6.0</v>
      </c>
      <c r="B426">
        <v>14.0</v>
      </c>
      <c r="C426">
        <v>2018.0</v>
      </c>
      <c r="D426" s="9">
        <f t="shared" si="1"/>
        <v>43265</v>
      </c>
      <c r="E426" s="18">
        <v>2005.0</v>
      </c>
      <c r="F426" s="10">
        <f t="shared" si="2"/>
        <v>13</v>
      </c>
      <c r="G426" t="s">
        <v>1135</v>
      </c>
      <c r="H426" t="s">
        <v>1136</v>
      </c>
      <c r="I426" s="11">
        <v>2.7376149E7</v>
      </c>
      <c r="J426" s="11">
        <v>-1085396.0</v>
      </c>
      <c r="K426" t="s">
        <v>2</v>
      </c>
      <c r="L426" t="s">
        <v>87</v>
      </c>
      <c r="M426" t="s">
        <v>52</v>
      </c>
      <c r="N426" s="12" t="s">
        <v>44</v>
      </c>
      <c r="O426" s="13">
        <v>18.0841</v>
      </c>
      <c r="P426" t="s">
        <v>45</v>
      </c>
      <c r="Q426" s="14" t="s">
        <v>46</v>
      </c>
      <c r="R426">
        <v>4.5</v>
      </c>
      <c r="S426" s="13">
        <v>11.11111069</v>
      </c>
      <c r="T426" s="13">
        <v>13.33333302</v>
      </c>
      <c r="U426" s="13">
        <v>0.8888888955</v>
      </c>
      <c r="V426">
        <v>0.0</v>
      </c>
      <c r="W426" s="1" t="s">
        <v>54</v>
      </c>
      <c r="X426" t="s">
        <v>358</v>
      </c>
      <c r="Y426">
        <v>3111100.0</v>
      </c>
      <c r="Z426">
        <f t="shared" si="6"/>
        <v>13999950</v>
      </c>
      <c r="AA426" s="15">
        <f>R426*(1+(S426/Sheet2!$A$2))</f>
        <v>4.999999981</v>
      </c>
      <c r="AB426" s="16">
        <f t="shared" si="4"/>
        <v>1.955446198</v>
      </c>
      <c r="AC426" s="17">
        <f t="shared" si="5"/>
        <v>-0.0775285626</v>
      </c>
    </row>
    <row r="427" ht="12.75" customHeight="1">
      <c r="A427">
        <v>6.0</v>
      </c>
      <c r="B427">
        <v>15.0</v>
      </c>
      <c r="C427">
        <v>2018.0</v>
      </c>
      <c r="D427" s="9">
        <f t="shared" si="1"/>
        <v>43266</v>
      </c>
      <c r="E427" s="18">
        <v>1969.0</v>
      </c>
      <c r="F427" s="10">
        <f t="shared" si="2"/>
        <v>49</v>
      </c>
      <c r="G427" t="s">
        <v>1137</v>
      </c>
      <c r="H427" t="s">
        <v>1138</v>
      </c>
      <c r="I427" s="11">
        <v>3.37E8</v>
      </c>
      <c r="J427" s="11">
        <v>3.07E8</v>
      </c>
      <c r="K427" t="s">
        <v>13</v>
      </c>
      <c r="L427" t="s">
        <v>221</v>
      </c>
      <c r="M427" t="s">
        <v>222</v>
      </c>
      <c r="N427" s="12" t="s">
        <v>44</v>
      </c>
      <c r="O427" s="13">
        <v>5260.05</v>
      </c>
      <c r="P427" t="s">
        <v>89</v>
      </c>
      <c r="Q427" s="14" t="s">
        <v>46</v>
      </c>
      <c r="R427">
        <v>8.5</v>
      </c>
      <c r="S427" s="13">
        <v>0.6000000238</v>
      </c>
      <c r="T427" s="13">
        <v>6.470588207</v>
      </c>
      <c r="U427" s="13">
        <v>8.235294342</v>
      </c>
      <c r="V427">
        <v>19793.3</v>
      </c>
      <c r="W427" t="s">
        <v>145</v>
      </c>
      <c r="X427" t="s">
        <v>1139</v>
      </c>
      <c r="Y427">
        <v>5.6867E7</v>
      </c>
      <c r="Z427">
        <f t="shared" si="6"/>
        <v>483369500</v>
      </c>
      <c r="AA427" s="15">
        <f>R427*(1+(S427/Sheet2!$A$2))</f>
        <v>8.551000002</v>
      </c>
      <c r="AB427" s="16">
        <f t="shared" si="4"/>
        <v>0.6971892103</v>
      </c>
      <c r="AC427" s="17">
        <f t="shared" si="5"/>
        <v>0.6351248889</v>
      </c>
    </row>
    <row r="428" ht="12.75" customHeight="1">
      <c r="A428">
        <v>6.0</v>
      </c>
      <c r="B428">
        <v>15.0</v>
      </c>
      <c r="C428">
        <v>2018.0</v>
      </c>
      <c r="D428" s="9">
        <f t="shared" si="1"/>
        <v>43266</v>
      </c>
      <c r="E428" s="18">
        <v>2008.0</v>
      </c>
      <c r="F428" s="10">
        <f t="shared" si="2"/>
        <v>10</v>
      </c>
      <c r="G428" t="s">
        <v>1140</v>
      </c>
      <c r="H428" t="s">
        <v>1141</v>
      </c>
      <c r="I428" s="11">
        <v>5.378E10</v>
      </c>
      <c r="J428" s="11">
        <v>2.0431E10</v>
      </c>
      <c r="K428" s="1" t="s">
        <v>35</v>
      </c>
      <c r="L428" t="s">
        <v>1142</v>
      </c>
      <c r="M428" t="s">
        <v>58</v>
      </c>
      <c r="N428" s="12" t="s">
        <v>44</v>
      </c>
      <c r="O428" s="13">
        <v>2954.6</v>
      </c>
      <c r="P428" t="s">
        <v>1143</v>
      </c>
      <c r="Q428" s="14" t="s">
        <v>46</v>
      </c>
      <c r="R428">
        <v>6.11</v>
      </c>
      <c r="S428" s="13">
        <v>11.53845882</v>
      </c>
      <c r="T428" s="13">
        <v>11.45662594</v>
      </c>
      <c r="U428" s="13">
        <v>15.00818062</v>
      </c>
      <c r="V428">
        <v>11322.2</v>
      </c>
      <c r="W428" t="s">
        <v>145</v>
      </c>
      <c r="X428" t="s">
        <v>1144</v>
      </c>
      <c r="Y428">
        <v>4.525E8</v>
      </c>
      <c r="Z428">
        <f t="shared" si="6"/>
        <v>2764775000</v>
      </c>
      <c r="AA428" s="15">
        <f>R428*(1+(S428/Sheet2!$A$2))</f>
        <v>6.814999834</v>
      </c>
      <c r="AB428" s="16">
        <f t="shared" si="4"/>
        <v>19.45185413</v>
      </c>
      <c r="AC428" s="17">
        <f t="shared" si="5"/>
        <v>7.389751426</v>
      </c>
    </row>
    <row r="429" ht="12.75" customHeight="1">
      <c r="A429">
        <v>6.0</v>
      </c>
      <c r="B429">
        <v>19.0</v>
      </c>
      <c r="C429">
        <v>2018.0</v>
      </c>
      <c r="D429" s="9">
        <f t="shared" si="1"/>
        <v>43270</v>
      </c>
      <c r="E429" s="18">
        <v>1988.0</v>
      </c>
      <c r="F429" s="10">
        <f t="shared" si="2"/>
        <v>30</v>
      </c>
      <c r="G429" t="s">
        <v>1145</v>
      </c>
      <c r="H429" t="s">
        <v>1146</v>
      </c>
      <c r="I429" s="11">
        <v>1.1707E9</v>
      </c>
      <c r="J429" s="11">
        <v>6.4989E7</v>
      </c>
      <c r="K429" t="s">
        <v>4</v>
      </c>
      <c r="L429" t="s">
        <v>51</v>
      </c>
      <c r="M429" t="s">
        <v>58</v>
      </c>
      <c r="N429" s="12" t="s">
        <v>44</v>
      </c>
      <c r="O429" s="13">
        <v>461.01</v>
      </c>
      <c r="P429" t="s">
        <v>401</v>
      </c>
      <c r="Q429" s="14" t="s">
        <v>46</v>
      </c>
      <c r="R429">
        <v>47.0</v>
      </c>
      <c r="S429" s="13">
        <v>0.01063829754</v>
      </c>
      <c r="T429" s="13">
        <v>0.07446808368</v>
      </c>
      <c r="U429" s="13">
        <v>1.06382978</v>
      </c>
      <c r="V429">
        <v>1107.51</v>
      </c>
      <c r="W429" t="s">
        <v>69</v>
      </c>
      <c r="X429" t="s">
        <v>104</v>
      </c>
      <c r="Y429">
        <v>1.00039E7</v>
      </c>
      <c r="Z429">
        <f t="shared" si="6"/>
        <v>470183300</v>
      </c>
      <c r="AA429" s="15">
        <f>R429*(1+(S429/Sheet2!$A$2))</f>
        <v>47.005</v>
      </c>
      <c r="AB429" s="16">
        <f t="shared" si="4"/>
        <v>2.489880011</v>
      </c>
      <c r="AC429" s="17">
        <f t="shared" si="5"/>
        <v>0.1382205621</v>
      </c>
    </row>
    <row r="430" ht="12.75" customHeight="1">
      <c r="A430">
        <v>6.0</v>
      </c>
      <c r="B430">
        <v>19.0</v>
      </c>
      <c r="C430">
        <v>2018.0</v>
      </c>
      <c r="D430" s="9">
        <f t="shared" si="1"/>
        <v>43270</v>
      </c>
      <c r="E430" s="18">
        <v>1988.0</v>
      </c>
      <c r="F430" s="10">
        <f t="shared" si="2"/>
        <v>30</v>
      </c>
      <c r="G430" t="s">
        <v>1147</v>
      </c>
      <c r="H430" t="s">
        <v>1148</v>
      </c>
      <c r="I430" s="11">
        <v>1.09514E8</v>
      </c>
      <c r="J430" s="11">
        <v>6084000.0</v>
      </c>
      <c r="K430" t="s">
        <v>13</v>
      </c>
      <c r="L430" t="s">
        <v>221</v>
      </c>
      <c r="M430" t="s">
        <v>299</v>
      </c>
      <c r="N430" s="12" t="s">
        <v>44</v>
      </c>
      <c r="O430" s="13">
        <v>311.437</v>
      </c>
      <c r="P430" t="s">
        <v>1149</v>
      </c>
      <c r="Q430" s="14" t="s">
        <v>46</v>
      </c>
      <c r="R430">
        <v>5.0</v>
      </c>
      <c r="S430" s="13">
        <v>4.400000095</v>
      </c>
      <c r="T430" s="13">
        <v>4.0</v>
      </c>
      <c r="U430" s="13">
        <v>6.3800001139999996</v>
      </c>
      <c r="V430">
        <v>681.042</v>
      </c>
      <c r="W430" s="1" t="s">
        <v>54</v>
      </c>
      <c r="X430" t="s">
        <v>414</v>
      </c>
      <c r="Y430">
        <v>5650600.0</v>
      </c>
      <c r="Z430">
        <f t="shared" si="6"/>
        <v>28253000</v>
      </c>
      <c r="AA430" s="15">
        <f>R430*(1+(S430/Sheet2!$A$2))</f>
        <v>5.220000005</v>
      </c>
      <c r="AB430" s="16">
        <f t="shared" si="4"/>
        <v>3.876190139</v>
      </c>
      <c r="AC430" s="17">
        <f t="shared" si="5"/>
        <v>0.2153399639</v>
      </c>
    </row>
    <row r="431" ht="12.75" customHeight="1">
      <c r="A431">
        <v>6.0</v>
      </c>
      <c r="B431">
        <v>20.0</v>
      </c>
      <c r="C431">
        <v>2018.0</v>
      </c>
      <c r="D431" s="9">
        <f t="shared" si="1"/>
        <v>43271</v>
      </c>
      <c r="E431" s="18">
        <v>2015.0</v>
      </c>
      <c r="F431" s="10">
        <f t="shared" si="2"/>
        <v>3</v>
      </c>
      <c r="G431" t="s">
        <v>1150</v>
      </c>
      <c r="H431" t="s">
        <v>1151</v>
      </c>
      <c r="I431" s="11">
        <v>0.0</v>
      </c>
      <c r="J431" s="11">
        <v>-997000.0</v>
      </c>
      <c r="K431" t="s">
        <v>4</v>
      </c>
      <c r="L431" t="s">
        <v>51</v>
      </c>
      <c r="M431" t="s">
        <v>52</v>
      </c>
      <c r="N431" s="12" t="s">
        <v>44</v>
      </c>
      <c r="O431" s="13">
        <v>12.4443</v>
      </c>
      <c r="P431" t="s">
        <v>187</v>
      </c>
      <c r="Q431" s="14" t="s">
        <v>46</v>
      </c>
      <c r="R431">
        <v>5.15</v>
      </c>
      <c r="S431" s="13">
        <v>66.99028778</v>
      </c>
      <c r="T431" s="13">
        <v>111.6504822</v>
      </c>
      <c r="U431" s="13">
        <v>20.38834763</v>
      </c>
      <c r="V431">
        <v>36.5815</v>
      </c>
      <c r="W431" s="1" t="s">
        <v>54</v>
      </c>
      <c r="X431" t="s">
        <v>75</v>
      </c>
      <c r="Y431">
        <v>2640000.0</v>
      </c>
      <c r="Z431">
        <f t="shared" si="6"/>
        <v>13596000</v>
      </c>
      <c r="AA431" s="15">
        <f>R431*(1+(S431/Sheet2!$A$2))</f>
        <v>8.599999821</v>
      </c>
      <c r="AB431" s="16">
        <f t="shared" si="4"/>
        <v>0</v>
      </c>
      <c r="AC431" s="17">
        <f t="shared" si="5"/>
        <v>-0.07333039129</v>
      </c>
    </row>
    <row r="432" ht="12.75" customHeight="1">
      <c r="A432">
        <v>6.0</v>
      </c>
      <c r="B432">
        <v>21.0</v>
      </c>
      <c r="C432">
        <v>2018.0</v>
      </c>
      <c r="D432" s="9">
        <f t="shared" si="1"/>
        <v>43272</v>
      </c>
      <c r="E432" s="18">
        <v>2004.0</v>
      </c>
      <c r="F432" s="10">
        <f t="shared" si="2"/>
        <v>14</v>
      </c>
      <c r="G432" t="s">
        <v>1152</v>
      </c>
      <c r="H432" t="s">
        <v>1153</v>
      </c>
      <c r="I432" s="11">
        <v>1.32721E8</v>
      </c>
      <c r="J432" s="11">
        <v>2.5002E7</v>
      </c>
      <c r="K432" t="s">
        <v>4</v>
      </c>
      <c r="L432" t="s">
        <v>51</v>
      </c>
      <c r="M432" t="s">
        <v>133</v>
      </c>
      <c r="N432" s="12" t="s">
        <v>44</v>
      </c>
      <c r="O432" s="13">
        <v>92.7538</v>
      </c>
      <c r="P432" t="s">
        <v>187</v>
      </c>
      <c r="Q432" s="14" t="s">
        <v>46</v>
      </c>
      <c r="R432">
        <v>16.2</v>
      </c>
      <c r="S432" s="13">
        <v>39.81480789</v>
      </c>
      <c r="T432" s="13">
        <v>72.19135284</v>
      </c>
      <c r="U432" s="13">
        <v>44.66048813</v>
      </c>
      <c r="V432">
        <v>464.178</v>
      </c>
      <c r="W432" t="s">
        <v>47</v>
      </c>
      <c r="X432" t="s">
        <v>75</v>
      </c>
      <c r="Y432">
        <v>6175000.0</v>
      </c>
      <c r="Z432">
        <f t="shared" si="6"/>
        <v>100035000</v>
      </c>
      <c r="AA432" s="15">
        <f>R432*(1+(S432/Sheet2!$A$2))</f>
        <v>22.64999888</v>
      </c>
      <c r="AB432" s="16">
        <f t="shared" si="4"/>
        <v>1.326745639</v>
      </c>
      <c r="AC432" s="17">
        <f t="shared" si="5"/>
        <v>0.2499325236</v>
      </c>
    </row>
    <row r="433" ht="12.75" customHeight="1">
      <c r="A433">
        <v>6.0</v>
      </c>
      <c r="B433">
        <v>25.0</v>
      </c>
      <c r="C433">
        <v>2018.0</v>
      </c>
      <c r="D433" s="9">
        <f t="shared" si="1"/>
        <v>43276</v>
      </c>
      <c r="E433" s="18">
        <v>2012.0</v>
      </c>
      <c r="F433" s="10">
        <f t="shared" si="2"/>
        <v>6</v>
      </c>
      <c r="G433" t="s">
        <v>1154</v>
      </c>
      <c r="H433" t="s">
        <v>1155</v>
      </c>
      <c r="I433" s="11">
        <v>5.71964E8</v>
      </c>
      <c r="J433" s="11">
        <v>2.8964E7</v>
      </c>
      <c r="K433" s="1" t="s">
        <v>19</v>
      </c>
      <c r="L433" t="s">
        <v>365</v>
      </c>
      <c r="M433" t="s">
        <v>43</v>
      </c>
      <c r="N433" s="12" t="s">
        <v>44</v>
      </c>
      <c r="O433" s="13">
        <v>1837.97</v>
      </c>
      <c r="P433" t="s">
        <v>451</v>
      </c>
      <c r="Q433" s="14" t="s">
        <v>46</v>
      </c>
      <c r="R433">
        <v>65.35</v>
      </c>
      <c r="S433" s="13">
        <v>-2.065797329</v>
      </c>
      <c r="T433" s="13">
        <v>-3.596019268</v>
      </c>
      <c r="U433" s="13">
        <v>-14.30757236</v>
      </c>
      <c r="V433">
        <v>7269.56</v>
      </c>
      <c r="W433" t="s">
        <v>47</v>
      </c>
      <c r="X433" t="s">
        <v>1156</v>
      </c>
      <c r="Y433">
        <v>2.81251E7</v>
      </c>
      <c r="Z433">
        <f t="shared" si="6"/>
        <v>1837975285</v>
      </c>
      <c r="AA433" s="15">
        <f>R433*(1+(S433/Sheet2!$A$2))</f>
        <v>64.00000145</v>
      </c>
      <c r="AB433" s="16">
        <f t="shared" si="4"/>
        <v>0.3111924326</v>
      </c>
      <c r="AC433" s="17">
        <f t="shared" si="5"/>
        <v>0.01575864498</v>
      </c>
    </row>
    <row r="434" ht="12.75" customHeight="1">
      <c r="A434">
        <v>6.0</v>
      </c>
      <c r="B434">
        <v>26.0</v>
      </c>
      <c r="C434">
        <v>2018.0</v>
      </c>
      <c r="D434" s="9">
        <f t="shared" si="1"/>
        <v>43277</v>
      </c>
      <c r="E434" s="18">
        <v>2000.0</v>
      </c>
      <c r="F434" s="10">
        <f t="shared" si="2"/>
        <v>18</v>
      </c>
      <c r="G434" t="s">
        <v>1157</v>
      </c>
      <c r="H434" t="s">
        <v>1158</v>
      </c>
      <c r="I434" s="11">
        <v>2441000.0</v>
      </c>
      <c r="J434" s="11">
        <v>-7691000.0</v>
      </c>
      <c r="K434" t="s">
        <v>2</v>
      </c>
      <c r="L434" t="s">
        <v>87</v>
      </c>
      <c r="M434" t="s">
        <v>900</v>
      </c>
      <c r="N434" s="12" t="s">
        <v>44</v>
      </c>
      <c r="O434" s="13">
        <v>95.7353</v>
      </c>
      <c r="P434" t="s">
        <v>789</v>
      </c>
      <c r="Q434" s="14" t="s">
        <v>46</v>
      </c>
      <c r="R434">
        <v>91.0</v>
      </c>
      <c r="S434" s="13">
        <v>-6.04395628</v>
      </c>
      <c r="T434" s="13">
        <v>-9.901099205</v>
      </c>
      <c r="U434" s="13">
        <v>-7.439560413</v>
      </c>
      <c r="V434">
        <v>352.45</v>
      </c>
      <c r="W434" s="1" t="s">
        <v>54</v>
      </c>
      <c r="X434" t="s">
        <v>75</v>
      </c>
      <c r="Y434">
        <v>824200.0</v>
      </c>
      <c r="Z434">
        <f t="shared" si="6"/>
        <v>75002200</v>
      </c>
      <c r="AA434" s="15">
        <f>R434*(1+(S434/Sheet2!$A$2))</f>
        <v>85.49999979</v>
      </c>
      <c r="AB434" s="16">
        <f t="shared" si="4"/>
        <v>0.03254571199</v>
      </c>
      <c r="AC434" s="17">
        <f t="shared" si="5"/>
        <v>-0.1025436587</v>
      </c>
    </row>
    <row r="435" ht="12.75" customHeight="1">
      <c r="A435">
        <v>6.0</v>
      </c>
      <c r="B435">
        <v>28.0</v>
      </c>
      <c r="C435">
        <v>2018.0</v>
      </c>
      <c r="D435" s="9">
        <f t="shared" si="1"/>
        <v>43279</v>
      </c>
      <c r="E435" s="18">
        <v>2012.0</v>
      </c>
      <c r="F435" s="10">
        <f t="shared" si="2"/>
        <v>6</v>
      </c>
      <c r="G435" t="s">
        <v>1159</v>
      </c>
      <c r="H435" t="s">
        <v>1160</v>
      </c>
      <c r="I435" s="11">
        <v>1.0179E7</v>
      </c>
      <c r="J435" s="11">
        <v>-2.1051E7</v>
      </c>
      <c r="K435" t="s">
        <v>4</v>
      </c>
      <c r="L435" t="s">
        <v>205</v>
      </c>
      <c r="M435" t="s">
        <v>133</v>
      </c>
      <c r="N435" s="12" t="s">
        <v>44</v>
      </c>
      <c r="O435" s="13">
        <v>57.3454</v>
      </c>
      <c r="P435" t="s">
        <v>45</v>
      </c>
      <c r="Q435" s="14" t="s">
        <v>46</v>
      </c>
      <c r="R435">
        <v>10.3</v>
      </c>
      <c r="S435" s="13">
        <v>-22.33009911</v>
      </c>
      <c r="T435" s="13">
        <v>-16.01941872</v>
      </c>
      <c r="U435" s="13">
        <v>-23.30097198</v>
      </c>
      <c r="V435">
        <v>191.657</v>
      </c>
      <c r="W435" t="s">
        <v>97</v>
      </c>
      <c r="X435" t="s">
        <v>1161</v>
      </c>
      <c r="Y435">
        <v>6019400.0</v>
      </c>
      <c r="Z435">
        <f t="shared" si="6"/>
        <v>61999820</v>
      </c>
      <c r="AA435" s="15">
        <f>R435*(1+(S435/Sheet2!$A$2))</f>
        <v>7.999999792</v>
      </c>
      <c r="AB435" s="16">
        <f t="shared" si="4"/>
        <v>0.164177896</v>
      </c>
      <c r="AC435" s="17">
        <f t="shared" si="5"/>
        <v>-0.3395332438</v>
      </c>
    </row>
    <row r="436" ht="12.75" customHeight="1">
      <c r="A436">
        <v>6.0</v>
      </c>
      <c r="B436">
        <v>29.0</v>
      </c>
      <c r="C436">
        <v>2018.0</v>
      </c>
      <c r="D436" s="9">
        <f t="shared" si="1"/>
        <v>43280</v>
      </c>
      <c r="E436" s="18">
        <v>2004.0</v>
      </c>
      <c r="F436" s="10">
        <f t="shared" si="2"/>
        <v>14</v>
      </c>
      <c r="G436" t="s">
        <v>1162</v>
      </c>
      <c r="H436" t="s">
        <v>1163</v>
      </c>
      <c r="I436" s="11">
        <v>145000.0</v>
      </c>
      <c r="J436" s="11">
        <v>-8.4509E7</v>
      </c>
      <c r="K436" t="s">
        <v>4</v>
      </c>
      <c r="L436" t="s">
        <v>51</v>
      </c>
      <c r="M436" t="s">
        <v>58</v>
      </c>
      <c r="N436" s="12" t="s">
        <v>44</v>
      </c>
      <c r="O436" s="13">
        <v>684.381</v>
      </c>
      <c r="P436" t="s">
        <v>599</v>
      </c>
      <c r="Q436" s="14" t="s">
        <v>46</v>
      </c>
      <c r="R436">
        <v>45.0</v>
      </c>
      <c r="S436" s="13">
        <v>4.433333397</v>
      </c>
      <c r="T436" s="13">
        <v>0.6666666865</v>
      </c>
      <c r="U436" s="13">
        <v>16.44444466</v>
      </c>
      <c r="V436">
        <v>1467.72</v>
      </c>
      <c r="W436" s="1" t="s">
        <v>54</v>
      </c>
      <c r="X436" t="s">
        <v>568</v>
      </c>
      <c r="Y436">
        <v>1.44444E7</v>
      </c>
      <c r="Z436">
        <f t="shared" si="6"/>
        <v>649998000</v>
      </c>
      <c r="AA436" s="15">
        <f>R436*(1+(S436/Sheet2!$A$2))</f>
        <v>46.99500003</v>
      </c>
      <c r="AB436" s="16">
        <f t="shared" si="4"/>
        <v>0.0002230776095</v>
      </c>
      <c r="AC436" s="17">
        <f t="shared" si="5"/>
        <v>-0.1300142462</v>
      </c>
    </row>
    <row r="437" ht="12.75" customHeight="1">
      <c r="A437">
        <v>6.0</v>
      </c>
      <c r="B437">
        <v>29.0</v>
      </c>
      <c r="C437">
        <v>2018.0</v>
      </c>
      <c r="D437" s="9">
        <f t="shared" si="1"/>
        <v>43280</v>
      </c>
      <c r="E437" s="18">
        <v>2010.0</v>
      </c>
      <c r="F437" s="10">
        <f t="shared" si="2"/>
        <v>8</v>
      </c>
      <c r="G437" t="s">
        <v>1164</v>
      </c>
      <c r="H437" t="s">
        <v>1165</v>
      </c>
      <c r="I437" s="11">
        <v>1.7146E7</v>
      </c>
      <c r="J437" s="11">
        <v>8813000.0</v>
      </c>
      <c r="K437" s="1" t="s">
        <v>13</v>
      </c>
      <c r="L437" t="s">
        <v>556</v>
      </c>
      <c r="M437" t="s">
        <v>133</v>
      </c>
      <c r="N437" s="12" t="s">
        <v>44</v>
      </c>
      <c r="O437" s="13">
        <v>433.405</v>
      </c>
      <c r="P437" t="s">
        <v>861</v>
      </c>
      <c r="Q437" s="14" t="s">
        <v>46</v>
      </c>
      <c r="R437">
        <v>30.0</v>
      </c>
      <c r="S437" s="13">
        <v>-5.0</v>
      </c>
      <c r="T437" s="13">
        <v>-0.2666666806</v>
      </c>
      <c r="U437" s="13">
        <v>-5.300000191</v>
      </c>
      <c r="V437">
        <v>1035.95</v>
      </c>
      <c r="W437" s="1" t="s">
        <v>54</v>
      </c>
      <c r="X437" t="s">
        <v>1166</v>
      </c>
      <c r="Y437">
        <v>1.5669E7</v>
      </c>
      <c r="Z437">
        <f t="shared" si="6"/>
        <v>470070000</v>
      </c>
      <c r="AA437" s="15">
        <f>R437*(1+(S437/Sheet2!$A$2))</f>
        <v>28.5</v>
      </c>
      <c r="AB437" s="16">
        <f t="shared" si="4"/>
        <v>0.03647541855</v>
      </c>
      <c r="AC437" s="17">
        <f t="shared" si="5"/>
        <v>0.01874827153</v>
      </c>
    </row>
    <row r="438" ht="12.75" customHeight="1">
      <c r="A438">
        <v>7.0</v>
      </c>
      <c r="B438">
        <v>2.0</v>
      </c>
      <c r="C438">
        <v>2018.0</v>
      </c>
      <c r="D438" s="9">
        <f t="shared" si="1"/>
        <v>43283</v>
      </c>
      <c r="E438" s="18">
        <v>2012.0</v>
      </c>
      <c r="F438" s="10">
        <f t="shared" si="2"/>
        <v>6</v>
      </c>
      <c r="G438" t="s">
        <v>1167</v>
      </c>
      <c r="H438" t="s">
        <v>1168</v>
      </c>
      <c r="I438" s="11">
        <v>0.0</v>
      </c>
      <c r="J438" s="11">
        <v>133000.0</v>
      </c>
      <c r="K438" t="s">
        <v>2</v>
      </c>
      <c r="L438" t="s">
        <v>87</v>
      </c>
      <c r="M438" t="s">
        <v>900</v>
      </c>
      <c r="N438" s="12" t="s">
        <v>44</v>
      </c>
      <c r="O438" s="13">
        <v>38.2919</v>
      </c>
      <c r="P438" t="s">
        <v>187</v>
      </c>
      <c r="Q438" s="14" t="s">
        <v>46</v>
      </c>
      <c r="R438">
        <v>8.8</v>
      </c>
      <c r="S438" s="13">
        <v>53.40908813</v>
      </c>
      <c r="T438" s="13">
        <v>223.8636322</v>
      </c>
      <c r="U438" s="13">
        <v>190.9090881</v>
      </c>
      <c r="V438">
        <v>150.614</v>
      </c>
      <c r="W438" t="s">
        <v>69</v>
      </c>
      <c r="X438" t="s">
        <v>902</v>
      </c>
      <c r="Y438">
        <v>3409100.0</v>
      </c>
      <c r="Z438">
        <f t="shared" si="6"/>
        <v>30000080</v>
      </c>
      <c r="AA438" s="15">
        <f>R438*(1+(S438/Sheet2!$A$2))</f>
        <v>13.49999976</v>
      </c>
      <c r="AB438" s="16">
        <f t="shared" si="4"/>
        <v>0</v>
      </c>
      <c r="AC438" s="17">
        <f t="shared" si="5"/>
        <v>0.004433321511</v>
      </c>
    </row>
    <row r="439" ht="12.75" customHeight="1">
      <c r="A439">
        <v>7.0</v>
      </c>
      <c r="B439">
        <v>4.0</v>
      </c>
      <c r="C439">
        <v>2018.0</v>
      </c>
      <c r="D439" s="9">
        <f t="shared" si="1"/>
        <v>43285</v>
      </c>
      <c r="E439" s="18">
        <v>2018.0</v>
      </c>
      <c r="F439" s="10">
        <f t="shared" si="2"/>
        <v>0</v>
      </c>
      <c r="G439" t="s">
        <v>1169</v>
      </c>
      <c r="H439" t="s">
        <v>1170</v>
      </c>
      <c r="I439" s="11">
        <v>0.0</v>
      </c>
      <c r="J439" s="11">
        <v>0.0</v>
      </c>
      <c r="K439" t="s">
        <v>41</v>
      </c>
      <c r="L439" t="s">
        <v>1171</v>
      </c>
      <c r="M439" t="s">
        <v>43</v>
      </c>
      <c r="N439" s="12" t="s">
        <v>44</v>
      </c>
      <c r="O439" s="13">
        <v>808.264</v>
      </c>
      <c r="P439" t="s">
        <v>1132</v>
      </c>
      <c r="Q439" s="14" t="s">
        <v>46</v>
      </c>
      <c r="R439">
        <v>8.75</v>
      </c>
      <c r="S439" s="13">
        <v>4.270787239</v>
      </c>
      <c r="T439" s="13">
        <v>0.7537152767</v>
      </c>
      <c r="U439" s="13">
        <v>-1.718881369</v>
      </c>
      <c r="V439">
        <v>0.0</v>
      </c>
      <c r="W439" t="s">
        <v>69</v>
      </c>
      <c r="X439" t="s">
        <v>1172</v>
      </c>
      <c r="Y439">
        <v>1.14E7</v>
      </c>
      <c r="Z439">
        <f t="shared" si="6"/>
        <v>99750000</v>
      </c>
      <c r="AA439" s="15">
        <f>R439*(1+(S439/Sheet2!$A$2))</f>
        <v>9.123693883</v>
      </c>
      <c r="AB439" s="16">
        <f t="shared" si="4"/>
        <v>0</v>
      </c>
      <c r="AC439" s="17">
        <f t="shared" si="5"/>
        <v>0</v>
      </c>
    </row>
    <row r="440" ht="12.75" customHeight="1">
      <c r="A440">
        <v>7.0</v>
      </c>
      <c r="B440">
        <v>11.0</v>
      </c>
      <c r="C440">
        <v>2018.0</v>
      </c>
      <c r="D440" s="9">
        <f t="shared" si="1"/>
        <v>43292</v>
      </c>
      <c r="E440" s="18">
        <v>2006.0</v>
      </c>
      <c r="F440" s="10">
        <f t="shared" si="2"/>
        <v>12</v>
      </c>
      <c r="G440" t="s">
        <v>1173</v>
      </c>
      <c r="H440" t="s">
        <v>1174</v>
      </c>
      <c r="I440" s="11">
        <v>0.0</v>
      </c>
      <c r="J440" s="11">
        <v>-2767853.0</v>
      </c>
      <c r="K440" t="s">
        <v>4</v>
      </c>
      <c r="L440" t="s">
        <v>51</v>
      </c>
      <c r="M440" t="s">
        <v>52</v>
      </c>
      <c r="N440" s="12" t="s">
        <v>44</v>
      </c>
      <c r="O440" s="13">
        <v>21.2319</v>
      </c>
      <c r="P440" t="s">
        <v>485</v>
      </c>
      <c r="Q440" s="14" t="s">
        <v>46</v>
      </c>
      <c r="R440">
        <v>4.6</v>
      </c>
      <c r="S440" s="13">
        <v>-4.130432606</v>
      </c>
      <c r="T440" s="13">
        <v>2.073204996E-6</v>
      </c>
      <c r="U440" s="13">
        <v>2.073204996E-6</v>
      </c>
      <c r="V440">
        <v>44.1946</v>
      </c>
      <c r="W440" s="1" t="s">
        <v>54</v>
      </c>
      <c r="X440" t="s">
        <v>75</v>
      </c>
      <c r="Y440">
        <v>5000000.0</v>
      </c>
      <c r="Z440">
        <f t="shared" si="6"/>
        <v>23000000</v>
      </c>
      <c r="AA440" s="15">
        <f>R440*(1+(S440/Sheet2!$A$2))</f>
        <v>4.4100001</v>
      </c>
      <c r="AB440" s="16">
        <f t="shared" si="4"/>
        <v>0</v>
      </c>
      <c r="AC440" s="17">
        <f t="shared" si="5"/>
        <v>-0.1203414348</v>
      </c>
    </row>
    <row r="441" ht="12.75" customHeight="1">
      <c r="A441">
        <v>8.0</v>
      </c>
      <c r="B441">
        <v>17.0</v>
      </c>
      <c r="C441">
        <v>2018.0</v>
      </c>
      <c r="D441" s="9">
        <f t="shared" si="1"/>
        <v>43329</v>
      </c>
      <c r="E441" s="18">
        <v>2003.0</v>
      </c>
      <c r="F441" s="10">
        <f t="shared" si="2"/>
        <v>15</v>
      </c>
      <c r="G441" t="s">
        <v>1175</v>
      </c>
      <c r="H441" t="s">
        <v>1176</v>
      </c>
      <c r="I441" s="11">
        <v>1.098E7</v>
      </c>
      <c r="J441" s="11">
        <v>-536000.0</v>
      </c>
      <c r="K441" t="s">
        <v>2</v>
      </c>
      <c r="L441" t="s">
        <v>87</v>
      </c>
      <c r="M441" s="1" t="s">
        <v>52</v>
      </c>
      <c r="N441" s="12" t="s">
        <v>44</v>
      </c>
      <c r="O441" s="13">
        <v>15.2759</v>
      </c>
      <c r="P441" t="s">
        <v>45</v>
      </c>
      <c r="Q441" s="14" t="s">
        <v>46</v>
      </c>
      <c r="R441">
        <v>6.25</v>
      </c>
      <c r="S441" s="13">
        <v>-20.15999985</v>
      </c>
      <c r="T441" s="13"/>
      <c r="U441" s="13"/>
      <c r="V441">
        <v>61.0169</v>
      </c>
      <c r="W441" s="1" t="s">
        <v>54</v>
      </c>
      <c r="X441" t="s">
        <v>75</v>
      </c>
      <c r="Y441">
        <v>1920000.0</v>
      </c>
      <c r="Z441">
        <f t="shared" si="6"/>
        <v>12000000</v>
      </c>
      <c r="AA441" s="15">
        <f>R441*(1+(S441/Sheet2!$A$2))</f>
        <v>4.990000009</v>
      </c>
      <c r="AB441" s="16">
        <f t="shared" si="4"/>
        <v>0.915</v>
      </c>
      <c r="AC441" s="17">
        <f t="shared" si="5"/>
        <v>-0.04466666667</v>
      </c>
    </row>
    <row r="442" ht="12.75" customHeight="1">
      <c r="A442">
        <v>10.0</v>
      </c>
      <c r="B442">
        <v>1.0</v>
      </c>
      <c r="C442">
        <v>2018.0</v>
      </c>
      <c r="D442" s="9">
        <f t="shared" si="1"/>
        <v>43374</v>
      </c>
      <c r="E442" s="18">
        <v>2005.0</v>
      </c>
      <c r="F442" s="10">
        <f t="shared" si="2"/>
        <v>13</v>
      </c>
      <c r="G442" t="s">
        <v>1177</v>
      </c>
      <c r="H442" t="s">
        <v>1178</v>
      </c>
      <c r="I442" s="11">
        <v>613000.0</v>
      </c>
      <c r="J442" s="11">
        <v>-5.2107E7</v>
      </c>
      <c r="K442" t="s">
        <v>41</v>
      </c>
      <c r="L442" t="s">
        <v>42</v>
      </c>
      <c r="M442" t="s">
        <v>43</v>
      </c>
      <c r="N442" s="12" t="s">
        <v>44</v>
      </c>
      <c r="O442" s="13">
        <v>134.69</v>
      </c>
      <c r="P442" t="s">
        <v>1179</v>
      </c>
      <c r="Q442" s="14" t="s">
        <v>46</v>
      </c>
      <c r="R442">
        <v>50.0</v>
      </c>
      <c r="S442" s="13">
        <v>0.0</v>
      </c>
      <c r="T442" s="13">
        <v>-5.0</v>
      </c>
      <c r="U442" s="13">
        <v>-4.0</v>
      </c>
      <c r="V442">
        <v>405.83</v>
      </c>
      <c r="W442" t="s">
        <v>69</v>
      </c>
      <c r="X442" t="s">
        <v>1180</v>
      </c>
      <c r="Y442">
        <v>2600000.0</v>
      </c>
      <c r="Z442">
        <f t="shared" si="6"/>
        <v>130000000</v>
      </c>
      <c r="AA442" s="15">
        <f>R442*(1+(S442/Sheet2!$A$2))</f>
        <v>50</v>
      </c>
      <c r="AB442" s="16">
        <f t="shared" si="4"/>
        <v>0.004715384615</v>
      </c>
      <c r="AC442" s="17">
        <f t="shared" si="5"/>
        <v>-0.4008230769</v>
      </c>
    </row>
    <row r="443" ht="12.75" customHeight="1">
      <c r="A443">
        <v>10.0</v>
      </c>
      <c r="B443">
        <v>3.0</v>
      </c>
      <c r="C443">
        <v>2018.0</v>
      </c>
      <c r="D443" s="9">
        <f t="shared" si="1"/>
        <v>43376</v>
      </c>
      <c r="E443" s="18">
        <v>1848.0</v>
      </c>
      <c r="F443" s="10">
        <f t="shared" si="2"/>
        <v>170</v>
      </c>
      <c r="G443" t="s">
        <v>1181</v>
      </c>
      <c r="H443" t="s">
        <v>1182</v>
      </c>
      <c r="I443" s="11">
        <v>6.20884E8</v>
      </c>
      <c r="J443" s="11">
        <v>3.38766E8</v>
      </c>
      <c r="K443" t="s">
        <v>41</v>
      </c>
      <c r="L443" t="s">
        <v>42</v>
      </c>
      <c r="M443" t="s">
        <v>43</v>
      </c>
      <c r="N443" s="12" t="s">
        <v>44</v>
      </c>
      <c r="O443" s="13">
        <v>474.719</v>
      </c>
      <c r="P443" t="s">
        <v>348</v>
      </c>
      <c r="Q443" s="14" t="s">
        <v>46</v>
      </c>
      <c r="R443">
        <v>114.0</v>
      </c>
      <c r="S443" s="13">
        <v>3.508771896</v>
      </c>
      <c r="T443" s="13">
        <v>2.280701637</v>
      </c>
      <c r="U443" s="13">
        <v>0.8771929741</v>
      </c>
      <c r="V443">
        <v>1242.44</v>
      </c>
      <c r="W443" t="s">
        <v>145</v>
      </c>
      <c r="X443" t="s">
        <v>1183</v>
      </c>
      <c r="Y443">
        <v>4164200.0</v>
      </c>
      <c r="Z443">
        <f t="shared" si="6"/>
        <v>474718800</v>
      </c>
      <c r="AA443" s="15">
        <f>R443*(1+(S443/Sheet2!$A$2))</f>
        <v>118</v>
      </c>
      <c r="AB443" s="16">
        <f t="shared" si="4"/>
        <v>1.307898486</v>
      </c>
      <c r="AC443" s="17">
        <f t="shared" si="5"/>
        <v>0.7136140385</v>
      </c>
    </row>
    <row r="444" ht="12.75" customHeight="1">
      <c r="A444">
        <v>10.0</v>
      </c>
      <c r="B444">
        <v>10.0</v>
      </c>
      <c r="C444">
        <v>2018.0</v>
      </c>
      <c r="D444" s="9">
        <f t="shared" si="1"/>
        <v>43383</v>
      </c>
      <c r="E444" s="18">
        <v>2013.0</v>
      </c>
      <c r="F444" s="10">
        <f t="shared" si="2"/>
        <v>5</v>
      </c>
      <c r="G444" t="s">
        <v>1184</v>
      </c>
      <c r="H444" t="s">
        <v>1185</v>
      </c>
      <c r="I444" s="11">
        <v>8655700.0</v>
      </c>
      <c r="J444" s="11">
        <v>2493000.0</v>
      </c>
      <c r="K444" t="s">
        <v>13</v>
      </c>
      <c r="L444" t="s">
        <v>221</v>
      </c>
      <c r="M444" t="s">
        <v>299</v>
      </c>
      <c r="N444" s="12" t="s">
        <v>44</v>
      </c>
      <c r="O444" s="13">
        <v>191.958</v>
      </c>
      <c r="P444" t="s">
        <v>89</v>
      </c>
      <c r="Q444" s="14" t="s">
        <v>46</v>
      </c>
      <c r="R444">
        <v>7.73</v>
      </c>
      <c r="S444" s="13">
        <v>2.199223518</v>
      </c>
      <c r="T444" s="13">
        <v>6.597671032</v>
      </c>
      <c r="U444" s="13">
        <v>2.587321758</v>
      </c>
      <c r="V444">
        <v>524.192</v>
      </c>
      <c r="W444" t="s">
        <v>145</v>
      </c>
      <c r="X444" t="s">
        <v>260</v>
      </c>
      <c r="Y444">
        <v>2593700.0</v>
      </c>
      <c r="Z444">
        <f t="shared" si="6"/>
        <v>20049301</v>
      </c>
      <c r="AA444" s="15">
        <f>R444*(1+(S444/Sheet2!$A$2))</f>
        <v>7.899999978</v>
      </c>
      <c r="AB444" s="16">
        <f t="shared" si="4"/>
        <v>0.4317207867</v>
      </c>
      <c r="AC444" s="17">
        <f t="shared" si="5"/>
        <v>0.1243434871</v>
      </c>
    </row>
    <row r="445" ht="12.75" customHeight="1">
      <c r="A445">
        <v>11.0</v>
      </c>
      <c r="B445">
        <v>8.0</v>
      </c>
      <c r="C445">
        <v>2018.0</v>
      </c>
      <c r="D445" s="9">
        <f t="shared" si="1"/>
        <v>43412</v>
      </c>
      <c r="E445" s="18">
        <v>2007.0</v>
      </c>
      <c r="F445" s="10">
        <f t="shared" si="2"/>
        <v>11</v>
      </c>
      <c r="G445" t="s">
        <v>1186</v>
      </c>
      <c r="H445" t="s">
        <v>1187</v>
      </c>
      <c r="I445" s="11">
        <v>3.14E7</v>
      </c>
      <c r="J445" s="11">
        <v>6150000.0</v>
      </c>
      <c r="K445" s="1" t="s">
        <v>38</v>
      </c>
      <c r="L445" t="s">
        <v>1110</v>
      </c>
      <c r="M445" t="s">
        <v>43</v>
      </c>
      <c r="N445" s="12" t="s">
        <v>44</v>
      </c>
      <c r="O445" s="13">
        <v>7.2738</v>
      </c>
      <c r="P445" t="s">
        <v>45</v>
      </c>
      <c r="Q445" s="14" t="s">
        <v>46</v>
      </c>
      <c r="R445">
        <v>0.35</v>
      </c>
      <c r="S445" s="13">
        <v>14.28571606</v>
      </c>
      <c r="T445" s="13">
        <v>-2.857141256</v>
      </c>
      <c r="U445" s="13">
        <v>11.42857361</v>
      </c>
      <c r="V445">
        <v>82.9858</v>
      </c>
      <c r="W445" t="s">
        <v>47</v>
      </c>
      <c r="X445" t="s">
        <v>1188</v>
      </c>
      <c r="Y445">
        <v>2.07824E7</v>
      </c>
      <c r="Z445">
        <f t="shared" si="6"/>
        <v>7273840</v>
      </c>
      <c r="AA445" s="15">
        <f>R445*(1+(S445/Sheet2!$A$2))</f>
        <v>0.4000000062</v>
      </c>
      <c r="AB445" s="16">
        <f t="shared" si="4"/>
        <v>4.316839524</v>
      </c>
      <c r="AC445" s="17">
        <f t="shared" si="5"/>
        <v>0.8454956392</v>
      </c>
    </row>
    <row r="446" ht="12.75" customHeight="1">
      <c r="A446">
        <v>11.0</v>
      </c>
      <c r="B446">
        <v>20.0</v>
      </c>
      <c r="C446">
        <v>2018.0</v>
      </c>
      <c r="D446" s="9">
        <f t="shared" si="1"/>
        <v>43424</v>
      </c>
      <c r="E446" s="18">
        <v>1968.0</v>
      </c>
      <c r="F446" s="10">
        <f t="shared" si="2"/>
        <v>50</v>
      </c>
      <c r="G446" t="s">
        <v>1189</v>
      </c>
      <c r="H446" t="s">
        <v>1190</v>
      </c>
      <c r="I446" s="11">
        <v>2.65E7</v>
      </c>
      <c r="J446" s="11">
        <v>1190000.0</v>
      </c>
      <c r="K446" t="s">
        <v>13</v>
      </c>
      <c r="L446" t="s">
        <v>221</v>
      </c>
      <c r="M446" t="s">
        <v>299</v>
      </c>
      <c r="N446" s="12" t="s">
        <v>44</v>
      </c>
      <c r="O446" s="13">
        <v>95.5655</v>
      </c>
      <c r="P446" t="s">
        <v>45</v>
      </c>
      <c r="Q446" s="14" t="s">
        <v>46</v>
      </c>
      <c r="R446">
        <v>7.0</v>
      </c>
      <c r="S446" s="13">
        <v>-5.82857132</v>
      </c>
      <c r="T446" s="13">
        <v>-14.14285755</v>
      </c>
      <c r="U446" s="13">
        <v>-20.642856600000002</v>
      </c>
      <c r="V446">
        <v>241.412</v>
      </c>
      <c r="W446" s="1" t="s">
        <v>69</v>
      </c>
      <c r="X446" t="s">
        <v>525</v>
      </c>
      <c r="Y446">
        <v>1436500.0</v>
      </c>
      <c r="Z446">
        <f t="shared" si="6"/>
        <v>10055500</v>
      </c>
      <c r="AA446" s="15">
        <f>R446*(1+(S446/Sheet2!$A$2))</f>
        <v>6.592000008</v>
      </c>
      <c r="AB446" s="16">
        <f t="shared" si="4"/>
        <v>2.635373676</v>
      </c>
      <c r="AC446" s="17">
        <f t="shared" si="5"/>
        <v>0.1183431953</v>
      </c>
    </row>
    <row r="447" ht="12.75" customHeight="1">
      <c r="A447">
        <v>11.0</v>
      </c>
      <c r="B447">
        <v>28.0</v>
      </c>
      <c r="C447">
        <v>2018.0</v>
      </c>
      <c r="D447" s="9">
        <f t="shared" si="1"/>
        <v>43432</v>
      </c>
      <c r="E447" s="18">
        <v>2016.0</v>
      </c>
      <c r="F447" s="10">
        <f t="shared" si="2"/>
        <v>2</v>
      </c>
      <c r="G447" t="s">
        <v>1191</v>
      </c>
      <c r="H447" t="s">
        <v>1192</v>
      </c>
      <c r="I447" s="11">
        <v>968000.0</v>
      </c>
      <c r="J447" s="11">
        <v>-1.0767E7</v>
      </c>
      <c r="K447" t="s">
        <v>4</v>
      </c>
      <c r="L447" t="s">
        <v>51</v>
      </c>
      <c r="M447" t="s">
        <v>133</v>
      </c>
      <c r="N447" s="12" t="s">
        <v>44</v>
      </c>
      <c r="O447" s="13">
        <v>182.204</v>
      </c>
      <c r="P447" t="s">
        <v>45</v>
      </c>
      <c r="Q447" s="14" t="s">
        <v>46</v>
      </c>
      <c r="R447">
        <v>14.0</v>
      </c>
      <c r="S447" s="13">
        <v>-21.4285717</v>
      </c>
      <c r="T447" s="13">
        <v>-37.57143021</v>
      </c>
      <c r="U447" s="13">
        <v>-40.86428452</v>
      </c>
      <c r="V447">
        <v>488.498</v>
      </c>
      <c r="W447" s="1" t="s">
        <v>54</v>
      </c>
      <c r="X447" t="s">
        <v>746</v>
      </c>
      <c r="Y447">
        <v>1.42857E7</v>
      </c>
      <c r="Z447">
        <f t="shared" si="6"/>
        <v>199999800</v>
      </c>
      <c r="AA447" s="15">
        <f>R447*(1+(S447/Sheet2!$A$2))</f>
        <v>10.99999996</v>
      </c>
      <c r="AB447" s="16">
        <f t="shared" si="4"/>
        <v>0.00484000484</v>
      </c>
      <c r="AC447" s="17">
        <f t="shared" si="5"/>
        <v>-0.05383505384</v>
      </c>
    </row>
    <row r="448" ht="12.75" customHeight="1">
      <c r="A448">
        <v>11.0</v>
      </c>
      <c r="B448">
        <v>28.0</v>
      </c>
      <c r="C448">
        <v>2018.0</v>
      </c>
      <c r="D448" s="9">
        <f t="shared" si="1"/>
        <v>43432</v>
      </c>
      <c r="E448" s="18">
        <v>2013.0</v>
      </c>
      <c r="F448" s="10">
        <f t="shared" si="2"/>
        <v>5</v>
      </c>
      <c r="G448" t="s">
        <v>1193</v>
      </c>
      <c r="H448" t="s">
        <v>1194</v>
      </c>
      <c r="I448" s="11">
        <v>2189000.0</v>
      </c>
      <c r="J448" s="11">
        <v>-5224000.0</v>
      </c>
      <c r="K448" t="s">
        <v>4</v>
      </c>
      <c r="L448" t="s">
        <v>51</v>
      </c>
      <c r="M448" t="s">
        <v>133</v>
      </c>
      <c r="N448" s="12" t="s">
        <v>44</v>
      </c>
      <c r="O448" s="13">
        <v>36.8225</v>
      </c>
      <c r="P448" t="s">
        <v>45</v>
      </c>
      <c r="Q448" s="14" t="s">
        <v>46</v>
      </c>
      <c r="R448">
        <v>14.5</v>
      </c>
      <c r="S448" s="13">
        <v>31.03448296</v>
      </c>
      <c r="T448" s="13">
        <v>94.48275757</v>
      </c>
      <c r="U448" s="13">
        <v>110.3448257</v>
      </c>
      <c r="V448">
        <v>117.381</v>
      </c>
      <c r="W448" s="1" t="s">
        <v>54</v>
      </c>
      <c r="X448" t="s">
        <v>75</v>
      </c>
      <c r="Y448">
        <v>2759000.0</v>
      </c>
      <c r="Z448">
        <f t="shared" si="6"/>
        <v>40005500</v>
      </c>
      <c r="AA448" s="15">
        <f>R448*(1+(S448/Sheet2!$A$2))</f>
        <v>19.00000003</v>
      </c>
      <c r="AB448" s="16">
        <f t="shared" si="4"/>
        <v>0.05471747635</v>
      </c>
      <c r="AC448" s="17">
        <f t="shared" si="5"/>
        <v>-0.130582045</v>
      </c>
    </row>
    <row r="449" ht="12.75" customHeight="1">
      <c r="A449">
        <v>11.0</v>
      </c>
      <c r="B449">
        <v>30.0</v>
      </c>
      <c r="C449">
        <v>2018.0</v>
      </c>
      <c r="D449" s="9">
        <f t="shared" si="1"/>
        <v>43434</v>
      </c>
      <c r="E449" s="18">
        <v>2009.0</v>
      </c>
      <c r="F449" s="10">
        <f t="shared" si="2"/>
        <v>9</v>
      </c>
      <c r="G449" t="s">
        <v>1195</v>
      </c>
      <c r="H449" t="s">
        <v>1196</v>
      </c>
      <c r="I449" s="11">
        <v>8.4921E7</v>
      </c>
      <c r="J449" s="11">
        <v>3.0379E7</v>
      </c>
      <c r="K449" t="s">
        <v>13</v>
      </c>
      <c r="L449" t="s">
        <v>221</v>
      </c>
      <c r="M449" t="s">
        <v>222</v>
      </c>
      <c r="N449" s="12" t="s">
        <v>44</v>
      </c>
      <c r="O449" s="13">
        <v>335.489</v>
      </c>
      <c r="P449" t="s">
        <v>1197</v>
      </c>
      <c r="Q449" s="14" t="s">
        <v>46</v>
      </c>
      <c r="R449">
        <v>7.0</v>
      </c>
      <c r="S449" s="13">
        <v>2.1428570750000002</v>
      </c>
      <c r="T449" s="13">
        <v>1.0</v>
      </c>
      <c r="U449" s="13">
        <v>0.0</v>
      </c>
      <c r="V449">
        <v>2046.95</v>
      </c>
      <c r="W449" t="s">
        <v>145</v>
      </c>
      <c r="X449" t="s">
        <v>1198</v>
      </c>
      <c r="Y449">
        <v>4500000.0</v>
      </c>
      <c r="Z449">
        <f t="shared" si="6"/>
        <v>31500000</v>
      </c>
      <c r="AA449" s="15">
        <f>R449*(1+(S449/Sheet2!$A$2))</f>
        <v>7.149999995</v>
      </c>
      <c r="AB449" s="16">
        <f t="shared" si="4"/>
        <v>2.695904762</v>
      </c>
      <c r="AC449" s="17">
        <f t="shared" si="5"/>
        <v>0.9644126984</v>
      </c>
    </row>
    <row r="450" ht="12.75" customHeight="1">
      <c r="A450">
        <v>11.0</v>
      </c>
      <c r="B450">
        <v>30.0</v>
      </c>
      <c r="C450">
        <v>2018.0</v>
      </c>
      <c r="D450" s="9">
        <f t="shared" si="1"/>
        <v>43434</v>
      </c>
      <c r="E450" s="18">
        <v>1986.0</v>
      </c>
      <c r="F450" s="10">
        <f t="shared" si="2"/>
        <v>32</v>
      </c>
      <c r="G450" t="s">
        <v>1199</v>
      </c>
      <c r="H450" t="s">
        <v>1200</v>
      </c>
      <c r="I450" s="11">
        <v>8800000.0</v>
      </c>
      <c r="J450" s="11">
        <v>-300000.0</v>
      </c>
      <c r="K450" t="s">
        <v>13</v>
      </c>
      <c r="L450" t="s">
        <v>221</v>
      </c>
      <c r="M450" t="s">
        <v>299</v>
      </c>
      <c r="N450" s="12" t="s">
        <v>44</v>
      </c>
      <c r="O450" s="13">
        <v>47.6041</v>
      </c>
      <c r="P450" t="s">
        <v>89</v>
      </c>
      <c r="Q450" s="14" t="s">
        <v>46</v>
      </c>
      <c r="R450">
        <v>5.4</v>
      </c>
      <c r="S450" s="13">
        <v>-14.62963104</v>
      </c>
      <c r="T450" s="13">
        <v>-24.67592812</v>
      </c>
      <c r="U450" s="13">
        <v>-46.11111069</v>
      </c>
      <c r="V450">
        <v>0.0</v>
      </c>
      <c r="W450" t="s">
        <v>97</v>
      </c>
      <c r="X450" t="s">
        <v>1069</v>
      </c>
      <c r="Y450">
        <v>926000.0</v>
      </c>
      <c r="Z450">
        <f t="shared" si="6"/>
        <v>5000400</v>
      </c>
      <c r="AA450" s="15">
        <f>R450*(1+(S450/Sheet2!$A$2))</f>
        <v>4.609999924</v>
      </c>
      <c r="AB450" s="16">
        <f t="shared" si="4"/>
        <v>1.759859211</v>
      </c>
      <c r="AC450" s="17">
        <f t="shared" si="5"/>
        <v>-0.05999520038</v>
      </c>
    </row>
    <row r="451" ht="12.75" customHeight="1">
      <c r="A451">
        <v>12.0</v>
      </c>
      <c r="B451">
        <v>5.0</v>
      </c>
      <c r="C451">
        <v>2018.0</v>
      </c>
      <c r="D451" s="9">
        <f t="shared" si="1"/>
        <v>43439</v>
      </c>
      <c r="E451" s="18">
        <v>2016.0</v>
      </c>
      <c r="F451" s="10">
        <f t="shared" si="2"/>
        <v>2</v>
      </c>
      <c r="G451" t="s">
        <v>1201</v>
      </c>
      <c r="H451" t="s">
        <v>1202</v>
      </c>
      <c r="I451" s="11">
        <v>8.05208E8</v>
      </c>
      <c r="J451" s="11">
        <v>9.3666E7</v>
      </c>
      <c r="K451" t="s">
        <v>4</v>
      </c>
      <c r="L451" t="s">
        <v>51</v>
      </c>
      <c r="M451" t="s">
        <v>133</v>
      </c>
      <c r="N451" s="12" t="s">
        <v>44</v>
      </c>
      <c r="O451" s="13">
        <v>304.381</v>
      </c>
      <c r="P451" t="s">
        <v>348</v>
      </c>
      <c r="Q451" s="14" t="s">
        <v>46</v>
      </c>
      <c r="R451">
        <v>45.0</v>
      </c>
      <c r="S451" s="13">
        <v>-6.0</v>
      </c>
      <c r="T451" s="13">
        <v>-2.788888931</v>
      </c>
      <c r="U451" s="13">
        <v>0.0</v>
      </c>
      <c r="V451">
        <v>502.374</v>
      </c>
      <c r="W451" t="s">
        <v>69</v>
      </c>
      <c r="X451" t="s">
        <v>697</v>
      </c>
      <c r="Y451">
        <v>7222000.0</v>
      </c>
      <c r="Z451">
        <f t="shared" si="6"/>
        <v>324990000</v>
      </c>
      <c r="AA451" s="15">
        <f>R451*(1+(S451/Sheet2!$A$2))</f>
        <v>42.3</v>
      </c>
      <c r="AB451" s="16">
        <f t="shared" si="4"/>
        <v>2.477639312</v>
      </c>
      <c r="AC451" s="17">
        <f t="shared" si="5"/>
        <v>0.288211945</v>
      </c>
    </row>
    <row r="452" ht="12.75" customHeight="1">
      <c r="A452">
        <v>12.0</v>
      </c>
      <c r="B452">
        <v>6.0</v>
      </c>
      <c r="C452">
        <v>2018.0</v>
      </c>
      <c r="D452" s="9">
        <f t="shared" si="1"/>
        <v>43440</v>
      </c>
      <c r="E452" s="18">
        <v>2013.0</v>
      </c>
      <c r="F452" s="10">
        <f t="shared" si="2"/>
        <v>5</v>
      </c>
      <c r="G452" t="s">
        <v>1203</v>
      </c>
      <c r="H452" t="s">
        <v>1204</v>
      </c>
      <c r="I452" s="11">
        <v>2.17755E8</v>
      </c>
      <c r="J452" s="11">
        <v>3.3021E7</v>
      </c>
      <c r="K452" t="s">
        <v>4</v>
      </c>
      <c r="L452" t="s">
        <v>51</v>
      </c>
      <c r="M452" t="s">
        <v>58</v>
      </c>
      <c r="N452" s="12" t="s">
        <v>44</v>
      </c>
      <c r="O452" s="13">
        <v>205.911</v>
      </c>
      <c r="P452" t="s">
        <v>1205</v>
      </c>
      <c r="Q452" s="14" t="s">
        <v>46</v>
      </c>
      <c r="R452">
        <v>72.0</v>
      </c>
      <c r="S452" s="13">
        <v>4.166666508</v>
      </c>
      <c r="T452" s="13">
        <v>9.722222328</v>
      </c>
      <c r="U452" s="13">
        <v>12.48611069</v>
      </c>
      <c r="V452">
        <v>850.149</v>
      </c>
      <c r="W452" t="s">
        <v>97</v>
      </c>
      <c r="X452" t="s">
        <v>296</v>
      </c>
      <c r="Y452">
        <v>2389400.0</v>
      </c>
      <c r="Z452">
        <f t="shared" si="6"/>
        <v>172036800</v>
      </c>
      <c r="AA452" s="15">
        <f>R452*(1+(S452/Sheet2!$A$2))</f>
        <v>74.99999989</v>
      </c>
      <c r="AB452" s="16">
        <f t="shared" si="4"/>
        <v>1.265746631</v>
      </c>
      <c r="AC452" s="17">
        <f t="shared" si="5"/>
        <v>0.1919414916</v>
      </c>
    </row>
    <row r="453" ht="12.75" customHeight="1">
      <c r="A453">
        <v>12.0</v>
      </c>
      <c r="B453">
        <v>7.0</v>
      </c>
      <c r="C453">
        <v>2018.0</v>
      </c>
      <c r="D453" s="9">
        <f t="shared" si="1"/>
        <v>43441</v>
      </c>
      <c r="E453" s="18">
        <v>2007.0</v>
      </c>
      <c r="F453" s="10">
        <f t="shared" si="2"/>
        <v>11</v>
      </c>
      <c r="G453" t="s">
        <v>1206</v>
      </c>
      <c r="H453" t="s">
        <v>1207</v>
      </c>
      <c r="I453" s="11">
        <v>2085000.0</v>
      </c>
      <c r="J453" s="11">
        <v>-6.7869E7</v>
      </c>
      <c r="K453" t="s">
        <v>4</v>
      </c>
      <c r="L453" t="s">
        <v>51</v>
      </c>
      <c r="M453" t="s">
        <v>58</v>
      </c>
      <c r="N453" s="12" t="s">
        <v>44</v>
      </c>
      <c r="O453" s="13">
        <v>511.18</v>
      </c>
      <c r="P453" t="s">
        <v>1132</v>
      </c>
      <c r="Q453" s="14" t="s">
        <v>46</v>
      </c>
      <c r="R453">
        <v>68.0</v>
      </c>
      <c r="S453" s="13">
        <v>-0.8970588446</v>
      </c>
      <c r="T453" s="13">
        <v>-1.470588207</v>
      </c>
      <c r="U453" s="13">
        <v>-8.955882072</v>
      </c>
      <c r="V453">
        <v>1462.78</v>
      </c>
      <c r="W453" s="1" t="s">
        <v>54</v>
      </c>
      <c r="X453" t="s">
        <v>568</v>
      </c>
      <c r="Y453">
        <v>8088200.0</v>
      </c>
      <c r="Z453">
        <f t="shared" si="6"/>
        <v>549997600</v>
      </c>
      <c r="AA453" s="15">
        <f>R453*(1+(S453/Sheet2!$A$2))</f>
        <v>67.38999999</v>
      </c>
      <c r="AB453" s="16">
        <f t="shared" si="4"/>
        <v>0.003790925633</v>
      </c>
      <c r="AC453" s="17">
        <f t="shared" si="5"/>
        <v>-0.1233987203</v>
      </c>
    </row>
    <row r="454" ht="12.75" customHeight="1">
      <c r="A454">
        <v>12.0</v>
      </c>
      <c r="B454">
        <v>7.0</v>
      </c>
      <c r="C454">
        <v>2018.0</v>
      </c>
      <c r="D454" s="9">
        <f t="shared" si="1"/>
        <v>43441</v>
      </c>
      <c r="E454" s="18">
        <v>2015.0</v>
      </c>
      <c r="F454" s="10">
        <f t="shared" si="2"/>
        <v>3</v>
      </c>
      <c r="G454" t="s">
        <v>1208</v>
      </c>
      <c r="H454" t="s">
        <v>1209</v>
      </c>
      <c r="I454" s="11">
        <v>1.1298E7</v>
      </c>
      <c r="J454" s="11">
        <v>-7473000.0</v>
      </c>
      <c r="K454" t="s">
        <v>4</v>
      </c>
      <c r="L454" t="s">
        <v>51</v>
      </c>
      <c r="M454" t="s">
        <v>52</v>
      </c>
      <c r="N454" s="12" t="s">
        <v>44</v>
      </c>
      <c r="O454" s="13">
        <v>46.3274</v>
      </c>
      <c r="P454" t="s">
        <v>45</v>
      </c>
      <c r="Q454" s="14" t="s">
        <v>46</v>
      </c>
      <c r="R454">
        <v>16.4</v>
      </c>
      <c r="S454" s="13">
        <v>-65.24390411</v>
      </c>
      <c r="T454" s="13">
        <v>-66.46341705</v>
      </c>
      <c r="U454" s="13">
        <v>-70.73170471</v>
      </c>
      <c r="V454">
        <v>230.185</v>
      </c>
      <c r="W454" s="1" t="s">
        <v>54</v>
      </c>
      <c r="X454" t="s">
        <v>358</v>
      </c>
      <c r="Y454">
        <v>3080000.0</v>
      </c>
      <c r="Z454">
        <f t="shared" si="6"/>
        <v>50512000</v>
      </c>
      <c r="AA454" s="15">
        <f>R454*(1+(S454/Sheet2!$A$2))</f>
        <v>5.699999726</v>
      </c>
      <c r="AB454" s="16">
        <f t="shared" si="4"/>
        <v>0.2236696231</v>
      </c>
      <c r="AC454" s="17">
        <f t="shared" si="5"/>
        <v>-0.1479450428</v>
      </c>
    </row>
    <row r="455" ht="12.75" customHeight="1">
      <c r="A455">
        <v>12.0</v>
      </c>
      <c r="B455">
        <v>10.0</v>
      </c>
      <c r="C455">
        <v>2018.0</v>
      </c>
      <c r="D455" s="9">
        <f t="shared" si="1"/>
        <v>43444</v>
      </c>
      <c r="E455" s="18">
        <v>2006.0</v>
      </c>
      <c r="F455" s="10">
        <f t="shared" si="2"/>
        <v>12</v>
      </c>
      <c r="G455" t="s">
        <v>1210</v>
      </c>
      <c r="H455" t="s">
        <v>1211</v>
      </c>
      <c r="I455" s="11">
        <v>7.8602E7</v>
      </c>
      <c r="J455" s="11">
        <v>-9.5465E7</v>
      </c>
      <c r="K455" t="s">
        <v>4</v>
      </c>
      <c r="L455" t="s">
        <v>51</v>
      </c>
      <c r="M455" t="s">
        <v>133</v>
      </c>
      <c r="N455" s="12" t="s">
        <v>44</v>
      </c>
      <c r="O455" s="13">
        <v>224.92</v>
      </c>
      <c r="P455" t="s">
        <v>1197</v>
      </c>
      <c r="Q455" s="14" t="s">
        <v>46</v>
      </c>
      <c r="R455">
        <v>22.0</v>
      </c>
      <c r="S455" s="13">
        <v>-29.54545403</v>
      </c>
      <c r="T455" s="13">
        <v>-33.66363525</v>
      </c>
      <c r="U455" s="13">
        <v>-42.22727203</v>
      </c>
      <c r="V455">
        <v>865.892</v>
      </c>
      <c r="W455" t="s">
        <v>47</v>
      </c>
      <c r="X455" t="s">
        <v>343</v>
      </c>
      <c r="Y455">
        <v>1.1E7</v>
      </c>
      <c r="Z455">
        <f t="shared" si="6"/>
        <v>242000000</v>
      </c>
      <c r="AA455" s="15">
        <f>R455*(1+(S455/Sheet2!$A$2))</f>
        <v>15.50000011</v>
      </c>
      <c r="AB455" s="16">
        <f t="shared" si="4"/>
        <v>0.3248016529</v>
      </c>
      <c r="AC455" s="17">
        <f t="shared" si="5"/>
        <v>-0.3944834711</v>
      </c>
    </row>
    <row r="456" ht="12.75" customHeight="1">
      <c r="A456">
        <v>12.0</v>
      </c>
      <c r="B456">
        <v>12.0</v>
      </c>
      <c r="C456">
        <v>2018.0</v>
      </c>
      <c r="D456" s="9">
        <f t="shared" si="1"/>
        <v>43446</v>
      </c>
      <c r="E456" s="18">
        <v>1987.0</v>
      </c>
      <c r="F456" s="10">
        <f t="shared" si="2"/>
        <v>31</v>
      </c>
      <c r="G456" t="s">
        <v>1212</v>
      </c>
      <c r="H456" t="s">
        <v>1213</v>
      </c>
      <c r="I456" s="11">
        <v>3.94961E8</v>
      </c>
      <c r="J456" s="11">
        <v>3.1682E7</v>
      </c>
      <c r="K456" t="s">
        <v>4</v>
      </c>
      <c r="L456" t="s">
        <v>51</v>
      </c>
      <c r="M456" t="s">
        <v>133</v>
      </c>
      <c r="N456" s="12" t="s">
        <v>44</v>
      </c>
      <c r="O456" s="13">
        <v>65.0224</v>
      </c>
      <c r="P456" t="s">
        <v>1197</v>
      </c>
      <c r="Q456" s="14" t="s">
        <v>46</v>
      </c>
      <c r="R456">
        <v>66.0</v>
      </c>
      <c r="S456" s="13">
        <v>-4.242424011</v>
      </c>
      <c r="T456" s="13">
        <v>-3.030303001</v>
      </c>
      <c r="U456" s="13">
        <v>-3.787878752</v>
      </c>
      <c r="V456">
        <v>398.949</v>
      </c>
      <c r="W456" t="s">
        <v>97</v>
      </c>
      <c r="X456" t="s">
        <v>1214</v>
      </c>
      <c r="Y456">
        <v>1060000.0</v>
      </c>
      <c r="Z456">
        <f t="shared" si="6"/>
        <v>69960000</v>
      </c>
      <c r="AA456" s="15">
        <f>R456*(1+(S456/Sheet2!$A$2))</f>
        <v>63.20000015</v>
      </c>
      <c r="AB456" s="16">
        <f t="shared" si="4"/>
        <v>5.645526015</v>
      </c>
      <c r="AC456" s="17">
        <f t="shared" si="5"/>
        <v>0.4528587764</v>
      </c>
    </row>
    <row r="457" ht="12.75" customHeight="1">
      <c r="E457" s="10"/>
      <c r="F457" s="10"/>
      <c r="I457" s="69"/>
      <c r="J457" s="69"/>
      <c r="N457" s="14"/>
      <c r="Q457" s="14"/>
      <c r="AA457" s="15"/>
    </row>
    <row r="458" ht="12.75" customHeight="1">
      <c r="E458" s="10"/>
      <c r="F458" s="10"/>
      <c r="I458" s="69"/>
      <c r="J458" s="69"/>
      <c r="N458" s="14"/>
      <c r="Q458" s="14"/>
      <c r="AA458" s="15"/>
    </row>
    <row r="459" ht="12.75" customHeight="1">
      <c r="E459" s="10"/>
      <c r="F459" s="10"/>
      <c r="I459" s="69"/>
      <c r="J459" s="69"/>
      <c r="N459" s="14"/>
      <c r="Q459" s="14"/>
      <c r="AA459" s="15"/>
    </row>
    <row r="460" ht="12.75" customHeight="1">
      <c r="E460" s="10"/>
      <c r="F460" s="10"/>
      <c r="I460" s="69"/>
      <c r="J460" s="69"/>
      <c r="N460" s="14"/>
      <c r="Q460" s="14"/>
      <c r="AA460" s="15"/>
    </row>
    <row r="461" ht="12.75" customHeight="1">
      <c r="E461" s="10"/>
      <c r="F461" s="10"/>
      <c r="I461" s="69"/>
      <c r="J461" s="69"/>
      <c r="N461" s="14"/>
      <c r="Q461" s="14"/>
      <c r="AA461" s="15"/>
    </row>
    <row r="462" ht="12.75" customHeight="1">
      <c r="E462" s="10"/>
      <c r="F462" s="10"/>
      <c r="I462" s="69"/>
      <c r="J462" s="69"/>
      <c r="N462" s="14"/>
      <c r="Q462" s="14"/>
      <c r="AA462" s="15"/>
    </row>
    <row r="463" ht="12.75" customHeight="1">
      <c r="E463" s="10"/>
      <c r="F463" s="10"/>
      <c r="I463" s="69"/>
      <c r="J463" s="69"/>
      <c r="N463" s="14"/>
      <c r="Q463" s="14"/>
      <c r="AA463" s="15"/>
    </row>
    <row r="464" ht="12.75" customHeight="1">
      <c r="E464" s="10"/>
      <c r="F464" s="10"/>
      <c r="I464" s="69"/>
      <c r="J464" s="69"/>
      <c r="N464" s="14"/>
      <c r="Q464" s="14"/>
      <c r="AA464" s="15"/>
    </row>
    <row r="465" ht="12.75" customHeight="1">
      <c r="E465" s="10"/>
      <c r="F465" s="10"/>
      <c r="I465" s="69"/>
      <c r="J465" s="69"/>
      <c r="N465" s="14"/>
      <c r="Q465" s="14"/>
      <c r="AA465" s="15"/>
    </row>
    <row r="466" ht="12.75" customHeight="1">
      <c r="E466" s="10"/>
      <c r="F466" s="10"/>
      <c r="I466" s="69"/>
      <c r="J466" s="69"/>
      <c r="N466" s="14"/>
      <c r="Q466" s="14"/>
      <c r="AA466" s="15"/>
    </row>
    <row r="467" ht="12.75" customHeight="1">
      <c r="E467" s="10"/>
      <c r="F467" s="10"/>
      <c r="I467" s="69"/>
      <c r="J467" s="69"/>
      <c r="N467" s="14"/>
      <c r="Q467" s="14"/>
      <c r="AA467" s="15"/>
    </row>
    <row r="468" ht="12.75" customHeight="1">
      <c r="E468" s="10"/>
      <c r="F468" s="10"/>
      <c r="I468" s="69"/>
      <c r="J468" s="69"/>
      <c r="N468" s="14"/>
      <c r="Q468" s="14"/>
      <c r="AA468" s="15"/>
    </row>
    <row r="469" ht="12.75" customHeight="1">
      <c r="E469" s="10"/>
      <c r="F469" s="10"/>
      <c r="I469" s="69"/>
      <c r="J469" s="69"/>
      <c r="N469" s="14"/>
      <c r="Q469" s="14"/>
      <c r="AA469" s="15"/>
    </row>
    <row r="470" ht="12.75" customHeight="1">
      <c r="E470" s="10"/>
      <c r="F470" s="10"/>
      <c r="I470" s="69"/>
      <c r="J470" s="69"/>
      <c r="N470" s="14"/>
      <c r="Q470" s="14"/>
      <c r="AA470" s="15"/>
    </row>
    <row r="471" ht="12.75" customHeight="1">
      <c r="E471" s="10"/>
      <c r="F471" s="10"/>
      <c r="I471" s="69"/>
      <c r="J471" s="69"/>
      <c r="N471" s="14"/>
      <c r="Q471" s="14"/>
      <c r="AA471" s="15"/>
    </row>
    <row r="472" ht="12.75" customHeight="1">
      <c r="E472" s="10"/>
      <c r="F472" s="10"/>
      <c r="I472" s="69"/>
      <c r="J472" s="69"/>
      <c r="N472" s="14"/>
      <c r="Q472" s="14"/>
      <c r="AA472" s="15"/>
    </row>
    <row r="473" ht="12.75" customHeight="1">
      <c r="E473" s="10"/>
      <c r="F473" s="10"/>
      <c r="I473" s="69"/>
      <c r="J473" s="69"/>
      <c r="N473" s="14"/>
      <c r="Q473" s="14"/>
      <c r="AA473" s="15"/>
    </row>
    <row r="474" ht="12.75" customHeight="1">
      <c r="E474" s="10"/>
      <c r="F474" s="10"/>
      <c r="I474" s="69"/>
      <c r="J474" s="69"/>
      <c r="N474" s="14"/>
      <c r="Q474" s="14"/>
      <c r="AA474" s="15"/>
    </row>
    <row r="475" ht="12.75" customHeight="1">
      <c r="E475" s="10"/>
      <c r="F475" s="10"/>
      <c r="I475" s="69"/>
      <c r="J475" s="69"/>
      <c r="N475" s="14"/>
      <c r="Q475" s="14"/>
      <c r="AA475" s="15"/>
    </row>
    <row r="476" ht="12.75" customHeight="1">
      <c r="E476" s="10"/>
      <c r="F476" s="10"/>
      <c r="I476" s="69"/>
      <c r="J476" s="69"/>
      <c r="N476" s="14"/>
      <c r="Q476" s="14"/>
      <c r="AA476" s="15"/>
    </row>
    <row r="477" ht="12.75" customHeight="1">
      <c r="E477" s="10"/>
      <c r="F477" s="10"/>
      <c r="I477" s="69"/>
      <c r="J477" s="69"/>
      <c r="N477" s="14"/>
      <c r="Q477" s="14"/>
      <c r="AA477" s="15"/>
    </row>
    <row r="478" ht="12.75" customHeight="1">
      <c r="E478" s="10"/>
      <c r="F478" s="10"/>
      <c r="I478" s="69"/>
      <c r="J478" s="69"/>
      <c r="N478" s="14"/>
      <c r="Q478" s="14"/>
      <c r="AA478" s="15"/>
    </row>
    <row r="479" ht="12.75" customHeight="1">
      <c r="E479" s="10"/>
      <c r="F479" s="10"/>
      <c r="I479" s="69"/>
      <c r="J479" s="69"/>
      <c r="N479" s="14"/>
      <c r="Q479" s="14"/>
      <c r="AA479" s="15"/>
    </row>
    <row r="480" ht="12.75" customHeight="1">
      <c r="E480" s="10"/>
      <c r="F480" s="10"/>
      <c r="I480" s="69"/>
      <c r="J480" s="69"/>
      <c r="N480" s="14"/>
      <c r="Q480" s="14"/>
      <c r="AA480" s="15"/>
    </row>
    <row r="481" ht="12.75" customHeight="1">
      <c r="E481" s="10"/>
      <c r="F481" s="10"/>
      <c r="I481" s="69"/>
      <c r="J481" s="69"/>
      <c r="N481" s="14"/>
      <c r="Q481" s="14"/>
      <c r="AA481" s="15"/>
    </row>
    <row r="482" ht="12.75" customHeight="1">
      <c r="E482" s="10"/>
      <c r="F482" s="10"/>
      <c r="I482" s="69"/>
      <c r="J482" s="69"/>
      <c r="N482" s="14"/>
      <c r="Q482" s="14"/>
      <c r="AA482" s="15"/>
    </row>
    <row r="483" ht="12.75" customHeight="1">
      <c r="E483" s="10"/>
      <c r="F483" s="10"/>
      <c r="I483" s="69"/>
      <c r="J483" s="69"/>
      <c r="N483" s="14"/>
      <c r="Q483" s="14"/>
      <c r="AA483" s="15"/>
    </row>
    <row r="484" ht="12.75" customHeight="1">
      <c r="E484" s="10"/>
      <c r="F484" s="10"/>
      <c r="I484" s="69"/>
      <c r="J484" s="69"/>
      <c r="N484" s="14"/>
      <c r="Q484" s="14"/>
      <c r="AA484" s="15"/>
    </row>
    <row r="485" ht="12.75" customHeight="1">
      <c r="E485" s="10"/>
      <c r="F485" s="10"/>
      <c r="I485" s="69"/>
      <c r="J485" s="69"/>
      <c r="N485" s="14"/>
      <c r="Q485" s="14"/>
      <c r="AA485" s="15"/>
    </row>
    <row r="486" ht="12.75" customHeight="1">
      <c r="E486" s="10"/>
      <c r="F486" s="10"/>
      <c r="I486" s="69"/>
      <c r="J486" s="69"/>
      <c r="N486" s="14"/>
      <c r="Q486" s="14"/>
      <c r="AA486" s="15"/>
    </row>
    <row r="487" ht="12.75" customHeight="1">
      <c r="E487" s="10"/>
      <c r="F487" s="10"/>
      <c r="I487" s="69"/>
      <c r="J487" s="69"/>
      <c r="N487" s="14"/>
      <c r="Q487" s="14"/>
      <c r="AA487" s="15"/>
    </row>
    <row r="488" ht="12.75" customHeight="1">
      <c r="E488" s="10"/>
      <c r="F488" s="10"/>
      <c r="I488" s="69"/>
      <c r="J488" s="69"/>
      <c r="N488" s="14"/>
      <c r="Q488" s="14"/>
      <c r="AA488" s="15"/>
    </row>
    <row r="489" ht="12.75" customHeight="1">
      <c r="E489" s="10"/>
      <c r="F489" s="10"/>
      <c r="I489" s="69"/>
      <c r="J489" s="69"/>
      <c r="N489" s="14"/>
      <c r="Q489" s="14"/>
      <c r="AA489" s="15"/>
    </row>
    <row r="490" ht="12.75" customHeight="1">
      <c r="E490" s="10"/>
      <c r="F490" s="10"/>
      <c r="I490" s="69"/>
      <c r="J490" s="69"/>
      <c r="N490" s="14"/>
      <c r="Q490" s="14"/>
      <c r="AA490" s="15"/>
    </row>
    <row r="491" ht="12.75" customHeight="1">
      <c r="E491" s="10"/>
      <c r="F491" s="10"/>
      <c r="I491" s="69"/>
      <c r="J491" s="69"/>
      <c r="N491" s="14"/>
      <c r="Q491" s="14"/>
      <c r="AA491" s="15"/>
    </row>
    <row r="492" ht="12.75" customHeight="1">
      <c r="E492" s="10"/>
      <c r="F492" s="10"/>
      <c r="I492" s="69"/>
      <c r="J492" s="69"/>
      <c r="N492" s="14"/>
      <c r="Q492" s="14"/>
      <c r="AA492" s="15"/>
    </row>
    <row r="493" ht="12.75" customHeight="1">
      <c r="E493" s="10"/>
      <c r="F493" s="10"/>
      <c r="I493" s="69"/>
      <c r="J493" s="69"/>
      <c r="N493" s="14"/>
      <c r="Q493" s="14"/>
      <c r="AA493" s="15"/>
    </row>
    <row r="494" ht="12.75" customHeight="1">
      <c r="E494" s="10"/>
      <c r="F494" s="10"/>
      <c r="I494" s="69"/>
      <c r="J494" s="69"/>
      <c r="N494" s="14"/>
      <c r="Q494" s="14"/>
      <c r="AA494" s="15"/>
    </row>
    <row r="495" ht="12.75" customHeight="1">
      <c r="E495" s="10"/>
      <c r="F495" s="10"/>
      <c r="I495" s="69"/>
      <c r="J495" s="69"/>
      <c r="N495" s="14"/>
      <c r="Q495" s="14"/>
      <c r="AA495" s="15"/>
    </row>
    <row r="496" ht="12.75" customHeight="1">
      <c r="E496" s="10"/>
      <c r="F496" s="10"/>
      <c r="I496" s="69"/>
      <c r="J496" s="69"/>
      <c r="N496" s="14"/>
      <c r="Q496" s="14"/>
      <c r="AA496" s="15"/>
    </row>
    <row r="497" ht="12.75" customHeight="1">
      <c r="E497" s="10"/>
      <c r="F497" s="10"/>
      <c r="I497" s="69"/>
      <c r="J497" s="69"/>
      <c r="N497" s="14"/>
      <c r="Q497" s="14"/>
      <c r="AA497" s="15"/>
    </row>
    <row r="498" ht="12.75" customHeight="1">
      <c r="E498" s="10"/>
      <c r="F498" s="10"/>
      <c r="I498" s="69"/>
      <c r="J498" s="69"/>
      <c r="N498" s="14"/>
      <c r="Q498" s="14"/>
      <c r="AA498" s="15"/>
    </row>
    <row r="499" ht="12.75" customHeight="1">
      <c r="E499" s="10"/>
      <c r="F499" s="10"/>
      <c r="I499" s="69"/>
      <c r="J499" s="69"/>
      <c r="N499" s="14"/>
      <c r="Q499" s="14"/>
      <c r="AA499" s="15"/>
    </row>
    <row r="500" ht="12.75" customHeight="1">
      <c r="E500" s="10"/>
      <c r="F500" s="10"/>
      <c r="I500" s="69"/>
      <c r="J500" s="69"/>
      <c r="N500" s="14"/>
      <c r="Q500" s="14"/>
      <c r="AA500" s="15"/>
    </row>
    <row r="501" ht="12.75" customHeight="1">
      <c r="E501" s="10"/>
      <c r="F501" s="10"/>
      <c r="I501" s="69"/>
      <c r="J501" s="69"/>
      <c r="N501" s="14"/>
      <c r="Q501" s="14"/>
      <c r="AA501" s="15"/>
    </row>
    <row r="502" ht="12.75" customHeight="1">
      <c r="E502" s="10"/>
      <c r="F502" s="10"/>
      <c r="I502" s="69"/>
      <c r="J502" s="69"/>
      <c r="N502" s="14"/>
      <c r="Q502" s="14"/>
      <c r="AA502" s="15"/>
    </row>
    <row r="503" ht="12.75" customHeight="1">
      <c r="E503" s="10"/>
      <c r="F503" s="10"/>
      <c r="I503" s="69"/>
      <c r="J503" s="69"/>
      <c r="N503" s="14"/>
      <c r="Q503" s="14"/>
      <c r="AA503" s="15"/>
    </row>
    <row r="504" ht="12.75" customHeight="1">
      <c r="E504" s="10"/>
      <c r="F504" s="10"/>
      <c r="I504" s="69"/>
      <c r="J504" s="69"/>
      <c r="N504" s="14"/>
      <c r="Q504" s="14"/>
      <c r="AA504" s="15"/>
    </row>
    <row r="505" ht="12.75" customHeight="1">
      <c r="E505" s="10"/>
      <c r="F505" s="10"/>
      <c r="I505" s="69"/>
      <c r="J505" s="69"/>
      <c r="N505" s="14"/>
      <c r="Q505" s="14"/>
      <c r="AA505" s="15"/>
    </row>
    <row r="506" ht="12.75" customHeight="1">
      <c r="E506" s="10"/>
      <c r="F506" s="10"/>
      <c r="I506" s="69"/>
      <c r="J506" s="69"/>
      <c r="N506" s="14"/>
      <c r="Q506" s="14"/>
      <c r="AA506" s="15"/>
    </row>
    <row r="507" ht="12.75" customHeight="1">
      <c r="E507" s="10"/>
      <c r="F507" s="10"/>
      <c r="I507" s="69"/>
      <c r="J507" s="69"/>
      <c r="N507" s="14"/>
      <c r="Q507" s="14"/>
      <c r="AA507" s="15"/>
    </row>
    <row r="508" ht="12.75" customHeight="1">
      <c r="E508" s="10"/>
      <c r="F508" s="10"/>
      <c r="I508" s="69"/>
      <c r="J508" s="69"/>
      <c r="N508" s="14"/>
      <c r="Q508" s="14"/>
      <c r="AA508" s="15"/>
    </row>
    <row r="509" ht="12.75" customHeight="1">
      <c r="E509" s="10"/>
      <c r="F509" s="10"/>
      <c r="I509" s="69"/>
      <c r="J509" s="69"/>
      <c r="N509" s="14"/>
      <c r="Q509" s="14"/>
      <c r="AA509" s="15"/>
    </row>
    <row r="510" ht="12.75" customHeight="1">
      <c r="E510" s="10"/>
      <c r="F510" s="10"/>
      <c r="I510" s="69"/>
      <c r="J510" s="69"/>
      <c r="N510" s="14"/>
      <c r="Q510" s="14"/>
      <c r="AA510" s="15"/>
    </row>
    <row r="511" ht="12.75" customHeight="1">
      <c r="E511" s="10"/>
      <c r="F511" s="10"/>
      <c r="I511" s="69"/>
      <c r="J511" s="69"/>
      <c r="N511" s="14"/>
      <c r="Q511" s="14"/>
      <c r="AA511" s="15"/>
    </row>
    <row r="512" ht="12.75" customHeight="1">
      <c r="E512" s="10"/>
      <c r="F512" s="10"/>
      <c r="I512" s="69"/>
      <c r="J512" s="69"/>
      <c r="N512" s="14"/>
      <c r="Q512" s="14"/>
      <c r="AA512" s="15"/>
    </row>
    <row r="513" ht="12.75" customHeight="1">
      <c r="E513" s="10"/>
      <c r="F513" s="10"/>
      <c r="I513" s="69"/>
      <c r="J513" s="69"/>
      <c r="N513" s="14"/>
      <c r="Q513" s="14"/>
      <c r="AA513" s="15"/>
    </row>
    <row r="514" ht="12.75" customHeight="1">
      <c r="E514" s="10"/>
      <c r="F514" s="10"/>
      <c r="I514" s="69"/>
      <c r="J514" s="69"/>
      <c r="N514" s="14"/>
      <c r="Q514" s="14"/>
      <c r="AA514" s="15"/>
    </row>
    <row r="515" ht="12.75" customHeight="1">
      <c r="E515" s="10"/>
      <c r="F515" s="10"/>
      <c r="I515" s="69"/>
      <c r="J515" s="69"/>
      <c r="N515" s="14"/>
      <c r="Q515" s="14"/>
      <c r="AA515" s="15"/>
    </row>
    <row r="516" ht="12.75" customHeight="1">
      <c r="E516" s="10"/>
      <c r="F516" s="10"/>
      <c r="I516" s="69"/>
      <c r="J516" s="69"/>
      <c r="N516" s="14"/>
      <c r="Q516" s="14"/>
      <c r="AA516" s="15"/>
    </row>
    <row r="517" ht="12.75" customHeight="1">
      <c r="E517" s="10"/>
      <c r="F517" s="10"/>
      <c r="I517" s="69"/>
      <c r="J517" s="69"/>
      <c r="N517" s="14"/>
      <c r="Q517" s="14"/>
      <c r="AA517" s="15"/>
    </row>
    <row r="518" ht="12.75" customHeight="1">
      <c r="E518" s="10"/>
      <c r="F518" s="10"/>
      <c r="I518" s="69"/>
      <c r="J518" s="69"/>
      <c r="N518" s="14"/>
      <c r="Q518" s="14"/>
      <c r="AA518" s="15"/>
    </row>
    <row r="519" ht="12.75" customHeight="1">
      <c r="E519" s="10"/>
      <c r="F519" s="10"/>
      <c r="I519" s="69"/>
      <c r="J519" s="69"/>
      <c r="N519" s="14"/>
      <c r="Q519" s="14"/>
      <c r="AA519" s="15"/>
    </row>
    <row r="520" ht="12.75" customHeight="1">
      <c r="E520" s="10"/>
      <c r="F520" s="10"/>
      <c r="I520" s="69"/>
      <c r="J520" s="69"/>
      <c r="N520" s="14"/>
      <c r="Q520" s="14"/>
      <c r="AA520" s="15"/>
    </row>
    <row r="521" ht="12.75" customHeight="1">
      <c r="E521" s="10"/>
      <c r="F521" s="10"/>
      <c r="I521" s="69"/>
      <c r="J521" s="69"/>
      <c r="N521" s="14"/>
      <c r="Q521" s="14"/>
      <c r="AA521" s="15"/>
    </row>
    <row r="522" ht="12.75" customHeight="1">
      <c r="E522" s="10"/>
      <c r="F522" s="10"/>
      <c r="I522" s="69"/>
      <c r="J522" s="69"/>
      <c r="N522" s="14"/>
      <c r="Q522" s="14"/>
      <c r="AA522" s="15"/>
    </row>
    <row r="523" ht="12.75" customHeight="1">
      <c r="E523" s="10"/>
      <c r="F523" s="10"/>
      <c r="I523" s="69"/>
      <c r="J523" s="69"/>
      <c r="N523" s="14"/>
      <c r="Q523" s="14"/>
      <c r="AA523" s="15"/>
    </row>
    <row r="524" ht="12.75" customHeight="1">
      <c r="E524" s="10"/>
      <c r="F524" s="10"/>
      <c r="I524" s="69"/>
      <c r="J524" s="69"/>
      <c r="N524" s="14"/>
      <c r="Q524" s="14"/>
      <c r="AA524" s="15"/>
    </row>
    <row r="525" ht="12.75" customHeight="1">
      <c r="E525" s="10"/>
      <c r="F525" s="10"/>
      <c r="I525" s="69"/>
      <c r="J525" s="69"/>
      <c r="N525" s="14"/>
      <c r="Q525" s="14"/>
      <c r="AA525" s="15"/>
    </row>
    <row r="526" ht="12.75" customHeight="1">
      <c r="E526" s="10"/>
      <c r="F526" s="10"/>
      <c r="I526" s="69"/>
      <c r="J526" s="69"/>
      <c r="N526" s="14"/>
      <c r="Q526" s="14"/>
      <c r="AA526" s="15"/>
    </row>
    <row r="527" ht="12.75" customHeight="1">
      <c r="E527" s="10"/>
      <c r="F527" s="10"/>
      <c r="I527" s="69"/>
      <c r="J527" s="69"/>
      <c r="N527" s="14"/>
      <c r="Q527" s="14"/>
      <c r="AA527" s="15"/>
    </row>
    <row r="528" ht="12.75" customHeight="1">
      <c r="E528" s="10"/>
      <c r="F528" s="10"/>
      <c r="I528" s="69"/>
      <c r="J528" s="69"/>
      <c r="N528" s="14"/>
      <c r="Q528" s="14"/>
      <c r="AA528" s="15"/>
    </row>
    <row r="529" ht="12.75" customHeight="1">
      <c r="E529" s="10"/>
      <c r="F529" s="10"/>
      <c r="I529" s="69"/>
      <c r="J529" s="69"/>
      <c r="N529" s="14"/>
      <c r="Q529" s="14"/>
      <c r="AA529" s="15"/>
    </row>
    <row r="530" ht="12.75" customHeight="1">
      <c r="E530" s="10"/>
      <c r="F530" s="10"/>
      <c r="I530" s="69"/>
      <c r="J530" s="69"/>
      <c r="N530" s="14"/>
      <c r="Q530" s="14"/>
      <c r="AA530" s="15"/>
    </row>
    <row r="531" ht="12.75" customHeight="1">
      <c r="E531" s="10"/>
      <c r="F531" s="10"/>
      <c r="I531" s="69"/>
      <c r="J531" s="69"/>
      <c r="N531" s="14"/>
      <c r="Q531" s="14"/>
      <c r="AA531" s="15"/>
    </row>
    <row r="532" ht="12.75" customHeight="1">
      <c r="E532" s="10"/>
      <c r="F532" s="10"/>
      <c r="I532" s="69"/>
      <c r="J532" s="69"/>
      <c r="N532" s="14"/>
      <c r="Q532" s="14"/>
      <c r="AA532" s="15"/>
    </row>
    <row r="533" ht="12.75" customHeight="1">
      <c r="E533" s="10"/>
      <c r="F533" s="10"/>
      <c r="I533" s="69"/>
      <c r="J533" s="69"/>
      <c r="N533" s="14"/>
      <c r="Q533" s="14"/>
      <c r="AA533" s="15"/>
    </row>
    <row r="534" ht="12.75" customHeight="1">
      <c r="E534" s="10"/>
      <c r="F534" s="10"/>
      <c r="I534" s="69"/>
      <c r="J534" s="69"/>
      <c r="N534" s="14"/>
      <c r="Q534" s="14"/>
      <c r="AA534" s="15"/>
    </row>
    <row r="535" ht="12.75" customHeight="1">
      <c r="E535" s="10"/>
      <c r="F535" s="10"/>
      <c r="I535" s="69"/>
      <c r="J535" s="69"/>
      <c r="N535" s="14"/>
      <c r="Q535" s="14"/>
      <c r="AA535" s="15"/>
    </row>
    <row r="536" ht="12.75" customHeight="1">
      <c r="E536" s="10"/>
      <c r="F536" s="10"/>
      <c r="I536" s="69"/>
      <c r="J536" s="69"/>
      <c r="N536" s="14"/>
      <c r="Q536" s="14"/>
      <c r="AA536" s="15"/>
    </row>
    <row r="537" ht="12.75" customHeight="1">
      <c r="E537" s="10"/>
      <c r="F537" s="10"/>
      <c r="I537" s="69"/>
      <c r="J537" s="69"/>
      <c r="N537" s="14"/>
      <c r="Q537" s="14"/>
      <c r="AA537" s="15"/>
    </row>
    <row r="538" ht="12.75" customHeight="1">
      <c r="E538" s="10"/>
      <c r="F538" s="10"/>
      <c r="I538" s="69"/>
      <c r="J538" s="69"/>
      <c r="N538" s="14"/>
      <c r="Q538" s="14"/>
      <c r="AA538" s="15"/>
    </row>
    <row r="539" ht="12.75" customHeight="1">
      <c r="E539" s="10"/>
      <c r="F539" s="10"/>
      <c r="I539" s="69"/>
      <c r="J539" s="69"/>
      <c r="N539" s="14"/>
      <c r="Q539" s="14"/>
      <c r="AA539" s="15"/>
    </row>
    <row r="540" ht="12.75" customHeight="1">
      <c r="E540" s="10"/>
      <c r="F540" s="10"/>
      <c r="I540" s="69"/>
      <c r="J540" s="69"/>
      <c r="N540" s="14"/>
      <c r="Q540" s="14"/>
      <c r="AA540" s="15"/>
    </row>
    <row r="541" ht="12.75" customHeight="1">
      <c r="E541" s="10"/>
      <c r="F541" s="10"/>
      <c r="I541" s="69"/>
      <c r="J541" s="69"/>
      <c r="N541" s="14"/>
      <c r="Q541" s="14"/>
      <c r="AA541" s="15"/>
    </row>
    <row r="542" ht="12.75" customHeight="1">
      <c r="E542" s="10"/>
      <c r="F542" s="10"/>
      <c r="I542" s="69"/>
      <c r="J542" s="69"/>
      <c r="N542" s="14"/>
      <c r="Q542" s="14"/>
      <c r="AA542" s="15"/>
    </row>
    <row r="543" ht="12.75" customHeight="1">
      <c r="E543" s="10"/>
      <c r="F543" s="10"/>
      <c r="I543" s="69"/>
      <c r="J543" s="69"/>
      <c r="N543" s="14"/>
      <c r="Q543" s="14"/>
      <c r="AA543" s="15"/>
    </row>
    <row r="544" ht="12.75" customHeight="1">
      <c r="E544" s="10"/>
      <c r="F544" s="10"/>
      <c r="I544" s="69"/>
      <c r="J544" s="69"/>
      <c r="N544" s="14"/>
      <c r="Q544" s="14"/>
      <c r="AA544" s="15"/>
    </row>
    <row r="545" ht="12.75" customHeight="1">
      <c r="E545" s="10"/>
      <c r="F545" s="10"/>
      <c r="I545" s="69"/>
      <c r="J545" s="69"/>
      <c r="N545" s="14"/>
      <c r="Q545" s="14"/>
      <c r="AA545" s="15"/>
    </row>
    <row r="546" ht="12.75" customHeight="1">
      <c r="E546" s="10"/>
      <c r="F546" s="10"/>
      <c r="I546" s="69"/>
      <c r="J546" s="69"/>
      <c r="N546" s="14"/>
      <c r="Q546" s="14"/>
      <c r="AA546" s="15"/>
    </row>
    <row r="547" ht="12.75" customHeight="1">
      <c r="E547" s="10"/>
      <c r="F547" s="10"/>
      <c r="I547" s="69"/>
      <c r="J547" s="69"/>
      <c r="N547" s="14"/>
      <c r="Q547" s="14"/>
      <c r="AA547" s="15"/>
    </row>
    <row r="548" ht="12.75" customHeight="1">
      <c r="E548" s="10"/>
      <c r="F548" s="10"/>
      <c r="I548" s="69"/>
      <c r="J548" s="69"/>
      <c r="N548" s="14"/>
      <c r="Q548" s="14"/>
      <c r="AA548" s="15"/>
    </row>
    <row r="549" ht="12.75" customHeight="1">
      <c r="E549" s="10"/>
      <c r="F549" s="10"/>
      <c r="I549" s="69"/>
      <c r="J549" s="69"/>
      <c r="N549" s="14"/>
      <c r="Q549" s="14"/>
      <c r="AA549" s="15"/>
    </row>
    <row r="550" ht="12.75" customHeight="1">
      <c r="E550" s="10"/>
      <c r="F550" s="10"/>
      <c r="I550" s="69"/>
      <c r="J550" s="69"/>
      <c r="N550" s="14"/>
      <c r="Q550" s="14"/>
      <c r="AA550" s="15"/>
    </row>
    <row r="551" ht="12.75" customHeight="1">
      <c r="E551" s="10"/>
      <c r="F551" s="10"/>
      <c r="I551" s="69"/>
      <c r="J551" s="69"/>
      <c r="N551" s="14"/>
      <c r="Q551" s="14"/>
      <c r="AA551" s="15"/>
    </row>
    <row r="552" ht="12.75" customHeight="1">
      <c r="E552" s="10"/>
      <c r="F552" s="10"/>
      <c r="I552" s="69"/>
      <c r="J552" s="69"/>
      <c r="N552" s="14"/>
      <c r="Q552" s="14"/>
      <c r="AA552" s="15"/>
    </row>
    <row r="553" ht="12.75" customHeight="1">
      <c r="E553" s="10"/>
      <c r="F553" s="10"/>
      <c r="I553" s="69"/>
      <c r="J553" s="69"/>
      <c r="N553" s="14"/>
      <c r="Q553" s="14"/>
      <c r="AA553" s="15"/>
    </row>
    <row r="554" ht="12.75" customHeight="1">
      <c r="E554" s="10"/>
      <c r="F554" s="10"/>
      <c r="I554" s="69"/>
      <c r="J554" s="69"/>
      <c r="N554" s="14"/>
      <c r="Q554" s="14"/>
      <c r="AA554" s="15"/>
    </row>
    <row r="555" ht="12.75" customHeight="1">
      <c r="E555" s="10"/>
      <c r="F555" s="10"/>
      <c r="I555" s="69"/>
      <c r="J555" s="69"/>
      <c r="N555" s="14"/>
      <c r="Q555" s="14"/>
      <c r="AA555" s="15"/>
    </row>
    <row r="556" ht="12.75" customHeight="1">
      <c r="E556" s="10"/>
      <c r="F556" s="10"/>
      <c r="I556" s="69"/>
      <c r="J556" s="69"/>
      <c r="N556" s="14"/>
      <c r="Q556" s="14"/>
      <c r="AA556" s="15"/>
    </row>
    <row r="557" ht="12.75" customHeight="1">
      <c r="E557" s="10"/>
      <c r="F557" s="10"/>
      <c r="I557" s="69"/>
      <c r="J557" s="69"/>
      <c r="N557" s="14"/>
      <c r="Q557" s="14"/>
      <c r="AA557" s="15"/>
    </row>
    <row r="558" ht="12.75" customHeight="1">
      <c r="E558" s="10"/>
      <c r="F558" s="10"/>
      <c r="I558" s="69"/>
      <c r="J558" s="69"/>
      <c r="N558" s="14"/>
      <c r="Q558" s="14"/>
      <c r="AA558" s="15"/>
    </row>
    <row r="559" ht="12.75" customHeight="1">
      <c r="E559" s="10"/>
      <c r="F559" s="10"/>
      <c r="I559" s="69"/>
      <c r="J559" s="69"/>
      <c r="N559" s="14"/>
      <c r="Q559" s="14"/>
      <c r="AA559" s="15"/>
    </row>
    <row r="560" ht="12.75" customHeight="1">
      <c r="E560" s="10"/>
      <c r="F560" s="10"/>
      <c r="I560" s="69"/>
      <c r="J560" s="69"/>
      <c r="N560" s="14"/>
      <c r="Q560" s="14"/>
      <c r="AA560" s="15"/>
    </row>
    <row r="561" ht="12.75" customHeight="1">
      <c r="E561" s="10"/>
      <c r="F561" s="10"/>
      <c r="I561" s="69"/>
      <c r="J561" s="69"/>
      <c r="N561" s="14"/>
      <c r="Q561" s="14"/>
      <c r="AA561" s="15"/>
    </row>
    <row r="562" ht="12.75" customHeight="1">
      <c r="E562" s="10"/>
      <c r="F562" s="10"/>
      <c r="I562" s="69"/>
      <c r="J562" s="69"/>
      <c r="N562" s="14"/>
      <c r="Q562" s="14"/>
      <c r="AA562" s="15"/>
    </row>
    <row r="563" ht="12.75" customHeight="1">
      <c r="E563" s="10"/>
      <c r="F563" s="10"/>
      <c r="I563" s="69"/>
      <c r="J563" s="69"/>
      <c r="N563" s="14"/>
      <c r="Q563" s="14"/>
      <c r="AA563" s="15"/>
    </row>
    <row r="564" ht="12.75" customHeight="1">
      <c r="E564" s="10"/>
      <c r="F564" s="10"/>
      <c r="I564" s="69"/>
      <c r="J564" s="69"/>
      <c r="N564" s="14"/>
      <c r="Q564" s="14"/>
      <c r="AA564" s="15"/>
    </row>
    <row r="565" ht="12.75" customHeight="1">
      <c r="E565" s="10"/>
      <c r="F565" s="10"/>
      <c r="I565" s="69"/>
      <c r="J565" s="69"/>
      <c r="N565" s="14"/>
      <c r="Q565" s="14"/>
      <c r="AA565" s="15"/>
    </row>
    <row r="566" ht="12.75" customHeight="1">
      <c r="E566" s="10"/>
      <c r="F566" s="10"/>
      <c r="I566" s="69"/>
      <c r="J566" s="69"/>
      <c r="N566" s="14"/>
      <c r="Q566" s="14"/>
      <c r="AA566" s="15"/>
    </row>
    <row r="567" ht="12.75" customHeight="1">
      <c r="E567" s="10"/>
      <c r="F567" s="10"/>
      <c r="I567" s="69"/>
      <c r="J567" s="69"/>
      <c r="N567" s="14"/>
      <c r="Q567" s="14"/>
      <c r="AA567" s="15"/>
    </row>
    <row r="568" ht="12.75" customHeight="1">
      <c r="E568" s="10"/>
      <c r="F568" s="10"/>
      <c r="I568" s="69"/>
      <c r="J568" s="69"/>
      <c r="N568" s="14"/>
      <c r="Q568" s="14"/>
      <c r="AA568" s="15"/>
    </row>
    <row r="569" ht="12.75" customHeight="1">
      <c r="E569" s="10"/>
      <c r="F569" s="10"/>
      <c r="I569" s="69"/>
      <c r="J569" s="69"/>
      <c r="N569" s="14"/>
      <c r="Q569" s="14"/>
      <c r="AA569" s="15"/>
    </row>
    <row r="570" ht="12.75" customHeight="1">
      <c r="E570" s="10"/>
      <c r="F570" s="10"/>
      <c r="I570" s="69"/>
      <c r="J570" s="69"/>
      <c r="N570" s="14"/>
      <c r="Q570" s="14"/>
      <c r="AA570" s="15"/>
    </row>
    <row r="571" ht="12.75" customHeight="1">
      <c r="E571" s="10"/>
      <c r="F571" s="10"/>
      <c r="I571" s="69"/>
      <c r="J571" s="69"/>
      <c r="N571" s="14"/>
      <c r="Q571" s="14"/>
      <c r="AA571" s="15"/>
    </row>
    <row r="572" ht="12.75" customHeight="1">
      <c r="E572" s="10"/>
      <c r="F572" s="10"/>
      <c r="I572" s="69"/>
      <c r="J572" s="69"/>
      <c r="N572" s="14"/>
      <c r="Q572" s="14"/>
      <c r="AA572" s="15"/>
    </row>
    <row r="573" ht="12.75" customHeight="1">
      <c r="E573" s="10"/>
      <c r="F573" s="10"/>
      <c r="I573" s="69"/>
      <c r="J573" s="69"/>
      <c r="N573" s="14"/>
      <c r="Q573" s="14"/>
      <c r="AA573" s="15"/>
    </row>
    <row r="574" ht="12.75" customHeight="1">
      <c r="E574" s="10"/>
      <c r="F574" s="10"/>
      <c r="I574" s="69"/>
      <c r="J574" s="69"/>
      <c r="N574" s="14"/>
      <c r="Q574" s="14"/>
      <c r="AA574" s="15"/>
    </row>
    <row r="575" ht="12.75" customHeight="1">
      <c r="E575" s="10"/>
      <c r="F575" s="10"/>
      <c r="I575" s="69"/>
      <c r="J575" s="69"/>
      <c r="N575" s="14"/>
      <c r="Q575" s="14"/>
      <c r="AA575" s="15"/>
    </row>
    <row r="576" ht="12.75" customHeight="1">
      <c r="E576" s="10"/>
      <c r="F576" s="10"/>
      <c r="I576" s="69"/>
      <c r="J576" s="69"/>
      <c r="N576" s="14"/>
      <c r="Q576" s="14"/>
      <c r="AA576" s="15"/>
    </row>
    <row r="577" ht="12.75" customHeight="1">
      <c r="E577" s="10"/>
      <c r="F577" s="10"/>
      <c r="I577" s="69"/>
      <c r="J577" s="69"/>
      <c r="N577" s="14"/>
      <c r="Q577" s="14"/>
      <c r="AA577" s="15"/>
    </row>
    <row r="578" ht="12.75" customHeight="1">
      <c r="E578" s="10"/>
      <c r="F578" s="10"/>
      <c r="I578" s="69"/>
      <c r="J578" s="69"/>
      <c r="N578" s="14"/>
      <c r="Q578" s="14"/>
      <c r="AA578" s="15"/>
    </row>
    <row r="579" ht="12.75" customHeight="1">
      <c r="E579" s="10"/>
      <c r="F579" s="10"/>
      <c r="I579" s="69"/>
      <c r="J579" s="69"/>
      <c r="N579" s="14"/>
      <c r="Q579" s="14"/>
      <c r="AA579" s="15"/>
    </row>
    <row r="580" ht="12.75" customHeight="1">
      <c r="E580" s="10"/>
      <c r="F580" s="10"/>
      <c r="I580" s="69"/>
      <c r="J580" s="69"/>
      <c r="N580" s="14"/>
      <c r="Q580" s="14"/>
      <c r="AA580" s="15"/>
    </row>
    <row r="581" ht="12.75" customHeight="1">
      <c r="E581" s="10"/>
      <c r="F581" s="10"/>
      <c r="I581" s="69"/>
      <c r="J581" s="69"/>
      <c r="N581" s="14"/>
      <c r="Q581" s="14"/>
      <c r="AA581" s="15"/>
    </row>
    <row r="582" ht="12.75" customHeight="1">
      <c r="E582" s="10"/>
      <c r="F582" s="10"/>
      <c r="I582" s="69"/>
      <c r="J582" s="69"/>
      <c r="N582" s="14"/>
      <c r="Q582" s="14"/>
      <c r="AA582" s="15"/>
    </row>
    <row r="583" ht="12.75" customHeight="1">
      <c r="E583" s="10"/>
      <c r="F583" s="10"/>
      <c r="I583" s="69"/>
      <c r="J583" s="69"/>
      <c r="N583" s="14"/>
      <c r="Q583" s="14"/>
      <c r="AA583" s="15"/>
    </row>
    <row r="584" ht="12.75" customHeight="1">
      <c r="E584" s="10"/>
      <c r="F584" s="10"/>
      <c r="I584" s="69"/>
      <c r="J584" s="69"/>
      <c r="N584" s="14"/>
      <c r="Q584" s="14"/>
      <c r="AA584" s="15"/>
    </row>
    <row r="585" ht="12.75" customHeight="1">
      <c r="E585" s="10"/>
      <c r="F585" s="10"/>
      <c r="I585" s="69"/>
      <c r="J585" s="69"/>
      <c r="N585" s="14"/>
      <c r="Q585" s="14"/>
      <c r="AA585" s="15"/>
    </row>
    <row r="586" ht="12.75" customHeight="1">
      <c r="E586" s="10"/>
      <c r="F586" s="10"/>
      <c r="I586" s="69"/>
      <c r="J586" s="69"/>
      <c r="N586" s="14"/>
      <c r="Q586" s="14"/>
      <c r="AA586" s="15"/>
    </row>
    <row r="587" ht="12.75" customHeight="1">
      <c r="E587" s="10"/>
      <c r="F587" s="10"/>
      <c r="I587" s="69"/>
      <c r="J587" s="69"/>
      <c r="N587" s="14"/>
      <c r="Q587" s="14"/>
      <c r="AA587" s="15"/>
    </row>
    <row r="588" ht="12.75" customHeight="1">
      <c r="E588" s="10"/>
      <c r="F588" s="10"/>
      <c r="I588" s="69"/>
      <c r="J588" s="69"/>
      <c r="N588" s="14"/>
      <c r="Q588" s="14"/>
      <c r="AA588" s="15"/>
    </row>
    <row r="589" ht="12.75" customHeight="1">
      <c r="E589" s="10"/>
      <c r="F589" s="10"/>
      <c r="I589" s="69"/>
      <c r="J589" s="69"/>
      <c r="N589" s="14"/>
      <c r="Q589" s="14"/>
      <c r="AA589" s="15"/>
    </row>
    <row r="590" ht="12.75" customHeight="1">
      <c r="E590" s="10"/>
      <c r="F590" s="10"/>
      <c r="I590" s="69"/>
      <c r="J590" s="69"/>
      <c r="N590" s="14"/>
      <c r="Q590" s="14"/>
      <c r="AA590" s="15"/>
    </row>
    <row r="591" ht="12.75" customHeight="1">
      <c r="E591" s="10"/>
      <c r="F591" s="10"/>
      <c r="I591" s="69"/>
      <c r="J591" s="69"/>
      <c r="N591" s="14"/>
      <c r="Q591" s="14"/>
      <c r="AA591" s="15"/>
    </row>
    <row r="592" ht="12.75" customHeight="1">
      <c r="E592" s="10"/>
      <c r="F592" s="10"/>
      <c r="I592" s="69"/>
      <c r="J592" s="69"/>
      <c r="N592" s="14"/>
      <c r="Q592" s="14"/>
      <c r="AA592" s="15"/>
    </row>
    <row r="593" ht="12.75" customHeight="1">
      <c r="E593" s="10"/>
      <c r="F593" s="10"/>
      <c r="I593" s="69"/>
      <c r="J593" s="69"/>
      <c r="N593" s="14"/>
      <c r="Q593" s="14"/>
      <c r="AA593" s="15"/>
    </row>
    <row r="594" ht="12.75" customHeight="1">
      <c r="E594" s="10"/>
      <c r="F594" s="10"/>
      <c r="I594" s="69"/>
      <c r="J594" s="69"/>
      <c r="N594" s="14"/>
      <c r="Q594" s="14"/>
      <c r="AA594" s="15"/>
    </row>
    <row r="595" ht="12.75" customHeight="1">
      <c r="E595" s="10"/>
      <c r="F595" s="10"/>
      <c r="I595" s="69"/>
      <c r="J595" s="69"/>
      <c r="N595" s="14"/>
      <c r="Q595" s="14"/>
      <c r="AA595" s="15"/>
    </row>
    <row r="596" ht="12.75" customHeight="1">
      <c r="E596" s="10"/>
      <c r="F596" s="10"/>
      <c r="I596" s="69"/>
      <c r="J596" s="69"/>
      <c r="N596" s="14"/>
      <c r="Q596" s="14"/>
      <c r="AA596" s="15"/>
    </row>
    <row r="597" ht="12.75" customHeight="1">
      <c r="E597" s="10"/>
      <c r="F597" s="10"/>
      <c r="I597" s="69"/>
      <c r="J597" s="69"/>
      <c r="N597" s="14"/>
      <c r="Q597" s="14"/>
      <c r="AA597" s="15"/>
    </row>
    <row r="598" ht="12.75" customHeight="1">
      <c r="E598" s="10"/>
      <c r="F598" s="10"/>
      <c r="I598" s="69"/>
      <c r="J598" s="69"/>
      <c r="N598" s="14"/>
      <c r="Q598" s="14"/>
      <c r="AA598" s="15"/>
    </row>
    <row r="599" ht="12.75" customHeight="1">
      <c r="E599" s="10"/>
      <c r="F599" s="10"/>
      <c r="I599" s="69"/>
      <c r="J599" s="69"/>
      <c r="N599" s="14"/>
      <c r="Q599" s="14"/>
      <c r="AA599" s="15"/>
    </row>
    <row r="600" ht="12.75" customHeight="1">
      <c r="E600" s="10"/>
      <c r="F600" s="10"/>
      <c r="I600" s="69"/>
      <c r="J600" s="69"/>
      <c r="N600" s="14"/>
      <c r="Q600" s="14"/>
      <c r="AA600" s="15"/>
    </row>
    <row r="601" ht="12.75" customHeight="1">
      <c r="E601" s="10"/>
      <c r="F601" s="10"/>
      <c r="I601" s="69"/>
      <c r="J601" s="69"/>
      <c r="N601" s="14"/>
      <c r="Q601" s="14"/>
      <c r="AA601" s="15"/>
    </row>
    <row r="602" ht="12.75" customHeight="1">
      <c r="E602" s="10"/>
      <c r="F602" s="10"/>
      <c r="I602" s="69"/>
      <c r="J602" s="69"/>
      <c r="N602" s="14"/>
      <c r="Q602" s="14"/>
      <c r="AA602" s="15"/>
    </row>
    <row r="603" ht="12.75" customHeight="1">
      <c r="E603" s="10"/>
      <c r="F603" s="10"/>
      <c r="I603" s="69"/>
      <c r="J603" s="69"/>
      <c r="N603" s="14"/>
      <c r="Q603" s="14"/>
      <c r="AA603" s="15"/>
    </row>
    <row r="604" ht="12.75" customHeight="1">
      <c r="E604" s="10"/>
      <c r="F604" s="10"/>
      <c r="I604" s="69"/>
      <c r="J604" s="69"/>
      <c r="N604" s="14"/>
      <c r="Q604" s="14"/>
      <c r="AA604" s="15"/>
    </row>
    <row r="605" ht="12.75" customHeight="1">
      <c r="E605" s="10"/>
      <c r="F605" s="10"/>
      <c r="I605" s="69"/>
      <c r="J605" s="69"/>
      <c r="N605" s="14"/>
      <c r="Q605" s="14"/>
      <c r="AA605" s="15"/>
    </row>
    <row r="606" ht="12.75" customHeight="1">
      <c r="E606" s="10"/>
      <c r="F606" s="10"/>
      <c r="I606" s="69"/>
      <c r="J606" s="69"/>
      <c r="N606" s="14"/>
      <c r="Q606" s="14"/>
      <c r="AA606" s="15"/>
    </row>
    <row r="607" ht="12.75" customHeight="1">
      <c r="E607" s="10"/>
      <c r="F607" s="10"/>
      <c r="I607" s="69"/>
      <c r="J607" s="69"/>
      <c r="N607" s="14"/>
      <c r="Q607" s="14"/>
      <c r="AA607" s="15"/>
    </row>
    <row r="608" ht="12.75" customHeight="1">
      <c r="E608" s="10"/>
      <c r="F608" s="10"/>
      <c r="I608" s="69"/>
      <c r="J608" s="69"/>
      <c r="N608" s="14"/>
      <c r="Q608" s="14"/>
      <c r="AA608" s="15"/>
    </row>
    <row r="609" ht="12.75" customHeight="1">
      <c r="E609" s="10"/>
      <c r="F609" s="10"/>
      <c r="I609" s="69"/>
      <c r="J609" s="69"/>
      <c r="N609" s="14"/>
      <c r="Q609" s="14"/>
      <c r="AA609" s="15"/>
    </row>
    <row r="610" ht="12.75" customHeight="1">
      <c r="E610" s="10"/>
      <c r="F610" s="10"/>
      <c r="I610" s="69"/>
      <c r="J610" s="69"/>
      <c r="N610" s="14"/>
      <c r="Q610" s="14"/>
      <c r="AA610" s="15"/>
    </row>
    <row r="611" ht="12.75" customHeight="1">
      <c r="E611" s="10"/>
      <c r="F611" s="10"/>
      <c r="I611" s="69"/>
      <c r="J611" s="69"/>
      <c r="N611" s="14"/>
      <c r="Q611" s="14"/>
      <c r="AA611" s="15"/>
    </row>
    <row r="612" ht="12.75" customHeight="1">
      <c r="E612" s="10"/>
      <c r="F612" s="10"/>
      <c r="I612" s="69"/>
      <c r="J612" s="69"/>
      <c r="N612" s="14"/>
      <c r="Q612" s="14"/>
      <c r="AA612" s="15"/>
    </row>
    <row r="613" ht="12.75" customHeight="1">
      <c r="E613" s="10"/>
      <c r="F613" s="10"/>
      <c r="I613" s="69"/>
      <c r="J613" s="69"/>
      <c r="N613" s="14"/>
      <c r="Q613" s="14"/>
      <c r="AA613" s="15"/>
    </row>
    <row r="614" ht="12.75" customHeight="1">
      <c r="E614" s="10"/>
      <c r="F614" s="10"/>
      <c r="I614" s="69"/>
      <c r="J614" s="69"/>
      <c r="N614" s="14"/>
      <c r="Q614" s="14"/>
      <c r="AA614" s="15"/>
    </row>
    <row r="615" ht="12.75" customHeight="1">
      <c r="E615" s="10"/>
      <c r="F615" s="10"/>
      <c r="I615" s="69"/>
      <c r="J615" s="69"/>
      <c r="N615" s="14"/>
      <c r="Q615" s="14"/>
      <c r="AA615" s="15"/>
    </row>
    <row r="616" ht="12.75" customHeight="1">
      <c r="E616" s="10"/>
      <c r="F616" s="10"/>
      <c r="I616" s="69"/>
      <c r="J616" s="69"/>
      <c r="N616" s="14"/>
      <c r="Q616" s="14"/>
      <c r="AA616" s="15"/>
    </row>
    <row r="617" ht="12.75" customHeight="1">
      <c r="E617" s="10"/>
      <c r="F617" s="10"/>
      <c r="I617" s="69"/>
      <c r="J617" s="69"/>
      <c r="N617" s="14"/>
      <c r="Q617" s="14"/>
      <c r="AA617" s="15"/>
    </row>
    <row r="618" ht="12.75" customHeight="1">
      <c r="E618" s="10"/>
      <c r="F618" s="10"/>
      <c r="I618" s="69"/>
      <c r="J618" s="69"/>
      <c r="N618" s="14"/>
      <c r="Q618" s="14"/>
      <c r="AA618" s="15"/>
    </row>
    <row r="619" ht="12.75" customHeight="1">
      <c r="E619" s="10"/>
      <c r="F619" s="10"/>
      <c r="I619" s="69"/>
      <c r="J619" s="69"/>
      <c r="N619" s="14"/>
      <c r="Q619" s="14"/>
      <c r="AA619" s="15"/>
    </row>
    <row r="620" ht="12.75" customHeight="1">
      <c r="E620" s="10"/>
      <c r="F620" s="10"/>
      <c r="I620" s="69"/>
      <c r="J620" s="69"/>
      <c r="N620" s="14"/>
      <c r="Q620" s="14"/>
      <c r="AA620" s="15"/>
    </row>
    <row r="621" ht="12.75" customHeight="1">
      <c r="E621" s="10"/>
      <c r="F621" s="10"/>
      <c r="I621" s="69"/>
      <c r="J621" s="69"/>
      <c r="N621" s="14"/>
      <c r="Q621" s="14"/>
      <c r="AA621" s="15"/>
    </row>
    <row r="622" ht="12.75" customHeight="1">
      <c r="E622" s="10"/>
      <c r="F622" s="10"/>
      <c r="I622" s="69"/>
      <c r="J622" s="69"/>
      <c r="N622" s="14"/>
      <c r="Q622" s="14"/>
      <c r="AA622" s="15"/>
    </row>
    <row r="623" ht="12.75" customHeight="1">
      <c r="E623" s="10"/>
      <c r="F623" s="10"/>
      <c r="I623" s="69"/>
      <c r="J623" s="69"/>
      <c r="N623" s="14"/>
      <c r="Q623" s="14"/>
      <c r="AA623" s="15"/>
    </row>
    <row r="624" ht="12.75" customHeight="1">
      <c r="E624" s="10"/>
      <c r="F624" s="10"/>
      <c r="I624" s="69"/>
      <c r="J624" s="69"/>
      <c r="N624" s="14"/>
      <c r="Q624" s="14"/>
      <c r="AA624" s="15"/>
    </row>
    <row r="625" ht="12.75" customHeight="1">
      <c r="E625" s="10"/>
      <c r="F625" s="10"/>
      <c r="I625" s="69"/>
      <c r="J625" s="69"/>
      <c r="N625" s="14"/>
      <c r="Q625" s="14"/>
      <c r="AA625" s="15"/>
    </row>
    <row r="626" ht="12.75" customHeight="1">
      <c r="E626" s="10"/>
      <c r="F626" s="10"/>
      <c r="I626" s="69"/>
      <c r="J626" s="69"/>
      <c r="N626" s="14"/>
      <c r="Q626" s="14"/>
      <c r="AA626" s="15"/>
    </row>
    <row r="627" ht="12.75" customHeight="1">
      <c r="E627" s="10"/>
      <c r="F627" s="10"/>
      <c r="I627" s="69"/>
      <c r="J627" s="69"/>
      <c r="N627" s="14"/>
      <c r="Q627" s="14"/>
      <c r="AA627" s="15"/>
    </row>
    <row r="628" ht="12.75" customHeight="1">
      <c r="E628" s="10"/>
      <c r="F628" s="10"/>
      <c r="I628" s="69"/>
      <c r="J628" s="69"/>
      <c r="N628" s="14"/>
      <c r="Q628" s="14"/>
      <c r="AA628" s="15"/>
    </row>
    <row r="629" ht="12.75" customHeight="1">
      <c r="E629" s="10"/>
      <c r="F629" s="10"/>
      <c r="I629" s="69"/>
      <c r="J629" s="69"/>
      <c r="N629" s="14"/>
      <c r="Q629" s="14"/>
      <c r="AA629" s="15"/>
    </row>
    <row r="630" ht="12.75" customHeight="1">
      <c r="E630" s="10"/>
      <c r="F630" s="10"/>
      <c r="I630" s="69"/>
      <c r="J630" s="69"/>
      <c r="N630" s="14"/>
      <c r="Q630" s="14"/>
      <c r="AA630" s="15"/>
    </row>
    <row r="631" ht="12.75" customHeight="1">
      <c r="E631" s="10"/>
      <c r="F631" s="10"/>
      <c r="I631" s="69"/>
      <c r="J631" s="69"/>
      <c r="N631" s="14"/>
      <c r="Q631" s="14"/>
      <c r="AA631" s="15"/>
    </row>
    <row r="632" ht="12.75" customHeight="1">
      <c r="E632" s="10"/>
      <c r="F632" s="10"/>
      <c r="I632" s="69"/>
      <c r="J632" s="69"/>
      <c r="N632" s="14"/>
      <c r="Q632" s="14"/>
      <c r="AA632" s="15"/>
    </row>
    <row r="633" ht="12.75" customHeight="1">
      <c r="E633" s="10"/>
      <c r="F633" s="10"/>
      <c r="I633" s="69"/>
      <c r="J633" s="69"/>
      <c r="N633" s="14"/>
      <c r="Q633" s="14"/>
      <c r="AA633" s="15"/>
    </row>
    <row r="634" ht="12.75" customHeight="1">
      <c r="E634" s="10"/>
      <c r="F634" s="10"/>
      <c r="I634" s="69"/>
      <c r="J634" s="69"/>
      <c r="N634" s="14"/>
      <c r="Q634" s="14"/>
      <c r="AA634" s="15"/>
    </row>
    <row r="635" ht="12.75" customHeight="1">
      <c r="E635" s="10"/>
      <c r="F635" s="10"/>
      <c r="I635" s="69"/>
      <c r="J635" s="69"/>
      <c r="N635" s="14"/>
      <c r="Q635" s="14"/>
      <c r="AA635" s="15"/>
    </row>
    <row r="636" ht="12.75" customHeight="1">
      <c r="E636" s="10"/>
      <c r="F636" s="10"/>
      <c r="I636" s="69"/>
      <c r="J636" s="69"/>
      <c r="N636" s="14"/>
      <c r="Q636" s="14"/>
      <c r="AA636" s="15"/>
    </row>
    <row r="637" ht="12.75" customHeight="1">
      <c r="E637" s="10"/>
      <c r="F637" s="10"/>
      <c r="I637" s="69"/>
      <c r="J637" s="69"/>
      <c r="N637" s="14"/>
      <c r="Q637" s="14"/>
      <c r="AA637" s="15"/>
    </row>
    <row r="638" ht="12.75" customHeight="1">
      <c r="E638" s="10"/>
      <c r="F638" s="10"/>
      <c r="I638" s="69"/>
      <c r="J638" s="69"/>
      <c r="N638" s="14"/>
      <c r="Q638" s="14"/>
      <c r="AA638" s="15"/>
    </row>
    <row r="639" ht="12.75" customHeight="1">
      <c r="E639" s="10"/>
      <c r="F639" s="10"/>
      <c r="I639" s="69"/>
      <c r="J639" s="69"/>
      <c r="N639" s="14"/>
      <c r="Q639" s="14"/>
      <c r="AA639" s="15"/>
    </row>
    <row r="640" ht="12.75" customHeight="1">
      <c r="E640" s="10"/>
      <c r="F640" s="10"/>
      <c r="I640" s="69"/>
      <c r="J640" s="69"/>
      <c r="N640" s="14"/>
      <c r="Q640" s="14"/>
      <c r="AA640" s="15"/>
    </row>
    <row r="641" ht="12.75" customHeight="1">
      <c r="E641" s="10"/>
      <c r="F641" s="10"/>
      <c r="I641" s="69"/>
      <c r="J641" s="69"/>
      <c r="N641" s="14"/>
      <c r="Q641" s="14"/>
      <c r="AA641" s="15"/>
    </row>
    <row r="642" ht="12.75" customHeight="1">
      <c r="E642" s="10"/>
      <c r="F642" s="10"/>
      <c r="I642" s="69"/>
      <c r="J642" s="69"/>
      <c r="N642" s="14"/>
      <c r="Q642" s="14"/>
      <c r="AA642" s="15"/>
    </row>
    <row r="643" ht="12.75" customHeight="1">
      <c r="E643" s="10"/>
      <c r="F643" s="10"/>
      <c r="I643" s="69"/>
      <c r="J643" s="69"/>
      <c r="N643" s="14"/>
      <c r="Q643" s="14"/>
      <c r="AA643" s="15"/>
    </row>
    <row r="644" ht="12.75" customHeight="1">
      <c r="E644" s="10"/>
      <c r="F644" s="10"/>
      <c r="I644" s="69"/>
      <c r="J644" s="69"/>
      <c r="N644" s="14"/>
      <c r="Q644" s="14"/>
      <c r="AA644" s="15"/>
    </row>
    <row r="645" ht="12.75" customHeight="1">
      <c r="E645" s="10"/>
      <c r="F645" s="10"/>
      <c r="I645" s="69"/>
      <c r="J645" s="69"/>
      <c r="N645" s="14"/>
      <c r="Q645" s="14"/>
      <c r="AA645" s="15"/>
    </row>
    <row r="646" ht="12.75" customHeight="1">
      <c r="E646" s="10"/>
      <c r="F646" s="10"/>
      <c r="I646" s="69"/>
      <c r="J646" s="69"/>
      <c r="N646" s="14"/>
      <c r="Q646" s="14"/>
      <c r="AA646" s="15"/>
    </row>
    <row r="647" ht="12.75" customHeight="1">
      <c r="E647" s="10"/>
      <c r="F647" s="10"/>
      <c r="I647" s="69"/>
      <c r="J647" s="69"/>
      <c r="N647" s="14"/>
      <c r="Q647" s="14"/>
      <c r="AA647" s="15"/>
    </row>
    <row r="648" ht="12.75" customHeight="1">
      <c r="E648" s="10"/>
      <c r="F648" s="10"/>
      <c r="I648" s="69"/>
      <c r="J648" s="69"/>
      <c r="N648" s="14"/>
      <c r="Q648" s="14"/>
      <c r="AA648" s="15"/>
    </row>
    <row r="649" ht="12.75" customHeight="1">
      <c r="E649" s="10"/>
      <c r="F649" s="10"/>
      <c r="I649" s="69"/>
      <c r="J649" s="69"/>
      <c r="N649" s="14"/>
      <c r="Q649" s="14"/>
      <c r="AA649" s="15"/>
    </row>
    <row r="650" ht="12.75" customHeight="1">
      <c r="E650" s="10"/>
      <c r="F650" s="10"/>
      <c r="I650" s="69"/>
      <c r="J650" s="69"/>
      <c r="N650" s="14"/>
      <c r="Q650" s="14"/>
      <c r="AA650" s="15"/>
    </row>
    <row r="651" ht="12.75" customHeight="1">
      <c r="E651" s="10"/>
      <c r="F651" s="10"/>
      <c r="I651" s="69"/>
      <c r="J651" s="69"/>
      <c r="N651" s="14"/>
      <c r="Q651" s="14"/>
      <c r="AA651" s="15"/>
    </row>
    <row r="652" ht="12.75" customHeight="1">
      <c r="E652" s="10"/>
      <c r="F652" s="10"/>
      <c r="I652" s="69"/>
      <c r="J652" s="69"/>
      <c r="N652" s="14"/>
      <c r="Q652" s="14"/>
      <c r="AA652" s="15"/>
    </row>
    <row r="653" ht="12.75" customHeight="1">
      <c r="E653" s="10"/>
      <c r="F653" s="10"/>
      <c r="I653" s="69"/>
      <c r="J653" s="69"/>
      <c r="N653" s="14"/>
      <c r="Q653" s="14"/>
      <c r="AA653" s="15"/>
    </row>
    <row r="654" ht="12.75" customHeight="1">
      <c r="E654" s="10"/>
      <c r="F654" s="10"/>
      <c r="I654" s="69"/>
      <c r="J654" s="69"/>
      <c r="N654" s="14"/>
      <c r="Q654" s="14"/>
      <c r="AA654" s="15"/>
    </row>
    <row r="655" ht="12.75" customHeight="1">
      <c r="E655" s="10"/>
      <c r="F655" s="10"/>
      <c r="I655" s="69"/>
      <c r="J655" s="69"/>
      <c r="N655" s="14"/>
      <c r="Q655" s="14"/>
      <c r="AA655" s="15"/>
    </row>
    <row r="656" ht="12.75" customHeight="1">
      <c r="E656" s="10"/>
      <c r="F656" s="10"/>
      <c r="I656" s="69"/>
      <c r="J656" s="69"/>
      <c r="N656" s="14"/>
      <c r="Q656" s="14"/>
      <c r="AA656" s="15"/>
    </row>
    <row r="657" ht="12.75" customHeight="1">
      <c r="E657" s="10"/>
      <c r="F657" s="10"/>
      <c r="I657" s="69"/>
      <c r="J657" s="69"/>
      <c r="N657" s="14"/>
      <c r="Q657" s="14"/>
      <c r="AA657" s="15"/>
    </row>
    <row r="658" ht="12.75" customHeight="1">
      <c r="E658" s="10"/>
      <c r="F658" s="10"/>
      <c r="I658" s="69"/>
      <c r="J658" s="69"/>
      <c r="N658" s="14"/>
      <c r="Q658" s="14"/>
      <c r="AA658" s="15"/>
    </row>
    <row r="659" ht="12.75" customHeight="1">
      <c r="E659" s="10"/>
      <c r="F659" s="10"/>
      <c r="I659" s="69"/>
      <c r="J659" s="69"/>
      <c r="N659" s="14"/>
      <c r="Q659" s="14"/>
      <c r="AA659" s="15"/>
    </row>
    <row r="660" ht="12.75" customHeight="1">
      <c r="E660" s="10"/>
      <c r="F660" s="10"/>
      <c r="I660" s="69"/>
      <c r="J660" s="69"/>
      <c r="N660" s="14"/>
      <c r="Q660" s="14"/>
      <c r="AA660" s="15"/>
    </row>
    <row r="661" ht="12.75" customHeight="1">
      <c r="E661" s="10"/>
      <c r="F661" s="10"/>
      <c r="I661" s="69"/>
      <c r="J661" s="69"/>
      <c r="N661" s="14"/>
      <c r="Q661" s="14"/>
      <c r="AA661" s="15"/>
    </row>
    <row r="662" ht="12.75" customHeight="1">
      <c r="E662" s="10"/>
      <c r="F662" s="10"/>
      <c r="I662" s="69"/>
      <c r="J662" s="69"/>
      <c r="N662" s="14"/>
      <c r="Q662" s="14"/>
      <c r="AA662" s="15"/>
    </row>
    <row r="663" ht="12.75" customHeight="1">
      <c r="E663" s="10"/>
      <c r="F663" s="10"/>
      <c r="I663" s="69"/>
      <c r="J663" s="69"/>
      <c r="N663" s="14"/>
      <c r="Q663" s="14"/>
      <c r="AA663" s="15"/>
    </row>
    <row r="664" ht="12.75" customHeight="1">
      <c r="E664" s="10"/>
      <c r="F664" s="10"/>
      <c r="I664" s="69"/>
      <c r="J664" s="69"/>
      <c r="N664" s="14"/>
      <c r="Q664" s="14"/>
      <c r="AA664" s="15"/>
    </row>
    <row r="665" ht="12.75" customHeight="1">
      <c r="E665" s="10"/>
      <c r="F665" s="10"/>
      <c r="I665" s="69"/>
      <c r="J665" s="69"/>
      <c r="N665" s="14"/>
      <c r="Q665" s="14"/>
      <c r="AA665" s="15"/>
    </row>
    <row r="666" ht="12.75" customHeight="1">
      <c r="E666" s="10"/>
      <c r="F666" s="10"/>
      <c r="I666" s="69"/>
      <c r="J666" s="69"/>
      <c r="N666" s="14"/>
      <c r="Q666" s="14"/>
      <c r="AA666" s="15"/>
    </row>
    <row r="667" ht="12.75" customHeight="1">
      <c r="E667" s="10"/>
      <c r="F667" s="10"/>
      <c r="I667" s="69"/>
      <c r="J667" s="69"/>
      <c r="N667" s="14"/>
      <c r="Q667" s="14"/>
      <c r="AA667" s="15"/>
    </row>
    <row r="668" ht="12.75" customHeight="1">
      <c r="E668" s="10"/>
      <c r="F668" s="10"/>
      <c r="I668" s="69"/>
      <c r="J668" s="69"/>
      <c r="N668" s="14"/>
      <c r="Q668" s="14"/>
      <c r="AA668" s="15"/>
    </row>
    <row r="669" ht="12.75" customHeight="1">
      <c r="E669" s="10"/>
      <c r="F669" s="10"/>
      <c r="I669" s="69"/>
      <c r="J669" s="69"/>
      <c r="N669" s="14"/>
      <c r="Q669" s="14"/>
      <c r="AA669" s="15"/>
    </row>
    <row r="670" ht="12.75" customHeight="1">
      <c r="E670" s="10"/>
      <c r="F670" s="10"/>
      <c r="I670" s="69"/>
      <c r="J670" s="69"/>
      <c r="N670" s="14"/>
      <c r="Q670" s="14"/>
      <c r="AA670" s="15"/>
    </row>
    <row r="671" ht="12.75" customHeight="1">
      <c r="E671" s="10"/>
      <c r="F671" s="10"/>
      <c r="I671" s="69"/>
      <c r="J671" s="69"/>
      <c r="N671" s="14"/>
      <c r="Q671" s="14"/>
      <c r="AA671" s="15"/>
    </row>
    <row r="672" ht="12.75" customHeight="1">
      <c r="E672" s="10"/>
      <c r="F672" s="10"/>
      <c r="I672" s="69"/>
      <c r="J672" s="69"/>
      <c r="N672" s="14"/>
      <c r="Q672" s="14"/>
      <c r="AA672" s="15"/>
    </row>
    <row r="673" ht="12.75" customHeight="1">
      <c r="E673" s="10"/>
      <c r="F673" s="10"/>
      <c r="I673" s="69"/>
      <c r="J673" s="69"/>
      <c r="N673" s="14"/>
      <c r="Q673" s="14"/>
      <c r="AA673" s="15"/>
    </row>
    <row r="674" ht="12.75" customHeight="1">
      <c r="E674" s="10"/>
      <c r="F674" s="10"/>
      <c r="I674" s="69"/>
      <c r="J674" s="69"/>
      <c r="N674" s="14"/>
      <c r="Q674" s="14"/>
      <c r="AA674" s="15"/>
    </row>
    <row r="675" ht="12.75" customHeight="1">
      <c r="E675" s="10"/>
      <c r="F675" s="10"/>
      <c r="I675" s="69"/>
      <c r="J675" s="69"/>
      <c r="N675" s="14"/>
      <c r="Q675" s="14"/>
      <c r="AA675" s="15"/>
    </row>
    <row r="676" ht="12.75" customHeight="1">
      <c r="E676" s="10"/>
      <c r="F676" s="10"/>
      <c r="I676" s="69"/>
      <c r="J676" s="69"/>
      <c r="N676" s="14"/>
      <c r="Q676" s="14"/>
      <c r="AA676" s="15"/>
    </row>
    <row r="677" ht="12.75" customHeight="1">
      <c r="E677" s="10"/>
      <c r="F677" s="10"/>
      <c r="I677" s="69"/>
      <c r="J677" s="69"/>
      <c r="N677" s="14"/>
      <c r="Q677" s="14"/>
      <c r="AA677" s="15"/>
    </row>
    <row r="678" ht="12.75" customHeight="1">
      <c r="E678" s="10"/>
      <c r="F678" s="10"/>
      <c r="I678" s="69"/>
      <c r="J678" s="69"/>
      <c r="N678" s="14"/>
      <c r="Q678" s="14"/>
      <c r="AA678" s="15"/>
    </row>
    <row r="679" ht="12.75" customHeight="1">
      <c r="E679" s="10"/>
      <c r="F679" s="10"/>
      <c r="I679" s="69"/>
      <c r="J679" s="69"/>
      <c r="N679" s="14"/>
      <c r="Q679" s="14"/>
      <c r="AA679" s="15"/>
    </row>
    <row r="680" ht="12.75" customHeight="1">
      <c r="E680" s="10"/>
      <c r="F680" s="10"/>
      <c r="I680" s="69"/>
      <c r="J680" s="69"/>
      <c r="N680" s="14"/>
      <c r="Q680" s="14"/>
      <c r="AA680" s="15"/>
    </row>
    <row r="681" ht="12.75" customHeight="1">
      <c r="E681" s="10"/>
      <c r="F681" s="10"/>
      <c r="I681" s="69"/>
      <c r="J681" s="69"/>
      <c r="N681" s="14"/>
      <c r="Q681" s="14"/>
      <c r="AA681" s="15"/>
    </row>
    <row r="682" ht="12.75" customHeight="1">
      <c r="E682" s="10"/>
      <c r="F682" s="10"/>
      <c r="I682" s="69"/>
      <c r="J682" s="69"/>
      <c r="N682" s="14"/>
      <c r="Q682" s="14"/>
      <c r="AA682" s="15"/>
    </row>
    <row r="683" ht="12.75" customHeight="1">
      <c r="E683" s="10"/>
      <c r="F683" s="10"/>
      <c r="I683" s="69"/>
      <c r="J683" s="69"/>
      <c r="N683" s="14"/>
      <c r="Q683" s="14"/>
      <c r="AA683" s="15"/>
    </row>
    <row r="684" ht="12.75" customHeight="1">
      <c r="E684" s="10"/>
      <c r="F684" s="10"/>
      <c r="I684" s="69"/>
      <c r="J684" s="69"/>
      <c r="N684" s="14"/>
      <c r="Q684" s="14"/>
      <c r="AA684" s="15"/>
    </row>
    <row r="685" ht="12.75" customHeight="1">
      <c r="E685" s="10"/>
      <c r="F685" s="10"/>
      <c r="I685" s="69"/>
      <c r="J685" s="69"/>
      <c r="N685" s="14"/>
      <c r="Q685" s="14"/>
      <c r="AA685" s="15"/>
    </row>
    <row r="686" ht="12.75" customHeight="1">
      <c r="E686" s="10"/>
      <c r="F686" s="10"/>
      <c r="I686" s="69"/>
      <c r="J686" s="69"/>
      <c r="N686" s="14"/>
      <c r="Q686" s="14"/>
      <c r="AA686" s="15"/>
    </row>
    <row r="687" ht="12.75" customHeight="1">
      <c r="E687" s="10"/>
      <c r="F687" s="10"/>
      <c r="I687" s="69"/>
      <c r="J687" s="69"/>
      <c r="N687" s="14"/>
      <c r="Q687" s="14"/>
      <c r="AA687" s="15"/>
    </row>
    <row r="688" ht="12.75" customHeight="1">
      <c r="E688" s="10"/>
      <c r="F688" s="10"/>
      <c r="I688" s="69"/>
      <c r="J688" s="69"/>
      <c r="N688" s="14"/>
      <c r="Q688" s="14"/>
      <c r="AA688" s="15"/>
    </row>
    <row r="689" ht="12.75" customHeight="1">
      <c r="E689" s="10"/>
      <c r="F689" s="10"/>
      <c r="I689" s="69"/>
      <c r="J689" s="69"/>
      <c r="N689" s="14"/>
      <c r="Q689" s="14"/>
      <c r="AA689" s="15"/>
    </row>
    <row r="690" ht="12.75" customHeight="1">
      <c r="E690" s="10"/>
      <c r="F690" s="10"/>
      <c r="I690" s="69"/>
      <c r="J690" s="69"/>
      <c r="N690" s="14"/>
      <c r="Q690" s="14"/>
      <c r="AA690" s="15"/>
    </row>
    <row r="691" ht="12.75" customHeight="1">
      <c r="E691" s="10"/>
      <c r="F691" s="10"/>
      <c r="I691" s="69"/>
      <c r="J691" s="69"/>
      <c r="N691" s="14"/>
      <c r="Q691" s="14"/>
      <c r="AA691" s="15"/>
    </row>
    <row r="692" ht="12.75" customHeight="1">
      <c r="E692" s="10"/>
      <c r="F692" s="10"/>
      <c r="I692" s="69"/>
      <c r="J692" s="69"/>
      <c r="N692" s="14"/>
      <c r="Q692" s="14"/>
      <c r="AA692" s="15"/>
    </row>
    <row r="693" ht="12.75" customHeight="1">
      <c r="E693" s="10"/>
      <c r="F693" s="10"/>
      <c r="I693" s="69"/>
      <c r="J693" s="69"/>
      <c r="N693" s="14"/>
      <c r="Q693" s="14"/>
      <c r="AA693" s="15"/>
    </row>
    <row r="694" ht="12.75" customHeight="1">
      <c r="E694" s="10"/>
      <c r="F694" s="10"/>
      <c r="I694" s="69"/>
      <c r="J694" s="69"/>
      <c r="N694" s="14"/>
      <c r="Q694" s="14"/>
      <c r="AA694" s="15"/>
    </row>
    <row r="695" ht="12.75" customHeight="1">
      <c r="E695" s="10"/>
      <c r="F695" s="10"/>
      <c r="I695" s="69"/>
      <c r="J695" s="69"/>
      <c r="N695" s="14"/>
      <c r="Q695" s="14"/>
      <c r="AA695" s="15"/>
    </row>
    <row r="696" ht="12.75" customHeight="1">
      <c r="E696" s="10"/>
      <c r="F696" s="10"/>
      <c r="I696" s="69"/>
      <c r="J696" s="69"/>
      <c r="N696" s="14"/>
      <c r="Q696" s="14"/>
      <c r="AA696" s="15"/>
    </row>
    <row r="697" ht="12.75" customHeight="1">
      <c r="E697" s="10"/>
      <c r="F697" s="10"/>
      <c r="I697" s="69"/>
      <c r="J697" s="69"/>
      <c r="N697" s="14"/>
      <c r="Q697" s="14"/>
      <c r="AA697" s="15"/>
    </row>
    <row r="698" ht="12.75" customHeight="1">
      <c r="E698" s="10"/>
      <c r="F698" s="10"/>
      <c r="I698" s="69"/>
      <c r="J698" s="69"/>
      <c r="N698" s="14"/>
      <c r="Q698" s="14"/>
      <c r="AA698" s="15"/>
    </row>
    <row r="699" ht="12.75" customHeight="1">
      <c r="E699" s="10"/>
      <c r="F699" s="10"/>
      <c r="I699" s="69"/>
      <c r="J699" s="69"/>
      <c r="N699" s="14"/>
      <c r="Q699" s="14"/>
      <c r="AA699" s="15"/>
    </row>
    <row r="700" ht="12.75" customHeight="1">
      <c r="E700" s="10"/>
      <c r="F700" s="10"/>
      <c r="I700" s="69"/>
      <c r="J700" s="69"/>
      <c r="N700" s="14"/>
      <c r="Q700" s="14"/>
      <c r="AA700" s="15"/>
    </row>
    <row r="701" ht="12.75" customHeight="1">
      <c r="E701" s="10"/>
      <c r="F701" s="10"/>
      <c r="I701" s="69"/>
      <c r="J701" s="69"/>
      <c r="N701" s="14"/>
      <c r="Q701" s="14"/>
      <c r="AA701" s="15"/>
    </row>
    <row r="702" ht="12.75" customHeight="1">
      <c r="E702" s="10"/>
      <c r="F702" s="10"/>
      <c r="I702" s="69"/>
      <c r="J702" s="69"/>
      <c r="N702" s="14"/>
      <c r="Q702" s="14"/>
      <c r="AA702" s="15"/>
    </row>
    <row r="703" ht="12.75" customHeight="1">
      <c r="E703" s="10"/>
      <c r="F703" s="10"/>
      <c r="I703" s="69"/>
      <c r="J703" s="69"/>
      <c r="N703" s="14"/>
      <c r="Q703" s="14"/>
      <c r="AA703" s="15"/>
    </row>
    <row r="704" ht="12.75" customHeight="1">
      <c r="E704" s="10"/>
      <c r="F704" s="10"/>
      <c r="I704" s="69"/>
      <c r="J704" s="69"/>
      <c r="N704" s="14"/>
      <c r="Q704" s="14"/>
      <c r="AA704" s="15"/>
    </row>
    <row r="705" ht="12.75" customHeight="1">
      <c r="E705" s="10"/>
      <c r="F705" s="10"/>
      <c r="I705" s="69"/>
      <c r="J705" s="69"/>
      <c r="N705" s="14"/>
      <c r="Q705" s="14"/>
      <c r="AA705" s="15"/>
    </row>
    <row r="706" ht="12.75" customHeight="1">
      <c r="E706" s="10"/>
      <c r="F706" s="10"/>
      <c r="I706" s="69"/>
      <c r="J706" s="69"/>
      <c r="N706" s="14"/>
      <c r="Q706" s="14"/>
      <c r="AA706" s="15"/>
    </row>
    <row r="707" ht="12.75" customHeight="1">
      <c r="E707" s="10"/>
      <c r="F707" s="10"/>
      <c r="I707" s="69"/>
      <c r="J707" s="69"/>
      <c r="N707" s="14"/>
      <c r="Q707" s="14"/>
      <c r="AA707" s="15"/>
    </row>
    <row r="708" ht="12.75" customHeight="1">
      <c r="E708" s="10"/>
      <c r="F708" s="10"/>
      <c r="I708" s="69"/>
      <c r="J708" s="69"/>
      <c r="N708" s="14"/>
      <c r="Q708" s="14"/>
      <c r="AA708" s="15"/>
    </row>
    <row r="709" ht="12.75" customHeight="1">
      <c r="E709" s="10"/>
      <c r="F709" s="10"/>
      <c r="I709" s="69"/>
      <c r="J709" s="69"/>
      <c r="N709" s="14"/>
      <c r="Q709" s="14"/>
      <c r="AA709" s="15"/>
    </row>
    <row r="710" ht="12.75" customHeight="1">
      <c r="E710" s="10"/>
      <c r="F710" s="10"/>
      <c r="I710" s="69"/>
      <c r="J710" s="69"/>
      <c r="N710" s="14"/>
      <c r="Q710" s="14"/>
      <c r="AA710" s="15"/>
    </row>
    <row r="711" ht="12.75" customHeight="1">
      <c r="E711" s="10"/>
      <c r="F711" s="10"/>
      <c r="I711" s="69"/>
      <c r="J711" s="69"/>
      <c r="N711" s="14"/>
      <c r="Q711" s="14"/>
      <c r="AA711" s="15"/>
    </row>
    <row r="712" ht="12.75" customHeight="1">
      <c r="E712" s="10"/>
      <c r="F712" s="10"/>
      <c r="I712" s="69"/>
      <c r="J712" s="69"/>
      <c r="N712" s="14"/>
      <c r="Q712" s="14"/>
      <c r="AA712" s="15"/>
    </row>
    <row r="713" ht="12.75" customHeight="1">
      <c r="E713" s="10"/>
      <c r="F713" s="10"/>
      <c r="I713" s="69"/>
      <c r="J713" s="69"/>
      <c r="N713" s="14"/>
      <c r="Q713" s="14"/>
      <c r="AA713" s="15"/>
    </row>
    <row r="714" ht="12.75" customHeight="1">
      <c r="E714" s="10"/>
      <c r="F714" s="10"/>
      <c r="I714" s="69"/>
      <c r="J714" s="69"/>
      <c r="N714" s="14"/>
      <c r="Q714" s="14"/>
      <c r="AA714" s="15"/>
    </row>
    <row r="715" ht="12.75" customHeight="1">
      <c r="E715" s="10"/>
      <c r="F715" s="10"/>
      <c r="I715" s="69"/>
      <c r="J715" s="69"/>
      <c r="N715" s="14"/>
      <c r="Q715" s="14"/>
      <c r="AA715" s="15"/>
    </row>
    <row r="716" ht="12.75" customHeight="1">
      <c r="E716" s="10"/>
      <c r="F716" s="10"/>
      <c r="I716" s="69"/>
      <c r="J716" s="69"/>
      <c r="N716" s="14"/>
      <c r="Q716" s="14"/>
      <c r="AA716" s="15"/>
    </row>
    <row r="717" ht="12.75" customHeight="1">
      <c r="E717" s="10"/>
      <c r="F717" s="10"/>
      <c r="I717" s="69"/>
      <c r="J717" s="69"/>
      <c r="N717" s="14"/>
      <c r="Q717" s="14"/>
      <c r="AA717" s="15"/>
    </row>
    <row r="718" ht="12.75" customHeight="1">
      <c r="E718" s="10"/>
      <c r="F718" s="10"/>
      <c r="I718" s="69"/>
      <c r="J718" s="69"/>
      <c r="N718" s="14"/>
      <c r="Q718" s="14"/>
      <c r="AA718" s="15"/>
    </row>
    <row r="719" ht="12.75" customHeight="1">
      <c r="E719" s="10"/>
      <c r="F719" s="10"/>
      <c r="I719" s="69"/>
      <c r="J719" s="69"/>
      <c r="N719" s="14"/>
      <c r="Q719" s="14"/>
      <c r="AA719" s="15"/>
    </row>
    <row r="720" ht="12.75" customHeight="1">
      <c r="E720" s="10"/>
      <c r="F720" s="10"/>
      <c r="I720" s="69"/>
      <c r="J720" s="69"/>
      <c r="N720" s="14"/>
      <c r="Q720" s="14"/>
      <c r="AA720" s="15"/>
    </row>
    <row r="721" ht="12.75" customHeight="1">
      <c r="E721" s="10"/>
      <c r="F721" s="10"/>
      <c r="I721" s="69"/>
      <c r="J721" s="69"/>
      <c r="N721" s="14"/>
      <c r="Q721" s="14"/>
      <c r="AA721" s="15"/>
    </row>
    <row r="722" ht="12.75" customHeight="1">
      <c r="E722" s="10"/>
      <c r="F722" s="10"/>
      <c r="I722" s="69"/>
      <c r="J722" s="69"/>
      <c r="N722" s="14"/>
      <c r="Q722" s="14"/>
      <c r="AA722" s="15"/>
    </row>
    <row r="723" ht="12.75" customHeight="1">
      <c r="E723" s="10"/>
      <c r="F723" s="10"/>
      <c r="I723" s="69"/>
      <c r="J723" s="69"/>
      <c r="N723" s="14"/>
      <c r="Q723" s="14"/>
      <c r="AA723" s="15"/>
    </row>
    <row r="724" ht="12.75" customHeight="1">
      <c r="E724" s="10"/>
      <c r="F724" s="10"/>
      <c r="I724" s="69"/>
      <c r="J724" s="69"/>
      <c r="N724" s="14"/>
      <c r="Q724" s="14"/>
      <c r="AA724" s="15"/>
    </row>
    <row r="725" ht="12.75" customHeight="1">
      <c r="E725" s="10"/>
      <c r="F725" s="10"/>
      <c r="I725" s="69"/>
      <c r="J725" s="69"/>
      <c r="N725" s="14"/>
      <c r="Q725" s="14"/>
      <c r="AA725" s="15"/>
    </row>
    <row r="726" ht="12.75" customHeight="1">
      <c r="E726" s="10"/>
      <c r="F726" s="10"/>
      <c r="I726" s="69"/>
      <c r="J726" s="69"/>
      <c r="N726" s="14"/>
      <c r="Q726" s="14"/>
      <c r="AA726" s="15"/>
    </row>
    <row r="727" ht="12.75" customHeight="1">
      <c r="E727" s="10"/>
      <c r="F727" s="10"/>
      <c r="I727" s="69"/>
      <c r="J727" s="69"/>
      <c r="N727" s="14"/>
      <c r="Q727" s="14"/>
      <c r="AA727" s="15"/>
    </row>
    <row r="728" ht="12.75" customHeight="1">
      <c r="E728" s="10"/>
      <c r="F728" s="10"/>
      <c r="I728" s="69"/>
      <c r="J728" s="69"/>
      <c r="N728" s="14"/>
      <c r="Q728" s="14"/>
      <c r="AA728" s="15"/>
    </row>
    <row r="729" ht="12.75" customHeight="1">
      <c r="E729" s="10"/>
      <c r="F729" s="10"/>
      <c r="I729" s="69"/>
      <c r="J729" s="69"/>
      <c r="N729" s="14"/>
      <c r="Q729" s="14"/>
      <c r="AA729" s="15"/>
    </row>
    <row r="730" ht="12.75" customHeight="1">
      <c r="E730" s="10"/>
      <c r="F730" s="10"/>
      <c r="I730" s="69"/>
      <c r="J730" s="69"/>
      <c r="N730" s="14"/>
      <c r="Q730" s="14"/>
      <c r="AA730" s="15"/>
    </row>
    <row r="731" ht="12.75" customHeight="1">
      <c r="E731" s="10"/>
      <c r="F731" s="10"/>
      <c r="I731" s="69"/>
      <c r="J731" s="69"/>
      <c r="N731" s="14"/>
      <c r="Q731" s="14"/>
      <c r="AA731" s="15"/>
    </row>
    <row r="732" ht="12.75" customHeight="1">
      <c r="E732" s="10"/>
      <c r="F732" s="10"/>
      <c r="I732" s="69"/>
      <c r="J732" s="69"/>
      <c r="N732" s="14"/>
      <c r="Q732" s="14"/>
      <c r="AA732" s="15"/>
    </row>
    <row r="733" ht="12.75" customHeight="1">
      <c r="E733" s="10"/>
      <c r="F733" s="10"/>
      <c r="I733" s="69"/>
      <c r="J733" s="69"/>
      <c r="N733" s="14"/>
      <c r="Q733" s="14"/>
      <c r="AA733" s="15"/>
    </row>
    <row r="734" ht="12.75" customHeight="1">
      <c r="E734" s="10"/>
      <c r="F734" s="10"/>
      <c r="I734" s="69"/>
      <c r="J734" s="69"/>
      <c r="N734" s="14"/>
      <c r="Q734" s="14"/>
      <c r="AA734" s="15"/>
    </row>
    <row r="735" ht="12.75" customHeight="1">
      <c r="E735" s="10"/>
      <c r="F735" s="10"/>
      <c r="I735" s="69"/>
      <c r="J735" s="69"/>
      <c r="N735" s="14"/>
      <c r="Q735" s="14"/>
      <c r="AA735" s="15"/>
    </row>
    <row r="736" ht="12.75" customHeight="1">
      <c r="E736" s="10"/>
      <c r="F736" s="10"/>
      <c r="I736" s="69"/>
      <c r="J736" s="69"/>
      <c r="N736" s="14"/>
      <c r="Q736" s="14"/>
      <c r="AA736" s="15"/>
    </row>
    <row r="737" ht="12.75" customHeight="1">
      <c r="E737" s="10"/>
      <c r="F737" s="10"/>
      <c r="I737" s="69"/>
      <c r="J737" s="69"/>
      <c r="N737" s="14"/>
      <c r="Q737" s="14"/>
      <c r="AA737" s="15"/>
    </row>
    <row r="738" ht="12.75" customHeight="1">
      <c r="E738" s="10"/>
      <c r="F738" s="10"/>
      <c r="I738" s="69"/>
      <c r="J738" s="69"/>
      <c r="N738" s="14"/>
      <c r="Q738" s="14"/>
      <c r="AA738" s="15"/>
    </row>
    <row r="739" ht="12.75" customHeight="1">
      <c r="E739" s="10"/>
      <c r="F739" s="10"/>
      <c r="I739" s="69"/>
      <c r="J739" s="69"/>
      <c r="N739" s="14"/>
      <c r="Q739" s="14"/>
      <c r="AA739" s="15"/>
    </row>
    <row r="740" ht="12.75" customHeight="1">
      <c r="E740" s="10"/>
      <c r="F740" s="10"/>
      <c r="I740" s="69"/>
      <c r="J740" s="69"/>
      <c r="N740" s="14"/>
      <c r="Q740" s="14"/>
      <c r="AA740" s="15"/>
    </row>
    <row r="741" ht="12.75" customHeight="1">
      <c r="E741" s="10"/>
      <c r="F741" s="10"/>
      <c r="I741" s="69"/>
      <c r="J741" s="69"/>
      <c r="N741" s="14"/>
      <c r="Q741" s="14"/>
      <c r="AA741" s="15"/>
    </row>
    <row r="742" ht="12.75" customHeight="1">
      <c r="E742" s="10"/>
      <c r="F742" s="10"/>
      <c r="I742" s="69"/>
      <c r="J742" s="69"/>
      <c r="N742" s="14"/>
      <c r="Q742" s="14"/>
      <c r="AA742" s="15"/>
    </row>
    <row r="743" ht="12.75" customHeight="1">
      <c r="E743" s="10"/>
      <c r="F743" s="10"/>
      <c r="I743" s="69"/>
      <c r="J743" s="69"/>
      <c r="N743" s="14"/>
      <c r="Q743" s="14"/>
      <c r="AA743" s="15"/>
    </row>
    <row r="744" ht="12.75" customHeight="1">
      <c r="E744" s="10"/>
      <c r="F744" s="10"/>
      <c r="I744" s="69"/>
      <c r="J744" s="69"/>
      <c r="N744" s="14"/>
      <c r="Q744" s="14"/>
      <c r="AA744" s="15"/>
    </row>
    <row r="745" ht="12.75" customHeight="1">
      <c r="E745" s="10"/>
      <c r="F745" s="10"/>
      <c r="I745" s="69"/>
      <c r="J745" s="69"/>
      <c r="N745" s="14"/>
      <c r="Q745" s="14"/>
      <c r="AA745" s="15"/>
    </row>
    <row r="746" ht="12.75" customHeight="1">
      <c r="E746" s="10"/>
      <c r="F746" s="10"/>
      <c r="I746" s="69"/>
      <c r="J746" s="69"/>
      <c r="N746" s="14"/>
      <c r="Q746" s="14"/>
      <c r="AA746" s="15"/>
    </row>
    <row r="747" ht="12.75" customHeight="1">
      <c r="E747" s="10"/>
      <c r="F747" s="10"/>
      <c r="I747" s="69"/>
      <c r="J747" s="69"/>
      <c r="N747" s="14"/>
      <c r="Q747" s="14"/>
      <c r="AA747" s="15"/>
    </row>
    <row r="748" ht="12.75" customHeight="1">
      <c r="E748" s="10"/>
      <c r="F748" s="10"/>
      <c r="I748" s="69"/>
      <c r="J748" s="69"/>
      <c r="N748" s="14"/>
      <c r="Q748" s="14"/>
      <c r="AA748" s="15"/>
    </row>
    <row r="749" ht="12.75" customHeight="1">
      <c r="E749" s="10"/>
      <c r="F749" s="10"/>
      <c r="I749" s="69"/>
      <c r="J749" s="69"/>
      <c r="N749" s="14"/>
      <c r="Q749" s="14"/>
      <c r="AA749" s="15"/>
    </row>
    <row r="750" ht="12.75" customHeight="1">
      <c r="E750" s="10"/>
      <c r="F750" s="10"/>
      <c r="I750" s="69"/>
      <c r="J750" s="69"/>
      <c r="N750" s="14"/>
      <c r="Q750" s="14"/>
      <c r="AA750" s="15"/>
    </row>
    <row r="751" ht="12.75" customHeight="1">
      <c r="E751" s="10"/>
      <c r="F751" s="10"/>
      <c r="I751" s="69"/>
      <c r="J751" s="69"/>
      <c r="N751" s="14"/>
      <c r="Q751" s="14"/>
      <c r="AA751" s="15"/>
    </row>
    <row r="752" ht="12.75" customHeight="1">
      <c r="E752" s="10"/>
      <c r="F752" s="10"/>
      <c r="I752" s="69"/>
      <c r="J752" s="69"/>
      <c r="N752" s="14"/>
      <c r="Q752" s="14"/>
      <c r="AA752" s="15"/>
    </row>
    <row r="753" ht="12.75" customHeight="1">
      <c r="E753" s="10"/>
      <c r="F753" s="10"/>
      <c r="I753" s="69"/>
      <c r="J753" s="69"/>
      <c r="N753" s="14"/>
      <c r="Q753" s="14"/>
      <c r="AA753" s="15"/>
    </row>
    <row r="754" ht="12.75" customHeight="1">
      <c r="E754" s="10"/>
      <c r="F754" s="10"/>
      <c r="I754" s="69"/>
      <c r="J754" s="69"/>
      <c r="N754" s="14"/>
      <c r="Q754" s="14"/>
      <c r="AA754" s="15"/>
    </row>
    <row r="755" ht="12.75" customHeight="1">
      <c r="E755" s="10"/>
      <c r="F755" s="10"/>
      <c r="I755" s="69"/>
      <c r="J755" s="69"/>
      <c r="N755" s="14"/>
      <c r="Q755" s="14"/>
      <c r="AA755" s="15"/>
    </row>
    <row r="756" ht="12.75" customHeight="1">
      <c r="E756" s="10"/>
      <c r="F756" s="10"/>
      <c r="I756" s="69"/>
      <c r="J756" s="69"/>
      <c r="N756" s="14"/>
      <c r="Q756" s="14"/>
      <c r="AA756" s="15"/>
    </row>
    <row r="757" ht="12.75" customHeight="1">
      <c r="E757" s="10"/>
      <c r="F757" s="10"/>
      <c r="I757" s="69"/>
      <c r="J757" s="69"/>
      <c r="N757" s="14"/>
      <c r="Q757" s="14"/>
      <c r="AA757" s="15"/>
    </row>
    <row r="758" ht="12.75" customHeight="1">
      <c r="E758" s="10"/>
      <c r="F758" s="10"/>
      <c r="I758" s="69"/>
      <c r="J758" s="69"/>
      <c r="N758" s="14"/>
      <c r="Q758" s="14"/>
      <c r="AA758" s="15"/>
    </row>
    <row r="759" ht="12.75" customHeight="1">
      <c r="E759" s="10"/>
      <c r="F759" s="10"/>
      <c r="I759" s="69"/>
      <c r="J759" s="69"/>
      <c r="N759" s="14"/>
      <c r="Q759" s="14"/>
      <c r="AA759" s="15"/>
    </row>
    <row r="760" ht="12.75" customHeight="1">
      <c r="E760" s="10"/>
      <c r="F760" s="10"/>
      <c r="I760" s="69"/>
      <c r="J760" s="69"/>
      <c r="N760" s="14"/>
      <c r="Q760" s="14"/>
      <c r="AA760" s="15"/>
    </row>
    <row r="761" ht="12.75" customHeight="1">
      <c r="E761" s="10"/>
      <c r="F761" s="10"/>
      <c r="I761" s="69"/>
      <c r="J761" s="69"/>
      <c r="N761" s="14"/>
      <c r="Q761" s="14"/>
      <c r="AA761" s="15"/>
    </row>
    <row r="762" ht="12.75" customHeight="1">
      <c r="E762" s="10"/>
      <c r="F762" s="10"/>
      <c r="I762" s="69"/>
      <c r="J762" s="69"/>
      <c r="N762" s="14"/>
      <c r="Q762" s="14"/>
      <c r="AA762" s="15"/>
    </row>
    <row r="763" ht="12.75" customHeight="1">
      <c r="E763" s="10"/>
      <c r="F763" s="10"/>
      <c r="I763" s="69"/>
      <c r="J763" s="69"/>
      <c r="N763" s="14"/>
      <c r="Q763" s="14"/>
      <c r="AA763" s="15"/>
    </row>
    <row r="764" ht="12.75" customHeight="1">
      <c r="E764" s="10"/>
      <c r="F764" s="10"/>
      <c r="I764" s="69"/>
      <c r="J764" s="69"/>
      <c r="N764" s="14"/>
      <c r="Q764" s="14"/>
      <c r="AA764" s="15"/>
    </row>
    <row r="765" ht="12.75" customHeight="1">
      <c r="E765" s="10"/>
      <c r="F765" s="10"/>
      <c r="I765" s="69"/>
      <c r="J765" s="69"/>
      <c r="N765" s="14"/>
      <c r="Q765" s="14"/>
      <c r="AA765" s="15"/>
    </row>
    <row r="766" ht="12.75" customHeight="1">
      <c r="E766" s="10"/>
      <c r="F766" s="10"/>
      <c r="I766" s="69"/>
      <c r="J766" s="69"/>
      <c r="N766" s="14"/>
      <c r="Q766" s="14"/>
      <c r="AA766" s="15"/>
    </row>
    <row r="767" ht="12.75" customHeight="1">
      <c r="E767" s="10"/>
      <c r="F767" s="10"/>
      <c r="I767" s="69"/>
      <c r="J767" s="69"/>
      <c r="N767" s="14"/>
      <c r="Q767" s="14"/>
      <c r="AA767" s="15"/>
    </row>
    <row r="768" ht="12.75" customHeight="1">
      <c r="E768" s="10"/>
      <c r="F768" s="10"/>
      <c r="I768" s="69"/>
      <c r="J768" s="69"/>
      <c r="N768" s="14"/>
      <c r="Q768" s="14"/>
      <c r="AA768" s="15"/>
    </row>
    <row r="769" ht="12.75" customHeight="1">
      <c r="E769" s="10"/>
      <c r="F769" s="10"/>
      <c r="I769" s="69"/>
      <c r="J769" s="69"/>
      <c r="N769" s="14"/>
      <c r="Q769" s="14"/>
      <c r="AA769" s="15"/>
    </row>
    <row r="770" ht="12.75" customHeight="1">
      <c r="E770" s="10"/>
      <c r="F770" s="10"/>
      <c r="I770" s="69"/>
      <c r="J770" s="69"/>
      <c r="N770" s="14"/>
      <c r="Q770" s="14"/>
      <c r="AA770" s="15"/>
    </row>
    <row r="771" ht="12.75" customHeight="1">
      <c r="E771" s="10"/>
      <c r="F771" s="10"/>
      <c r="I771" s="69"/>
      <c r="J771" s="69"/>
      <c r="N771" s="14"/>
      <c r="Q771" s="14"/>
      <c r="AA771" s="15"/>
    </row>
    <row r="772" ht="12.75" customHeight="1">
      <c r="E772" s="10"/>
      <c r="F772" s="10"/>
      <c r="I772" s="69"/>
      <c r="J772" s="69"/>
      <c r="N772" s="14"/>
      <c r="Q772" s="14"/>
      <c r="AA772" s="15"/>
    </row>
    <row r="773" ht="12.75" customHeight="1">
      <c r="E773" s="10"/>
      <c r="F773" s="10"/>
      <c r="I773" s="69"/>
      <c r="J773" s="69"/>
      <c r="N773" s="14"/>
      <c r="Q773" s="14"/>
      <c r="AA773" s="15"/>
    </row>
    <row r="774" ht="12.75" customHeight="1">
      <c r="E774" s="10"/>
      <c r="F774" s="10"/>
      <c r="I774" s="69"/>
      <c r="J774" s="69"/>
      <c r="N774" s="14"/>
      <c r="Q774" s="14"/>
      <c r="AA774" s="15"/>
    </row>
    <row r="775" ht="12.75" customHeight="1">
      <c r="E775" s="10"/>
      <c r="F775" s="10"/>
      <c r="I775" s="69"/>
      <c r="J775" s="69"/>
      <c r="N775" s="14"/>
      <c r="Q775" s="14"/>
      <c r="AA775" s="15"/>
    </row>
    <row r="776" ht="12.75" customHeight="1">
      <c r="E776" s="10"/>
      <c r="F776" s="10"/>
      <c r="I776" s="69"/>
      <c r="J776" s="69"/>
      <c r="N776" s="14"/>
      <c r="Q776" s="14"/>
      <c r="AA776" s="15"/>
    </row>
    <row r="777" ht="12.75" customHeight="1">
      <c r="E777" s="10"/>
      <c r="F777" s="10"/>
      <c r="I777" s="69"/>
      <c r="J777" s="69"/>
      <c r="N777" s="14"/>
      <c r="Q777" s="14"/>
      <c r="AA777" s="15"/>
    </row>
    <row r="778" ht="12.75" customHeight="1">
      <c r="E778" s="10"/>
      <c r="F778" s="10"/>
      <c r="I778" s="69"/>
      <c r="J778" s="69"/>
      <c r="N778" s="14"/>
      <c r="Q778" s="14"/>
      <c r="AA778" s="15"/>
    </row>
    <row r="779" ht="12.75" customHeight="1">
      <c r="E779" s="10"/>
      <c r="F779" s="10"/>
      <c r="I779" s="69"/>
      <c r="J779" s="69"/>
      <c r="N779" s="14"/>
      <c r="Q779" s="14"/>
      <c r="AA779" s="15"/>
    </row>
    <row r="780" ht="12.75" customHeight="1">
      <c r="E780" s="10"/>
      <c r="F780" s="10"/>
      <c r="I780" s="69"/>
      <c r="J780" s="69"/>
      <c r="N780" s="14"/>
      <c r="Q780" s="14"/>
      <c r="AA780" s="15"/>
    </row>
    <row r="781" ht="12.75" customHeight="1">
      <c r="E781" s="10"/>
      <c r="F781" s="10"/>
      <c r="I781" s="69"/>
      <c r="J781" s="69"/>
      <c r="N781" s="14"/>
      <c r="Q781" s="14"/>
      <c r="AA781" s="15"/>
    </row>
    <row r="782" ht="12.75" customHeight="1">
      <c r="E782" s="10"/>
      <c r="F782" s="10"/>
      <c r="I782" s="69"/>
      <c r="J782" s="69"/>
      <c r="N782" s="14"/>
      <c r="Q782" s="14"/>
      <c r="AA782" s="15"/>
    </row>
    <row r="783" ht="12.75" customHeight="1">
      <c r="E783" s="10"/>
      <c r="F783" s="10"/>
      <c r="I783" s="69"/>
      <c r="J783" s="69"/>
      <c r="N783" s="14"/>
      <c r="Q783" s="14"/>
      <c r="AA783" s="15"/>
    </row>
    <row r="784" ht="12.75" customHeight="1">
      <c r="E784" s="10"/>
      <c r="F784" s="10"/>
      <c r="I784" s="69"/>
      <c r="J784" s="69"/>
      <c r="N784" s="14"/>
      <c r="Q784" s="14"/>
      <c r="AA784" s="15"/>
    </row>
    <row r="785" ht="12.75" customHeight="1">
      <c r="E785" s="10"/>
      <c r="F785" s="10"/>
      <c r="I785" s="69"/>
      <c r="J785" s="69"/>
      <c r="N785" s="14"/>
      <c r="Q785" s="14"/>
      <c r="AA785" s="15"/>
    </row>
    <row r="786" ht="12.75" customHeight="1">
      <c r="E786" s="10"/>
      <c r="F786" s="10"/>
      <c r="I786" s="69"/>
      <c r="J786" s="69"/>
      <c r="N786" s="14"/>
      <c r="Q786" s="14"/>
      <c r="AA786" s="15"/>
    </row>
    <row r="787" ht="12.75" customHeight="1">
      <c r="E787" s="10"/>
      <c r="F787" s="10"/>
      <c r="I787" s="69"/>
      <c r="J787" s="69"/>
      <c r="N787" s="14"/>
      <c r="Q787" s="14"/>
      <c r="AA787" s="15"/>
    </row>
    <row r="788" ht="12.75" customHeight="1">
      <c r="E788" s="10"/>
      <c r="F788" s="10"/>
      <c r="I788" s="69"/>
      <c r="J788" s="69"/>
      <c r="N788" s="14"/>
      <c r="Q788" s="14"/>
      <c r="AA788" s="15"/>
    </row>
    <row r="789" ht="12.75" customHeight="1">
      <c r="E789" s="10"/>
      <c r="F789" s="10"/>
      <c r="I789" s="69"/>
      <c r="J789" s="69"/>
      <c r="N789" s="14"/>
      <c r="Q789" s="14"/>
      <c r="AA789" s="15"/>
    </row>
    <row r="790" ht="12.75" customHeight="1">
      <c r="E790" s="10"/>
      <c r="F790" s="10"/>
      <c r="I790" s="69"/>
      <c r="J790" s="69"/>
      <c r="N790" s="14"/>
      <c r="Q790" s="14"/>
      <c r="AA790" s="15"/>
    </row>
    <row r="791" ht="12.75" customHeight="1">
      <c r="E791" s="10"/>
      <c r="F791" s="10"/>
      <c r="I791" s="69"/>
      <c r="J791" s="69"/>
      <c r="N791" s="14"/>
      <c r="Q791" s="14"/>
      <c r="AA791" s="15"/>
    </row>
    <row r="792" ht="12.75" customHeight="1">
      <c r="E792" s="10"/>
      <c r="F792" s="10"/>
      <c r="I792" s="69"/>
      <c r="J792" s="69"/>
      <c r="N792" s="14"/>
      <c r="Q792" s="14"/>
      <c r="AA792" s="15"/>
    </row>
    <row r="793" ht="12.75" customHeight="1">
      <c r="E793" s="10"/>
      <c r="F793" s="10"/>
      <c r="I793" s="69"/>
      <c r="J793" s="69"/>
      <c r="N793" s="14"/>
      <c r="Q793" s="14"/>
      <c r="AA793" s="15"/>
    </row>
    <row r="794" ht="12.75" customHeight="1">
      <c r="E794" s="10"/>
      <c r="F794" s="10"/>
      <c r="I794" s="69"/>
      <c r="J794" s="69"/>
      <c r="N794" s="14"/>
      <c r="Q794" s="14"/>
      <c r="AA794" s="15"/>
    </row>
    <row r="795" ht="12.75" customHeight="1">
      <c r="E795" s="10"/>
      <c r="F795" s="10"/>
      <c r="I795" s="69"/>
      <c r="J795" s="69"/>
      <c r="N795" s="14"/>
      <c r="Q795" s="14"/>
      <c r="AA795" s="15"/>
    </row>
    <row r="796" ht="12.75" customHeight="1">
      <c r="E796" s="10"/>
      <c r="F796" s="10"/>
      <c r="I796" s="69"/>
      <c r="J796" s="69"/>
      <c r="N796" s="14"/>
      <c r="Q796" s="14"/>
      <c r="AA796" s="15"/>
    </row>
    <row r="797" ht="12.75" customHeight="1">
      <c r="E797" s="10"/>
      <c r="F797" s="10"/>
      <c r="I797" s="69"/>
      <c r="J797" s="69"/>
      <c r="N797" s="14"/>
      <c r="Q797" s="14"/>
      <c r="AA797" s="15"/>
    </row>
    <row r="798" ht="12.75" customHeight="1">
      <c r="E798" s="10"/>
      <c r="F798" s="10"/>
      <c r="I798" s="69"/>
      <c r="J798" s="69"/>
      <c r="N798" s="14"/>
      <c r="Q798" s="14"/>
      <c r="AA798" s="15"/>
    </row>
    <row r="799" ht="12.75" customHeight="1">
      <c r="E799" s="10"/>
      <c r="F799" s="10"/>
      <c r="I799" s="69"/>
      <c r="J799" s="69"/>
      <c r="N799" s="14"/>
      <c r="Q799" s="14"/>
      <c r="AA799" s="15"/>
    </row>
    <row r="800" ht="12.75" customHeight="1">
      <c r="E800" s="10"/>
      <c r="F800" s="10"/>
      <c r="I800" s="69"/>
      <c r="J800" s="69"/>
      <c r="N800" s="14"/>
      <c r="Q800" s="14"/>
      <c r="AA800" s="15"/>
    </row>
    <row r="801" ht="12.75" customHeight="1">
      <c r="E801" s="10"/>
      <c r="F801" s="10"/>
      <c r="I801" s="69"/>
      <c r="J801" s="69"/>
      <c r="N801" s="14"/>
      <c r="Q801" s="14"/>
      <c r="AA801" s="15"/>
    </row>
    <row r="802" ht="12.75" customHeight="1">
      <c r="E802" s="10"/>
      <c r="F802" s="10"/>
      <c r="I802" s="69"/>
      <c r="J802" s="69"/>
      <c r="N802" s="14"/>
      <c r="Q802" s="14"/>
      <c r="AA802" s="15"/>
    </row>
    <row r="803" ht="12.75" customHeight="1">
      <c r="E803" s="10"/>
      <c r="F803" s="10"/>
      <c r="I803" s="69"/>
      <c r="J803" s="69"/>
      <c r="N803" s="14"/>
      <c r="Q803" s="14"/>
      <c r="AA803" s="15"/>
    </row>
    <row r="804" ht="12.75" customHeight="1">
      <c r="E804" s="10"/>
      <c r="F804" s="10"/>
      <c r="I804" s="69"/>
      <c r="J804" s="69"/>
      <c r="N804" s="14"/>
      <c r="Q804" s="14"/>
      <c r="AA804" s="15"/>
    </row>
    <row r="805" ht="12.75" customHeight="1">
      <c r="E805" s="10"/>
      <c r="F805" s="10"/>
      <c r="I805" s="69"/>
      <c r="J805" s="69"/>
      <c r="N805" s="14"/>
      <c r="Q805" s="14"/>
      <c r="AA805" s="15"/>
    </row>
    <row r="806" ht="12.75" customHeight="1">
      <c r="E806" s="10"/>
      <c r="F806" s="10"/>
      <c r="I806" s="69"/>
      <c r="J806" s="69"/>
      <c r="N806" s="14"/>
      <c r="Q806" s="14"/>
      <c r="AA806" s="15"/>
    </row>
    <row r="807" ht="12.75" customHeight="1">
      <c r="E807" s="10"/>
      <c r="F807" s="10"/>
      <c r="I807" s="69"/>
      <c r="J807" s="69"/>
      <c r="N807" s="14"/>
      <c r="Q807" s="14"/>
      <c r="AA807" s="15"/>
    </row>
    <row r="808" ht="12.75" customHeight="1">
      <c r="E808" s="10"/>
      <c r="F808" s="10"/>
      <c r="I808" s="69"/>
      <c r="J808" s="69"/>
      <c r="N808" s="14"/>
      <c r="Q808" s="14"/>
      <c r="AA808" s="15"/>
    </row>
    <row r="809" ht="12.75" customHeight="1">
      <c r="E809" s="10"/>
      <c r="F809" s="10"/>
      <c r="I809" s="69"/>
      <c r="J809" s="69"/>
      <c r="N809" s="14"/>
      <c r="Q809" s="14"/>
      <c r="AA809" s="15"/>
    </row>
    <row r="810" ht="12.75" customHeight="1">
      <c r="E810" s="10"/>
      <c r="F810" s="10"/>
      <c r="I810" s="69"/>
      <c r="J810" s="69"/>
      <c r="N810" s="14"/>
      <c r="Q810" s="14"/>
      <c r="AA810" s="15"/>
    </row>
    <row r="811" ht="12.75" customHeight="1">
      <c r="E811" s="10"/>
      <c r="F811" s="10"/>
      <c r="I811" s="69"/>
      <c r="J811" s="69"/>
      <c r="N811" s="14"/>
      <c r="Q811" s="14"/>
      <c r="AA811" s="15"/>
    </row>
    <row r="812" ht="12.75" customHeight="1">
      <c r="E812" s="10"/>
      <c r="F812" s="10"/>
      <c r="I812" s="69"/>
      <c r="J812" s="69"/>
      <c r="N812" s="14"/>
      <c r="Q812" s="14"/>
      <c r="AA812" s="15"/>
    </row>
    <row r="813" ht="12.75" customHeight="1">
      <c r="E813" s="10"/>
      <c r="F813" s="10"/>
      <c r="I813" s="69"/>
      <c r="J813" s="69"/>
      <c r="N813" s="14"/>
      <c r="Q813" s="14"/>
      <c r="AA813" s="15"/>
    </row>
    <row r="814" ht="12.75" customHeight="1">
      <c r="E814" s="10"/>
      <c r="F814" s="10"/>
      <c r="I814" s="69"/>
      <c r="J814" s="69"/>
      <c r="N814" s="14"/>
      <c r="Q814" s="14"/>
      <c r="AA814" s="15"/>
    </row>
    <row r="815" ht="12.75" customHeight="1">
      <c r="E815" s="10"/>
      <c r="F815" s="10"/>
      <c r="I815" s="69"/>
      <c r="J815" s="69"/>
      <c r="N815" s="14"/>
      <c r="Q815" s="14"/>
      <c r="AA815" s="15"/>
    </row>
    <row r="816" ht="12.75" customHeight="1">
      <c r="E816" s="10"/>
      <c r="F816" s="10"/>
      <c r="I816" s="69"/>
      <c r="J816" s="69"/>
      <c r="N816" s="14"/>
      <c r="Q816" s="14"/>
      <c r="AA816" s="15"/>
    </row>
    <row r="817" ht="12.75" customHeight="1">
      <c r="E817" s="10"/>
      <c r="F817" s="10"/>
      <c r="I817" s="69"/>
      <c r="J817" s="69"/>
      <c r="N817" s="14"/>
      <c r="Q817" s="14"/>
      <c r="AA817" s="15"/>
    </row>
    <row r="818" ht="12.75" customHeight="1">
      <c r="E818" s="10"/>
      <c r="F818" s="10"/>
      <c r="I818" s="69"/>
      <c r="J818" s="69"/>
      <c r="N818" s="14"/>
      <c r="Q818" s="14"/>
      <c r="AA818" s="15"/>
    </row>
    <row r="819" ht="12.75" customHeight="1">
      <c r="E819" s="10"/>
      <c r="F819" s="10"/>
      <c r="I819" s="69"/>
      <c r="J819" s="69"/>
      <c r="N819" s="14"/>
      <c r="Q819" s="14"/>
      <c r="AA819" s="15"/>
    </row>
    <row r="820" ht="12.75" customHeight="1">
      <c r="E820" s="10"/>
      <c r="F820" s="10"/>
      <c r="I820" s="69"/>
      <c r="J820" s="69"/>
      <c r="N820" s="14"/>
      <c r="Q820" s="14"/>
      <c r="AA820" s="15"/>
    </row>
    <row r="821" ht="12.75" customHeight="1">
      <c r="E821" s="10"/>
      <c r="F821" s="10"/>
      <c r="I821" s="69"/>
      <c r="J821" s="69"/>
      <c r="N821" s="14"/>
      <c r="Q821" s="14"/>
      <c r="AA821" s="15"/>
    </row>
    <row r="822" ht="12.75" customHeight="1">
      <c r="E822" s="10"/>
      <c r="F822" s="10"/>
      <c r="I822" s="69"/>
      <c r="J822" s="69"/>
      <c r="N822" s="14"/>
      <c r="Q822" s="14"/>
      <c r="AA822" s="15"/>
    </row>
    <row r="823" ht="12.75" customHeight="1">
      <c r="E823" s="10"/>
      <c r="F823" s="10"/>
      <c r="I823" s="69"/>
      <c r="J823" s="69"/>
      <c r="N823" s="14"/>
      <c r="Q823" s="14"/>
      <c r="AA823" s="15"/>
    </row>
    <row r="824" ht="12.75" customHeight="1">
      <c r="E824" s="10"/>
      <c r="F824" s="10"/>
      <c r="I824" s="69"/>
      <c r="J824" s="69"/>
      <c r="N824" s="14"/>
      <c r="Q824" s="14"/>
      <c r="AA824" s="15"/>
    </row>
    <row r="825" ht="12.75" customHeight="1">
      <c r="E825" s="10"/>
      <c r="F825" s="10"/>
      <c r="I825" s="69"/>
      <c r="J825" s="69"/>
      <c r="N825" s="14"/>
      <c r="Q825" s="14"/>
      <c r="AA825" s="15"/>
    </row>
    <row r="826" ht="12.75" customHeight="1">
      <c r="E826" s="10"/>
      <c r="F826" s="10"/>
      <c r="I826" s="69"/>
      <c r="J826" s="69"/>
      <c r="N826" s="14"/>
      <c r="Q826" s="14"/>
      <c r="AA826" s="15"/>
    </row>
    <row r="827" ht="12.75" customHeight="1">
      <c r="E827" s="10"/>
      <c r="F827" s="10"/>
      <c r="I827" s="69"/>
      <c r="J827" s="69"/>
      <c r="N827" s="14"/>
      <c r="Q827" s="14"/>
      <c r="AA827" s="15"/>
    </row>
    <row r="828" ht="12.75" customHeight="1">
      <c r="E828" s="10"/>
      <c r="F828" s="10"/>
      <c r="I828" s="69"/>
      <c r="J828" s="69"/>
      <c r="N828" s="14"/>
      <c r="Q828" s="14"/>
      <c r="AA828" s="15"/>
    </row>
    <row r="829" ht="12.75" customHeight="1">
      <c r="E829" s="10"/>
      <c r="F829" s="10"/>
      <c r="I829" s="69"/>
      <c r="J829" s="69"/>
      <c r="N829" s="14"/>
      <c r="Q829" s="14"/>
      <c r="AA829" s="15"/>
    </row>
    <row r="830" ht="12.75" customHeight="1">
      <c r="E830" s="10"/>
      <c r="F830" s="10"/>
      <c r="I830" s="69"/>
      <c r="J830" s="69"/>
      <c r="N830" s="14"/>
      <c r="Q830" s="14"/>
      <c r="AA830" s="15"/>
    </row>
    <row r="831" ht="12.75" customHeight="1">
      <c r="E831" s="10"/>
      <c r="F831" s="10"/>
      <c r="I831" s="69"/>
      <c r="J831" s="69"/>
      <c r="N831" s="14"/>
      <c r="Q831" s="14"/>
      <c r="AA831" s="15"/>
    </row>
    <row r="832" ht="12.75" customHeight="1">
      <c r="E832" s="10"/>
      <c r="F832" s="10"/>
      <c r="I832" s="69"/>
      <c r="J832" s="69"/>
      <c r="N832" s="14"/>
      <c r="Q832" s="14"/>
      <c r="AA832" s="15"/>
    </row>
    <row r="833" ht="12.75" customHeight="1">
      <c r="E833" s="10"/>
      <c r="F833" s="10"/>
      <c r="I833" s="69"/>
      <c r="J833" s="69"/>
      <c r="N833" s="14"/>
      <c r="Q833" s="14"/>
      <c r="AA833" s="15"/>
    </row>
    <row r="834" ht="12.75" customHeight="1">
      <c r="E834" s="10"/>
      <c r="F834" s="10"/>
      <c r="I834" s="69"/>
      <c r="J834" s="69"/>
      <c r="N834" s="14"/>
      <c r="Q834" s="14"/>
      <c r="AA834" s="15"/>
    </row>
    <row r="835" ht="12.75" customHeight="1">
      <c r="E835" s="10"/>
      <c r="F835" s="10"/>
      <c r="I835" s="69"/>
      <c r="J835" s="69"/>
      <c r="N835" s="14"/>
      <c r="Q835" s="14"/>
      <c r="AA835" s="15"/>
    </row>
    <row r="836" ht="12.75" customHeight="1">
      <c r="E836" s="10"/>
      <c r="F836" s="10"/>
      <c r="I836" s="69"/>
      <c r="J836" s="69"/>
      <c r="N836" s="14"/>
      <c r="Q836" s="14"/>
      <c r="AA836" s="15"/>
    </row>
    <row r="837" ht="12.75" customHeight="1">
      <c r="E837" s="10"/>
      <c r="F837" s="10"/>
      <c r="I837" s="69"/>
      <c r="J837" s="69"/>
      <c r="N837" s="14"/>
      <c r="Q837" s="14"/>
      <c r="AA837" s="15"/>
    </row>
    <row r="838" ht="12.75" customHeight="1">
      <c r="E838" s="10"/>
      <c r="F838" s="10"/>
      <c r="I838" s="69"/>
      <c r="J838" s="69"/>
      <c r="N838" s="14"/>
      <c r="Q838" s="14"/>
      <c r="AA838" s="15"/>
    </row>
    <row r="839" ht="12.75" customHeight="1">
      <c r="E839" s="10"/>
      <c r="F839" s="10"/>
      <c r="I839" s="69"/>
      <c r="J839" s="69"/>
      <c r="N839" s="14"/>
      <c r="Q839" s="14"/>
      <c r="AA839" s="15"/>
    </row>
    <row r="840" ht="12.75" customHeight="1">
      <c r="E840" s="10"/>
      <c r="F840" s="10"/>
      <c r="I840" s="69"/>
      <c r="J840" s="69"/>
      <c r="N840" s="14"/>
      <c r="Q840" s="14"/>
      <c r="AA840" s="15"/>
    </row>
    <row r="841" ht="12.75" customHeight="1">
      <c r="E841" s="10"/>
      <c r="F841" s="10"/>
      <c r="I841" s="69"/>
      <c r="J841" s="69"/>
      <c r="N841" s="14"/>
      <c r="Q841" s="14"/>
      <c r="AA841" s="15"/>
    </row>
    <row r="842" ht="12.75" customHeight="1">
      <c r="E842" s="10"/>
      <c r="F842" s="10"/>
      <c r="I842" s="69"/>
      <c r="J842" s="69"/>
      <c r="N842" s="14"/>
      <c r="Q842" s="14"/>
      <c r="AA842" s="15"/>
    </row>
    <row r="843" ht="12.75" customHeight="1">
      <c r="E843" s="10"/>
      <c r="F843" s="10"/>
      <c r="I843" s="69"/>
      <c r="J843" s="69"/>
      <c r="N843" s="14"/>
      <c r="Q843" s="14"/>
      <c r="AA843" s="15"/>
    </row>
    <row r="844" ht="12.75" customHeight="1">
      <c r="E844" s="10"/>
      <c r="F844" s="10"/>
      <c r="I844" s="69"/>
      <c r="J844" s="69"/>
      <c r="N844" s="14"/>
      <c r="Q844" s="14"/>
      <c r="AA844" s="15"/>
    </row>
    <row r="845" ht="12.75" customHeight="1">
      <c r="E845" s="10"/>
      <c r="F845" s="10"/>
      <c r="I845" s="69"/>
      <c r="J845" s="69"/>
      <c r="N845" s="14"/>
      <c r="Q845" s="14"/>
      <c r="AA845" s="15"/>
    </row>
    <row r="846" ht="12.75" customHeight="1">
      <c r="E846" s="10"/>
      <c r="F846" s="10"/>
      <c r="I846" s="69"/>
      <c r="J846" s="69"/>
      <c r="N846" s="14"/>
      <c r="Q846" s="14"/>
      <c r="AA846" s="15"/>
    </row>
    <row r="847" ht="12.75" customHeight="1">
      <c r="E847" s="10"/>
      <c r="F847" s="10"/>
      <c r="I847" s="69"/>
      <c r="J847" s="69"/>
      <c r="N847" s="14"/>
      <c r="Q847" s="14"/>
      <c r="AA847" s="15"/>
    </row>
    <row r="848" ht="12.75" customHeight="1">
      <c r="E848" s="10"/>
      <c r="F848" s="10"/>
      <c r="I848" s="69"/>
      <c r="J848" s="69"/>
      <c r="N848" s="14"/>
      <c r="Q848" s="14"/>
      <c r="AA848" s="15"/>
    </row>
    <row r="849" ht="12.75" customHeight="1">
      <c r="E849" s="10"/>
      <c r="F849" s="10"/>
      <c r="I849" s="69"/>
      <c r="J849" s="69"/>
      <c r="N849" s="14"/>
      <c r="Q849" s="14"/>
      <c r="AA849" s="15"/>
    </row>
    <row r="850" ht="12.75" customHeight="1">
      <c r="E850" s="10"/>
      <c r="F850" s="10"/>
      <c r="I850" s="69"/>
      <c r="J850" s="69"/>
      <c r="N850" s="14"/>
      <c r="Q850" s="14"/>
      <c r="AA850" s="15"/>
    </row>
    <row r="851" ht="12.75" customHeight="1">
      <c r="E851" s="10"/>
      <c r="F851" s="10"/>
      <c r="I851" s="69"/>
      <c r="J851" s="69"/>
      <c r="N851" s="14"/>
      <c r="Q851" s="14"/>
      <c r="AA851" s="15"/>
    </row>
    <row r="852" ht="12.75" customHeight="1">
      <c r="E852" s="10"/>
      <c r="F852" s="10"/>
      <c r="I852" s="69"/>
      <c r="J852" s="69"/>
      <c r="N852" s="14"/>
      <c r="Q852" s="14"/>
      <c r="AA852" s="15"/>
    </row>
    <row r="853" ht="12.75" customHeight="1">
      <c r="E853" s="10"/>
      <c r="F853" s="10"/>
      <c r="I853" s="69"/>
      <c r="J853" s="69"/>
      <c r="N853" s="14"/>
      <c r="Q853" s="14"/>
      <c r="AA853" s="15"/>
    </row>
    <row r="854" ht="12.75" customHeight="1">
      <c r="E854" s="10"/>
      <c r="F854" s="10"/>
      <c r="I854" s="69"/>
      <c r="J854" s="69"/>
      <c r="N854" s="14"/>
      <c r="Q854" s="14"/>
      <c r="AA854" s="15"/>
    </row>
    <row r="855" ht="12.75" customHeight="1">
      <c r="E855" s="10"/>
      <c r="F855" s="10"/>
      <c r="I855" s="69"/>
      <c r="J855" s="69"/>
      <c r="N855" s="14"/>
      <c r="Q855" s="14"/>
      <c r="AA855" s="15"/>
    </row>
    <row r="856" ht="12.75" customHeight="1">
      <c r="E856" s="10"/>
      <c r="F856" s="10"/>
      <c r="I856" s="69"/>
      <c r="J856" s="69"/>
      <c r="N856" s="14"/>
      <c r="Q856" s="14"/>
      <c r="AA856" s="15"/>
    </row>
    <row r="857" ht="12.75" customHeight="1">
      <c r="E857" s="10"/>
      <c r="F857" s="10"/>
      <c r="I857" s="69"/>
      <c r="J857" s="69"/>
      <c r="N857" s="14"/>
      <c r="Q857" s="14"/>
      <c r="AA857" s="15"/>
    </row>
    <row r="858" ht="12.75" customHeight="1">
      <c r="E858" s="10"/>
      <c r="F858" s="10"/>
      <c r="I858" s="69"/>
      <c r="J858" s="69"/>
      <c r="N858" s="14"/>
      <c r="Q858" s="14"/>
      <c r="AA858" s="15"/>
    </row>
    <row r="859" ht="12.75" customHeight="1">
      <c r="E859" s="10"/>
      <c r="F859" s="10"/>
      <c r="I859" s="69"/>
      <c r="J859" s="69"/>
      <c r="N859" s="14"/>
      <c r="Q859" s="14"/>
      <c r="AA859" s="15"/>
    </row>
    <row r="860" ht="12.75" customHeight="1">
      <c r="E860" s="10"/>
      <c r="F860" s="10"/>
      <c r="I860" s="69"/>
      <c r="J860" s="69"/>
      <c r="N860" s="14"/>
      <c r="Q860" s="14"/>
      <c r="AA860" s="15"/>
    </row>
    <row r="861" ht="12.75" customHeight="1">
      <c r="E861" s="10"/>
      <c r="F861" s="10"/>
      <c r="I861" s="69"/>
      <c r="J861" s="69"/>
      <c r="N861" s="14"/>
      <c r="Q861" s="14"/>
      <c r="AA861" s="15"/>
    </row>
    <row r="862" ht="12.75" customHeight="1">
      <c r="E862" s="10"/>
      <c r="F862" s="10"/>
      <c r="I862" s="69"/>
      <c r="J862" s="69"/>
      <c r="N862" s="14"/>
      <c r="Q862" s="14"/>
      <c r="AA862" s="15"/>
    </row>
    <row r="863" ht="12.75" customHeight="1">
      <c r="E863" s="10"/>
      <c r="F863" s="10"/>
      <c r="I863" s="69"/>
      <c r="J863" s="69"/>
      <c r="N863" s="14"/>
      <c r="Q863" s="14"/>
      <c r="AA863" s="15"/>
    </row>
    <row r="864" ht="12.75" customHeight="1">
      <c r="E864" s="10"/>
      <c r="F864" s="10"/>
      <c r="I864" s="69"/>
      <c r="J864" s="69"/>
      <c r="N864" s="14"/>
      <c r="Q864" s="14"/>
      <c r="AA864" s="15"/>
    </row>
    <row r="865" ht="12.75" customHeight="1">
      <c r="E865" s="10"/>
      <c r="F865" s="10"/>
      <c r="I865" s="69"/>
      <c r="J865" s="69"/>
      <c r="N865" s="14"/>
      <c r="Q865" s="14"/>
      <c r="AA865" s="15"/>
    </row>
    <row r="866" ht="12.75" customHeight="1">
      <c r="E866" s="10"/>
      <c r="F866" s="10"/>
      <c r="I866" s="69"/>
      <c r="J866" s="69"/>
      <c r="N866" s="14"/>
      <c r="Q866" s="14"/>
      <c r="AA866" s="15"/>
    </row>
    <row r="867" ht="12.75" customHeight="1">
      <c r="E867" s="10"/>
      <c r="F867" s="10"/>
      <c r="I867" s="69"/>
      <c r="J867" s="69"/>
      <c r="N867" s="14"/>
      <c r="Q867" s="14"/>
      <c r="AA867" s="15"/>
    </row>
    <row r="868" ht="12.75" customHeight="1">
      <c r="E868" s="10"/>
      <c r="F868" s="10"/>
      <c r="I868" s="69"/>
      <c r="J868" s="69"/>
      <c r="N868" s="14"/>
      <c r="Q868" s="14"/>
      <c r="AA868" s="15"/>
    </row>
    <row r="869" ht="12.75" customHeight="1">
      <c r="E869" s="10"/>
      <c r="F869" s="10"/>
      <c r="I869" s="69"/>
      <c r="J869" s="69"/>
      <c r="N869" s="14"/>
      <c r="Q869" s="14"/>
      <c r="AA869" s="15"/>
    </row>
    <row r="870" ht="12.75" customHeight="1">
      <c r="E870" s="10"/>
      <c r="F870" s="10"/>
      <c r="I870" s="69"/>
      <c r="J870" s="69"/>
      <c r="N870" s="14"/>
      <c r="Q870" s="14"/>
      <c r="AA870" s="15"/>
    </row>
    <row r="871" ht="12.75" customHeight="1">
      <c r="E871" s="10"/>
      <c r="F871" s="10"/>
      <c r="I871" s="69"/>
      <c r="J871" s="69"/>
      <c r="N871" s="14"/>
      <c r="Q871" s="14"/>
      <c r="AA871" s="15"/>
    </row>
    <row r="872" ht="12.75" customHeight="1">
      <c r="E872" s="10"/>
      <c r="F872" s="10"/>
      <c r="I872" s="69"/>
      <c r="J872" s="69"/>
      <c r="N872" s="14"/>
      <c r="Q872" s="14"/>
      <c r="AA872" s="15"/>
    </row>
    <row r="873" ht="12.75" customHeight="1">
      <c r="E873" s="10"/>
      <c r="F873" s="10"/>
      <c r="I873" s="69"/>
      <c r="J873" s="69"/>
      <c r="N873" s="14"/>
      <c r="Q873" s="14"/>
      <c r="AA873" s="15"/>
    </row>
    <row r="874" ht="12.75" customHeight="1">
      <c r="E874" s="10"/>
      <c r="F874" s="10"/>
      <c r="I874" s="69"/>
      <c r="J874" s="69"/>
      <c r="N874" s="14"/>
      <c r="Q874" s="14"/>
      <c r="AA874" s="15"/>
    </row>
    <row r="875" ht="12.75" customHeight="1">
      <c r="E875" s="10"/>
      <c r="F875" s="10"/>
      <c r="I875" s="69"/>
      <c r="J875" s="69"/>
      <c r="N875" s="14"/>
      <c r="Q875" s="14"/>
      <c r="AA875" s="15"/>
    </row>
    <row r="876" ht="12.75" customHeight="1">
      <c r="E876" s="10"/>
      <c r="F876" s="10"/>
      <c r="I876" s="69"/>
      <c r="J876" s="69"/>
      <c r="N876" s="14"/>
      <c r="Q876" s="14"/>
      <c r="AA876" s="15"/>
    </row>
    <row r="877" ht="12.75" customHeight="1">
      <c r="E877" s="10"/>
      <c r="F877" s="10"/>
      <c r="I877" s="69"/>
      <c r="J877" s="69"/>
      <c r="N877" s="14"/>
      <c r="Q877" s="14"/>
      <c r="AA877" s="15"/>
    </row>
    <row r="878" ht="12.75" customHeight="1">
      <c r="E878" s="10"/>
      <c r="F878" s="10"/>
      <c r="I878" s="69"/>
      <c r="J878" s="69"/>
      <c r="N878" s="14"/>
      <c r="Q878" s="14"/>
      <c r="AA878" s="15"/>
    </row>
    <row r="879" ht="12.75" customHeight="1">
      <c r="E879" s="10"/>
      <c r="F879" s="10"/>
      <c r="I879" s="69"/>
      <c r="J879" s="69"/>
      <c r="N879" s="14"/>
      <c r="Q879" s="14"/>
      <c r="AA879" s="15"/>
    </row>
    <row r="880" ht="12.75" customHeight="1">
      <c r="E880" s="10"/>
      <c r="F880" s="10"/>
      <c r="I880" s="69"/>
      <c r="J880" s="69"/>
      <c r="N880" s="14"/>
      <c r="Q880" s="14"/>
      <c r="AA880" s="15"/>
    </row>
    <row r="881" ht="12.75" customHeight="1">
      <c r="E881" s="10"/>
      <c r="F881" s="10"/>
      <c r="I881" s="69"/>
      <c r="J881" s="69"/>
      <c r="N881" s="14"/>
      <c r="Q881" s="14"/>
      <c r="AA881" s="15"/>
    </row>
    <row r="882" ht="12.75" customHeight="1">
      <c r="E882" s="10"/>
      <c r="F882" s="10"/>
      <c r="I882" s="69"/>
      <c r="J882" s="69"/>
      <c r="N882" s="14"/>
      <c r="Q882" s="14"/>
      <c r="AA882" s="15"/>
    </row>
    <row r="883" ht="12.75" customHeight="1">
      <c r="E883" s="10"/>
      <c r="F883" s="10"/>
      <c r="I883" s="69"/>
      <c r="J883" s="69"/>
      <c r="N883" s="14"/>
      <c r="Q883" s="14"/>
      <c r="AA883" s="15"/>
    </row>
    <row r="884" ht="12.75" customHeight="1">
      <c r="E884" s="10"/>
      <c r="F884" s="10"/>
      <c r="I884" s="69"/>
      <c r="J884" s="69"/>
      <c r="N884" s="14"/>
      <c r="Q884" s="14"/>
      <c r="AA884" s="15"/>
    </row>
    <row r="885" ht="12.75" customHeight="1">
      <c r="E885" s="10"/>
      <c r="F885" s="10"/>
      <c r="I885" s="69"/>
      <c r="J885" s="69"/>
      <c r="N885" s="14"/>
      <c r="Q885" s="14"/>
      <c r="AA885" s="15"/>
    </row>
    <row r="886" ht="12.75" customHeight="1">
      <c r="E886" s="10"/>
      <c r="F886" s="10"/>
      <c r="I886" s="69"/>
      <c r="J886" s="69"/>
      <c r="N886" s="14"/>
      <c r="Q886" s="14"/>
      <c r="AA886" s="15"/>
    </row>
    <row r="887" ht="12.75" customHeight="1">
      <c r="E887" s="10"/>
      <c r="F887" s="10"/>
      <c r="I887" s="69"/>
      <c r="J887" s="69"/>
      <c r="N887" s="14"/>
      <c r="Q887" s="14"/>
      <c r="AA887" s="15"/>
    </row>
    <row r="888" ht="12.75" customHeight="1">
      <c r="E888" s="10"/>
      <c r="F888" s="10"/>
      <c r="I888" s="69"/>
      <c r="J888" s="69"/>
      <c r="N888" s="14"/>
      <c r="Q888" s="14"/>
      <c r="AA888" s="15"/>
    </row>
    <row r="889" ht="12.75" customHeight="1">
      <c r="E889" s="10"/>
      <c r="F889" s="10"/>
      <c r="I889" s="69"/>
      <c r="J889" s="69"/>
      <c r="N889" s="14"/>
      <c r="Q889" s="14"/>
      <c r="AA889" s="15"/>
    </row>
    <row r="890" ht="12.75" customHeight="1">
      <c r="E890" s="10"/>
      <c r="F890" s="10"/>
      <c r="I890" s="69"/>
      <c r="J890" s="69"/>
      <c r="N890" s="14"/>
      <c r="Q890" s="14"/>
      <c r="AA890" s="15"/>
    </row>
    <row r="891" ht="12.75" customHeight="1">
      <c r="E891" s="10"/>
      <c r="F891" s="10"/>
      <c r="I891" s="69"/>
      <c r="J891" s="69"/>
      <c r="N891" s="14"/>
      <c r="Q891" s="14"/>
      <c r="AA891" s="15"/>
    </row>
    <row r="892" ht="12.75" customHeight="1">
      <c r="E892" s="10"/>
      <c r="F892" s="10"/>
      <c r="I892" s="69"/>
      <c r="J892" s="69"/>
      <c r="N892" s="14"/>
      <c r="Q892" s="14"/>
      <c r="AA892" s="15"/>
    </row>
    <row r="893" ht="12.75" customHeight="1">
      <c r="E893" s="10"/>
      <c r="F893" s="10"/>
      <c r="I893" s="69"/>
      <c r="J893" s="69"/>
      <c r="N893" s="14"/>
      <c r="Q893" s="14"/>
      <c r="AA893" s="15"/>
    </row>
    <row r="894" ht="12.75" customHeight="1">
      <c r="E894" s="10"/>
      <c r="F894" s="10"/>
      <c r="I894" s="69"/>
      <c r="J894" s="69"/>
      <c r="N894" s="14"/>
      <c r="Q894" s="14"/>
      <c r="AA894" s="15"/>
    </row>
    <row r="895" ht="12.75" customHeight="1">
      <c r="E895" s="10"/>
      <c r="F895" s="10"/>
      <c r="I895" s="69"/>
      <c r="J895" s="69"/>
      <c r="N895" s="14"/>
      <c r="Q895" s="14"/>
      <c r="AA895" s="15"/>
    </row>
    <row r="896" ht="12.75" customHeight="1">
      <c r="E896" s="10"/>
      <c r="F896" s="10"/>
      <c r="I896" s="69"/>
      <c r="J896" s="69"/>
      <c r="N896" s="14"/>
      <c r="Q896" s="14"/>
      <c r="AA896" s="15"/>
    </row>
    <row r="897" ht="12.75" customHeight="1">
      <c r="E897" s="10"/>
      <c r="F897" s="10"/>
      <c r="I897" s="69"/>
      <c r="J897" s="69"/>
      <c r="N897" s="14"/>
      <c r="Q897" s="14"/>
      <c r="AA897" s="15"/>
    </row>
    <row r="898" ht="12.75" customHeight="1">
      <c r="E898" s="10"/>
      <c r="F898" s="10"/>
      <c r="I898" s="69"/>
      <c r="J898" s="69"/>
      <c r="N898" s="14"/>
      <c r="Q898" s="14"/>
      <c r="AA898" s="15"/>
    </row>
    <row r="899" ht="12.75" customHeight="1">
      <c r="E899" s="10"/>
      <c r="F899" s="10"/>
      <c r="I899" s="69"/>
      <c r="J899" s="69"/>
      <c r="N899" s="14"/>
      <c r="Q899" s="14"/>
      <c r="AA899" s="15"/>
    </row>
    <row r="900" ht="12.75" customHeight="1">
      <c r="E900" s="10"/>
      <c r="F900" s="10"/>
      <c r="I900" s="69"/>
      <c r="J900" s="69"/>
      <c r="N900" s="14"/>
      <c r="Q900" s="14"/>
      <c r="AA900" s="15"/>
    </row>
    <row r="901" ht="12.75" customHeight="1">
      <c r="E901" s="10"/>
      <c r="F901" s="10"/>
      <c r="I901" s="69"/>
      <c r="J901" s="69"/>
      <c r="N901" s="14"/>
      <c r="Q901" s="14"/>
      <c r="AA901" s="15"/>
    </row>
    <row r="902" ht="12.75" customHeight="1">
      <c r="E902" s="10"/>
      <c r="F902" s="10"/>
      <c r="I902" s="69"/>
      <c r="J902" s="69"/>
      <c r="N902" s="14"/>
      <c r="Q902" s="14"/>
      <c r="AA902" s="15"/>
    </row>
    <row r="903" ht="12.75" customHeight="1">
      <c r="E903" s="10"/>
      <c r="F903" s="10"/>
      <c r="I903" s="69"/>
      <c r="J903" s="69"/>
      <c r="N903" s="14"/>
      <c r="Q903" s="14"/>
      <c r="AA903" s="15"/>
    </row>
    <row r="904" ht="12.75" customHeight="1">
      <c r="E904" s="10"/>
      <c r="F904" s="10"/>
      <c r="I904" s="69"/>
      <c r="J904" s="69"/>
      <c r="N904" s="14"/>
      <c r="Q904" s="14"/>
      <c r="AA904" s="15"/>
    </row>
    <row r="905" ht="12.75" customHeight="1">
      <c r="E905" s="10"/>
      <c r="F905" s="10"/>
      <c r="I905" s="69"/>
      <c r="J905" s="69"/>
      <c r="N905" s="14"/>
      <c r="Q905" s="14"/>
      <c r="AA905" s="15"/>
    </row>
    <row r="906" ht="12.75" customHeight="1">
      <c r="E906" s="10"/>
      <c r="F906" s="10"/>
      <c r="I906" s="69"/>
      <c r="J906" s="69"/>
      <c r="N906" s="14"/>
      <c r="Q906" s="14"/>
      <c r="AA906" s="15"/>
    </row>
    <row r="907" ht="12.75" customHeight="1">
      <c r="E907" s="10"/>
      <c r="F907" s="10"/>
      <c r="I907" s="69"/>
      <c r="J907" s="69"/>
      <c r="N907" s="14"/>
      <c r="Q907" s="14"/>
      <c r="AA907" s="15"/>
    </row>
    <row r="908" ht="12.75" customHeight="1">
      <c r="E908" s="10"/>
      <c r="F908" s="10"/>
      <c r="I908" s="69"/>
      <c r="J908" s="69"/>
      <c r="N908" s="14"/>
      <c r="Q908" s="14"/>
      <c r="AA908" s="15"/>
    </row>
    <row r="909" ht="12.75" customHeight="1">
      <c r="E909" s="10"/>
      <c r="F909" s="10"/>
      <c r="I909" s="69"/>
      <c r="J909" s="69"/>
      <c r="N909" s="14"/>
      <c r="Q909" s="14"/>
      <c r="AA909" s="15"/>
    </row>
    <row r="910" ht="12.75" customHeight="1">
      <c r="E910" s="10"/>
      <c r="F910" s="10"/>
      <c r="I910" s="69"/>
      <c r="J910" s="69"/>
      <c r="N910" s="14"/>
      <c r="Q910" s="14"/>
      <c r="AA910" s="15"/>
    </row>
    <row r="911" ht="12.75" customHeight="1">
      <c r="E911" s="10"/>
      <c r="F911" s="10"/>
      <c r="I911" s="69"/>
      <c r="J911" s="69"/>
      <c r="N911" s="14"/>
      <c r="Q911" s="14"/>
      <c r="AA911" s="15"/>
    </row>
    <row r="912" ht="12.75" customHeight="1">
      <c r="E912" s="10"/>
      <c r="F912" s="10"/>
      <c r="I912" s="69"/>
      <c r="J912" s="69"/>
      <c r="N912" s="14"/>
      <c r="Q912" s="14"/>
      <c r="AA912" s="15"/>
    </row>
    <row r="913" ht="12.75" customHeight="1">
      <c r="E913" s="10"/>
      <c r="F913" s="10"/>
      <c r="I913" s="69"/>
      <c r="J913" s="69"/>
      <c r="N913" s="14"/>
      <c r="Q913" s="14"/>
      <c r="AA913" s="15"/>
    </row>
    <row r="914" ht="12.75" customHeight="1">
      <c r="E914" s="10"/>
      <c r="F914" s="10"/>
      <c r="I914" s="69"/>
      <c r="J914" s="69"/>
      <c r="N914" s="14"/>
      <c r="Q914" s="14"/>
      <c r="AA914" s="15"/>
    </row>
    <row r="915" ht="12.75" customHeight="1">
      <c r="E915" s="10"/>
      <c r="F915" s="10"/>
      <c r="I915" s="69"/>
      <c r="J915" s="69"/>
      <c r="N915" s="14"/>
      <c r="Q915" s="14"/>
      <c r="AA915" s="15"/>
    </row>
    <row r="916" ht="12.75" customHeight="1">
      <c r="E916" s="10"/>
      <c r="F916" s="10"/>
      <c r="I916" s="69"/>
      <c r="J916" s="69"/>
      <c r="N916" s="14"/>
      <c r="Q916" s="14"/>
      <c r="AA916" s="15"/>
    </row>
    <row r="917" ht="12.75" customHeight="1">
      <c r="E917" s="10"/>
      <c r="F917" s="10"/>
      <c r="I917" s="69"/>
      <c r="J917" s="69"/>
      <c r="N917" s="14"/>
      <c r="Q917" s="14"/>
      <c r="AA917" s="15"/>
    </row>
    <row r="918" ht="12.75" customHeight="1">
      <c r="E918" s="10"/>
      <c r="F918" s="10"/>
      <c r="I918" s="69"/>
      <c r="J918" s="69"/>
      <c r="N918" s="14"/>
      <c r="Q918" s="14"/>
      <c r="AA918" s="15"/>
    </row>
    <row r="919" ht="12.75" customHeight="1">
      <c r="E919" s="10"/>
      <c r="F919" s="10"/>
      <c r="I919" s="69"/>
      <c r="J919" s="69"/>
      <c r="N919" s="14"/>
      <c r="Q919" s="14"/>
      <c r="AA919" s="15"/>
    </row>
    <row r="920" ht="12.75" customHeight="1">
      <c r="E920" s="10"/>
      <c r="F920" s="10"/>
      <c r="I920" s="69"/>
      <c r="J920" s="69"/>
      <c r="N920" s="14"/>
      <c r="Q920" s="14"/>
      <c r="AA920" s="15"/>
    </row>
    <row r="921" ht="12.75" customHeight="1">
      <c r="E921" s="10"/>
      <c r="F921" s="10"/>
      <c r="I921" s="69"/>
      <c r="J921" s="69"/>
      <c r="N921" s="14"/>
      <c r="Q921" s="14"/>
      <c r="AA921" s="15"/>
    </row>
    <row r="922" ht="12.75" customHeight="1">
      <c r="E922" s="10"/>
      <c r="F922" s="10"/>
      <c r="I922" s="69"/>
      <c r="J922" s="69"/>
      <c r="N922" s="14"/>
      <c r="Q922" s="14"/>
      <c r="AA922" s="15"/>
    </row>
    <row r="923" ht="12.75" customHeight="1">
      <c r="E923" s="10"/>
      <c r="F923" s="10"/>
      <c r="I923" s="69"/>
      <c r="J923" s="69"/>
      <c r="N923" s="14"/>
      <c r="Q923" s="14"/>
      <c r="AA923" s="15"/>
    </row>
    <row r="924" ht="12.75" customHeight="1">
      <c r="E924" s="10"/>
      <c r="F924" s="10"/>
      <c r="I924" s="69"/>
      <c r="J924" s="69"/>
      <c r="N924" s="14"/>
      <c r="Q924" s="14"/>
      <c r="AA924" s="15"/>
    </row>
    <row r="925" ht="12.75" customHeight="1">
      <c r="E925" s="10"/>
      <c r="F925" s="10"/>
      <c r="I925" s="69"/>
      <c r="J925" s="69"/>
      <c r="N925" s="14"/>
      <c r="Q925" s="14"/>
      <c r="AA925" s="15"/>
    </row>
    <row r="926" ht="12.75" customHeight="1">
      <c r="E926" s="10"/>
      <c r="F926" s="10"/>
      <c r="I926" s="69"/>
      <c r="J926" s="69"/>
      <c r="N926" s="14"/>
      <c r="Q926" s="14"/>
      <c r="AA926" s="15"/>
    </row>
    <row r="927" ht="12.75" customHeight="1">
      <c r="E927" s="10"/>
      <c r="F927" s="10"/>
      <c r="I927" s="69"/>
      <c r="J927" s="69"/>
      <c r="N927" s="14"/>
      <c r="Q927" s="14"/>
      <c r="AA927" s="15"/>
    </row>
    <row r="928" ht="12.75" customHeight="1">
      <c r="E928" s="10"/>
      <c r="F928" s="10"/>
      <c r="I928" s="69"/>
      <c r="J928" s="69"/>
      <c r="N928" s="14"/>
      <c r="Q928" s="14"/>
      <c r="AA928" s="15"/>
    </row>
    <row r="929" ht="12.75" customHeight="1">
      <c r="E929" s="10"/>
      <c r="F929" s="10"/>
      <c r="I929" s="69"/>
      <c r="J929" s="69"/>
      <c r="N929" s="14"/>
      <c r="Q929" s="14"/>
      <c r="AA929" s="15"/>
    </row>
    <row r="930" ht="12.75" customHeight="1">
      <c r="E930" s="10"/>
      <c r="F930" s="10"/>
      <c r="I930" s="69"/>
      <c r="J930" s="69"/>
      <c r="N930" s="14"/>
      <c r="Q930" s="14"/>
      <c r="AA930" s="15"/>
    </row>
    <row r="931" ht="12.75" customHeight="1">
      <c r="E931" s="10"/>
      <c r="F931" s="10"/>
      <c r="I931" s="69"/>
      <c r="J931" s="69"/>
      <c r="N931" s="14"/>
      <c r="Q931" s="14"/>
      <c r="AA931" s="15"/>
    </row>
    <row r="932" ht="12.75" customHeight="1">
      <c r="E932" s="10"/>
      <c r="F932" s="10"/>
      <c r="I932" s="69"/>
      <c r="J932" s="69"/>
      <c r="N932" s="14"/>
      <c r="Q932" s="14"/>
      <c r="AA932" s="15"/>
    </row>
    <row r="933" ht="12.75" customHeight="1">
      <c r="E933" s="10"/>
      <c r="F933" s="10"/>
      <c r="I933" s="69"/>
      <c r="J933" s="69"/>
      <c r="N933" s="14"/>
      <c r="Q933" s="14"/>
      <c r="AA933" s="15"/>
    </row>
    <row r="934" ht="12.75" customHeight="1">
      <c r="E934" s="10"/>
      <c r="F934" s="10"/>
      <c r="I934" s="69"/>
      <c r="J934" s="69"/>
      <c r="N934" s="14"/>
      <c r="Q934" s="14"/>
      <c r="AA934" s="15"/>
    </row>
    <row r="935" ht="12.75" customHeight="1">
      <c r="E935" s="10"/>
      <c r="F935" s="10"/>
      <c r="I935" s="69"/>
      <c r="J935" s="69"/>
      <c r="N935" s="14"/>
      <c r="Q935" s="14"/>
      <c r="AA935" s="15"/>
    </row>
    <row r="936" ht="12.75" customHeight="1">
      <c r="E936" s="10"/>
      <c r="F936" s="10"/>
      <c r="I936" s="69"/>
      <c r="J936" s="69"/>
      <c r="N936" s="14"/>
      <c r="Q936" s="14"/>
      <c r="AA936" s="15"/>
    </row>
    <row r="937" ht="12.75" customHeight="1">
      <c r="E937" s="10"/>
      <c r="F937" s="10"/>
      <c r="I937" s="69"/>
      <c r="J937" s="69"/>
      <c r="N937" s="14"/>
      <c r="Q937" s="14"/>
      <c r="AA937" s="15"/>
    </row>
    <row r="938" ht="12.75" customHeight="1">
      <c r="E938" s="10"/>
      <c r="F938" s="10"/>
      <c r="I938" s="69"/>
      <c r="J938" s="69"/>
      <c r="N938" s="14"/>
      <c r="Q938" s="14"/>
      <c r="AA938" s="15"/>
    </row>
    <row r="939" ht="12.75" customHeight="1">
      <c r="E939" s="10"/>
      <c r="F939" s="10"/>
      <c r="I939" s="69"/>
      <c r="J939" s="69"/>
      <c r="N939" s="14"/>
      <c r="Q939" s="14"/>
      <c r="AA939" s="15"/>
    </row>
    <row r="940" ht="12.75" customHeight="1">
      <c r="E940" s="10"/>
      <c r="F940" s="10"/>
      <c r="I940" s="69"/>
      <c r="J940" s="69"/>
      <c r="N940" s="14"/>
      <c r="Q940" s="14"/>
      <c r="AA940" s="15"/>
    </row>
    <row r="941" ht="12.75" customHeight="1">
      <c r="E941" s="10"/>
      <c r="F941" s="10"/>
      <c r="I941" s="69"/>
      <c r="J941" s="69"/>
      <c r="N941" s="14"/>
      <c r="Q941" s="14"/>
      <c r="AA941" s="15"/>
    </row>
    <row r="942" ht="12.75" customHeight="1">
      <c r="E942" s="10"/>
      <c r="F942" s="10"/>
      <c r="I942" s="69"/>
      <c r="J942" s="69"/>
      <c r="N942" s="14"/>
      <c r="Q942" s="14"/>
      <c r="AA942" s="15"/>
    </row>
    <row r="943" ht="12.75" customHeight="1">
      <c r="E943" s="10"/>
      <c r="F943" s="10"/>
      <c r="I943" s="69"/>
      <c r="J943" s="69"/>
      <c r="N943" s="14"/>
      <c r="Q943" s="14"/>
      <c r="AA943" s="15"/>
    </row>
    <row r="944" ht="12.75" customHeight="1">
      <c r="E944" s="10"/>
      <c r="F944" s="10"/>
      <c r="I944" s="69"/>
      <c r="J944" s="69"/>
      <c r="N944" s="14"/>
      <c r="Q944" s="14"/>
      <c r="AA944" s="15"/>
    </row>
    <row r="945" ht="12.75" customHeight="1">
      <c r="E945" s="10"/>
      <c r="F945" s="10"/>
      <c r="I945" s="69"/>
      <c r="J945" s="69"/>
      <c r="N945" s="14"/>
      <c r="Q945" s="14"/>
      <c r="AA945" s="15"/>
    </row>
    <row r="946" ht="12.75" customHeight="1">
      <c r="E946" s="10"/>
      <c r="F946" s="10"/>
      <c r="I946" s="69"/>
      <c r="J946" s="69"/>
      <c r="N946" s="14"/>
      <c r="Q946" s="14"/>
      <c r="AA946" s="15"/>
    </row>
    <row r="947" ht="12.75" customHeight="1">
      <c r="E947" s="10"/>
      <c r="F947" s="10"/>
      <c r="I947" s="69"/>
      <c r="J947" s="69"/>
      <c r="N947" s="14"/>
      <c r="Q947" s="14"/>
      <c r="AA947" s="15"/>
    </row>
    <row r="948" ht="12.75" customHeight="1">
      <c r="E948" s="10"/>
      <c r="F948" s="10"/>
      <c r="I948" s="69"/>
      <c r="J948" s="69"/>
      <c r="N948" s="14"/>
      <c r="Q948" s="14"/>
      <c r="AA948" s="15"/>
    </row>
    <row r="949" ht="12.75" customHeight="1">
      <c r="E949" s="10"/>
      <c r="F949" s="10"/>
      <c r="I949" s="69"/>
      <c r="J949" s="69"/>
      <c r="N949" s="14"/>
      <c r="Q949" s="14"/>
      <c r="AA949" s="15"/>
    </row>
    <row r="950" ht="12.75" customHeight="1">
      <c r="E950" s="10"/>
      <c r="F950" s="10"/>
      <c r="I950" s="69"/>
      <c r="J950" s="69"/>
      <c r="N950" s="14"/>
      <c r="Q950" s="14"/>
      <c r="AA950" s="15"/>
    </row>
    <row r="951" ht="12.75" customHeight="1">
      <c r="E951" s="10"/>
      <c r="F951" s="10"/>
      <c r="I951" s="69"/>
      <c r="J951" s="69"/>
      <c r="N951" s="14"/>
      <c r="Q951" s="14"/>
      <c r="AA951" s="15"/>
    </row>
    <row r="952" ht="12.75" customHeight="1">
      <c r="E952" s="10"/>
      <c r="F952" s="10"/>
      <c r="I952" s="69"/>
      <c r="J952" s="69"/>
      <c r="N952" s="14"/>
      <c r="Q952" s="14"/>
      <c r="AA952" s="15"/>
    </row>
    <row r="953" ht="12.75" customHeight="1">
      <c r="E953" s="10"/>
      <c r="F953" s="10"/>
      <c r="I953" s="69"/>
      <c r="J953" s="69"/>
      <c r="N953" s="14"/>
      <c r="Q953" s="14"/>
      <c r="AA953" s="15"/>
    </row>
    <row r="954" ht="12.75" customHeight="1">
      <c r="E954" s="10"/>
      <c r="F954" s="10"/>
      <c r="I954" s="69"/>
      <c r="J954" s="69"/>
      <c r="N954" s="14"/>
      <c r="Q954" s="14"/>
      <c r="AA954" s="15"/>
    </row>
    <row r="955" ht="12.75" customHeight="1">
      <c r="E955" s="10"/>
      <c r="F955" s="10"/>
      <c r="I955" s="69"/>
      <c r="J955" s="69"/>
      <c r="N955" s="14"/>
      <c r="Q955" s="14"/>
      <c r="AA955" s="15"/>
    </row>
    <row r="956" ht="12.75" customHeight="1">
      <c r="E956" s="10"/>
      <c r="F956" s="10"/>
      <c r="I956" s="69"/>
      <c r="J956" s="69"/>
      <c r="N956" s="14"/>
      <c r="Q956" s="14"/>
      <c r="AA956" s="15"/>
    </row>
    <row r="957" ht="12.75" customHeight="1">
      <c r="E957" s="10"/>
      <c r="F957" s="10"/>
      <c r="I957" s="69"/>
      <c r="J957" s="69"/>
      <c r="N957" s="14"/>
      <c r="Q957" s="14"/>
      <c r="AA957" s="15"/>
    </row>
    <row r="958" ht="12.75" customHeight="1">
      <c r="E958" s="10"/>
      <c r="F958" s="10"/>
      <c r="I958" s="69"/>
      <c r="J958" s="69"/>
      <c r="N958" s="14"/>
      <c r="Q958" s="14"/>
      <c r="AA958" s="15"/>
    </row>
    <row r="959" ht="12.75" customHeight="1">
      <c r="E959" s="10"/>
      <c r="F959" s="10"/>
      <c r="I959" s="69"/>
      <c r="J959" s="69"/>
      <c r="N959" s="14"/>
      <c r="Q959" s="14"/>
      <c r="AA959" s="15"/>
    </row>
    <row r="960" ht="12.75" customHeight="1">
      <c r="E960" s="10"/>
      <c r="F960" s="10"/>
      <c r="I960" s="69"/>
      <c r="J960" s="69"/>
      <c r="N960" s="14"/>
      <c r="Q960" s="14"/>
      <c r="AA960" s="15"/>
    </row>
    <row r="961" ht="12.75" customHeight="1">
      <c r="E961" s="10"/>
      <c r="F961" s="10"/>
      <c r="I961" s="69"/>
      <c r="J961" s="69"/>
      <c r="N961" s="14"/>
      <c r="Q961" s="14"/>
      <c r="AA961" s="15"/>
    </row>
    <row r="962" ht="12.75" customHeight="1">
      <c r="E962" s="10"/>
      <c r="F962" s="10"/>
      <c r="I962" s="69"/>
      <c r="J962" s="69"/>
      <c r="N962" s="14"/>
      <c r="Q962" s="14"/>
      <c r="AA962" s="15"/>
    </row>
    <row r="963" ht="12.75" customHeight="1">
      <c r="E963" s="10"/>
      <c r="F963" s="10"/>
      <c r="I963" s="69"/>
      <c r="J963" s="69"/>
      <c r="N963" s="14"/>
      <c r="Q963" s="14"/>
      <c r="AA963" s="15"/>
    </row>
    <row r="964" ht="12.75" customHeight="1">
      <c r="E964" s="10"/>
      <c r="F964" s="10"/>
      <c r="I964" s="69"/>
      <c r="J964" s="69"/>
      <c r="N964" s="14"/>
      <c r="Q964" s="14"/>
      <c r="AA964" s="15"/>
    </row>
    <row r="965" ht="12.75" customHeight="1">
      <c r="E965" s="10"/>
      <c r="F965" s="10"/>
      <c r="I965" s="69"/>
      <c r="J965" s="69"/>
      <c r="N965" s="14"/>
      <c r="Q965" s="14"/>
      <c r="AA965" s="15"/>
    </row>
    <row r="966" ht="12.75" customHeight="1">
      <c r="E966" s="10"/>
      <c r="F966" s="10"/>
      <c r="I966" s="69"/>
      <c r="J966" s="69"/>
      <c r="N966" s="14"/>
      <c r="Q966" s="14"/>
      <c r="AA966" s="15"/>
    </row>
    <row r="967" ht="12.75" customHeight="1">
      <c r="E967" s="10"/>
      <c r="F967" s="10"/>
      <c r="I967" s="69"/>
      <c r="J967" s="69"/>
      <c r="N967" s="14"/>
      <c r="Q967" s="14"/>
      <c r="AA967" s="15"/>
    </row>
    <row r="968" ht="12.75" customHeight="1">
      <c r="E968" s="10"/>
      <c r="F968" s="10"/>
      <c r="I968" s="69"/>
      <c r="J968" s="69"/>
      <c r="N968" s="14"/>
      <c r="Q968" s="14"/>
      <c r="AA968" s="15"/>
    </row>
    <row r="969" ht="12.75" customHeight="1">
      <c r="E969" s="10"/>
      <c r="F969" s="10"/>
      <c r="I969" s="69"/>
      <c r="J969" s="69"/>
      <c r="N969" s="14"/>
      <c r="Q969" s="14"/>
      <c r="AA969" s="15"/>
    </row>
    <row r="970" ht="12.75" customHeight="1">
      <c r="E970" s="10"/>
      <c r="F970" s="10"/>
      <c r="I970" s="69"/>
      <c r="J970" s="69"/>
      <c r="N970" s="14"/>
      <c r="Q970" s="14"/>
      <c r="AA970" s="15"/>
    </row>
    <row r="971" ht="12.75" customHeight="1">
      <c r="E971" s="10"/>
      <c r="F971" s="10"/>
      <c r="I971" s="69"/>
      <c r="J971" s="69"/>
      <c r="N971" s="14"/>
      <c r="Q971" s="14"/>
      <c r="AA971" s="15"/>
    </row>
    <row r="972" ht="12.75" customHeight="1">
      <c r="E972" s="10"/>
      <c r="F972" s="10"/>
      <c r="I972" s="69"/>
      <c r="J972" s="69"/>
      <c r="N972" s="14"/>
      <c r="Q972" s="14"/>
      <c r="AA972" s="15"/>
    </row>
    <row r="973" ht="12.75" customHeight="1">
      <c r="E973" s="10"/>
      <c r="F973" s="10"/>
      <c r="I973" s="69"/>
      <c r="J973" s="69"/>
      <c r="N973" s="14"/>
      <c r="Q973" s="14"/>
      <c r="AA973" s="15"/>
    </row>
    <row r="974" ht="12.75" customHeight="1">
      <c r="E974" s="10"/>
      <c r="F974" s="10"/>
      <c r="I974" s="69"/>
      <c r="J974" s="69"/>
      <c r="N974" s="14"/>
      <c r="Q974" s="14"/>
      <c r="AA974" s="15"/>
    </row>
    <row r="975" ht="12.75" customHeight="1">
      <c r="E975" s="10"/>
      <c r="F975" s="10"/>
      <c r="I975" s="69"/>
      <c r="J975" s="69"/>
      <c r="N975" s="14"/>
      <c r="Q975" s="14"/>
      <c r="AA975" s="15"/>
    </row>
    <row r="976" ht="12.75" customHeight="1">
      <c r="E976" s="10"/>
      <c r="F976" s="10"/>
      <c r="I976" s="69"/>
      <c r="J976" s="69"/>
      <c r="N976" s="14"/>
      <c r="Q976" s="14"/>
      <c r="AA976" s="15"/>
    </row>
    <row r="977" ht="12.75" customHeight="1">
      <c r="E977" s="10"/>
      <c r="F977" s="10"/>
      <c r="I977" s="69"/>
      <c r="J977" s="69"/>
      <c r="N977" s="14"/>
      <c r="Q977" s="14"/>
      <c r="AA977" s="15"/>
    </row>
    <row r="978" ht="12.75" customHeight="1">
      <c r="E978" s="10"/>
      <c r="F978" s="10"/>
      <c r="I978" s="69"/>
      <c r="J978" s="69"/>
      <c r="N978" s="14"/>
      <c r="Q978" s="14"/>
      <c r="AA978" s="15"/>
    </row>
    <row r="979" ht="12.75" customHeight="1">
      <c r="E979" s="10"/>
      <c r="F979" s="10"/>
      <c r="I979" s="69"/>
      <c r="J979" s="69"/>
      <c r="N979" s="14"/>
      <c r="Q979" s="14"/>
      <c r="AA979" s="15"/>
    </row>
    <row r="980" ht="12.75" customHeight="1">
      <c r="E980" s="10"/>
      <c r="F980" s="10"/>
      <c r="I980" s="69"/>
      <c r="J980" s="69"/>
      <c r="N980" s="14"/>
      <c r="Q980" s="14"/>
      <c r="AA980" s="15"/>
    </row>
    <row r="981" ht="12.75" customHeight="1">
      <c r="E981" s="10"/>
      <c r="F981" s="10"/>
      <c r="I981" s="69"/>
      <c r="J981" s="69"/>
      <c r="N981" s="14"/>
      <c r="Q981" s="14"/>
      <c r="AA981" s="15"/>
    </row>
    <row r="982" ht="12.75" customHeight="1">
      <c r="E982" s="10"/>
      <c r="F982" s="10"/>
      <c r="I982" s="69"/>
      <c r="J982" s="69"/>
      <c r="N982" s="14"/>
      <c r="Q982" s="14"/>
      <c r="AA982" s="15"/>
    </row>
    <row r="983" ht="12.75" customHeight="1">
      <c r="E983" s="10"/>
      <c r="F983" s="10"/>
      <c r="I983" s="69"/>
      <c r="J983" s="69"/>
      <c r="N983" s="14"/>
      <c r="Q983" s="14"/>
      <c r="AA983" s="15"/>
    </row>
    <row r="984" ht="12.75" customHeight="1">
      <c r="E984" s="10"/>
      <c r="F984" s="10"/>
      <c r="I984" s="69"/>
      <c r="J984" s="69"/>
      <c r="N984" s="14"/>
      <c r="Q984" s="14"/>
      <c r="AA984" s="15"/>
    </row>
    <row r="985" ht="12.75" customHeight="1">
      <c r="E985" s="10"/>
      <c r="F985" s="10"/>
      <c r="I985" s="69"/>
      <c r="J985" s="69"/>
      <c r="N985" s="14"/>
      <c r="Q985" s="14"/>
      <c r="AA985" s="15"/>
    </row>
    <row r="986" ht="12.75" customHeight="1">
      <c r="E986" s="10"/>
      <c r="F986" s="10"/>
      <c r="I986" s="69"/>
      <c r="J986" s="69"/>
      <c r="N986" s="14"/>
      <c r="Q986" s="14"/>
      <c r="AA986" s="15"/>
    </row>
    <row r="987" ht="12.75" customHeight="1">
      <c r="E987" s="10"/>
      <c r="F987" s="10"/>
      <c r="I987" s="69"/>
      <c r="J987" s="69"/>
      <c r="N987" s="14"/>
      <c r="Q987" s="14"/>
      <c r="AA987" s="15"/>
    </row>
    <row r="988" ht="12.75" customHeight="1">
      <c r="E988" s="10"/>
      <c r="F988" s="10"/>
      <c r="I988" s="69"/>
      <c r="J988" s="69"/>
      <c r="N988" s="14"/>
      <c r="Q988" s="14"/>
      <c r="AA988" s="15"/>
    </row>
    <row r="989" ht="12.75" customHeight="1">
      <c r="E989" s="10"/>
      <c r="F989" s="10"/>
      <c r="I989" s="69"/>
      <c r="J989" s="69"/>
      <c r="N989" s="14"/>
      <c r="Q989" s="14"/>
      <c r="AA989" s="15"/>
    </row>
    <row r="990" ht="12.75" customHeight="1">
      <c r="E990" s="10"/>
      <c r="F990" s="10"/>
      <c r="I990" s="69"/>
      <c r="J990" s="69"/>
      <c r="N990" s="14"/>
      <c r="Q990" s="14"/>
      <c r="AA990" s="15"/>
    </row>
    <row r="991" ht="12.75" customHeight="1">
      <c r="E991" s="10"/>
      <c r="F991" s="10"/>
      <c r="I991" s="69"/>
      <c r="J991" s="69"/>
      <c r="N991" s="14"/>
      <c r="Q991" s="14"/>
      <c r="AA991" s="15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2.75" customHeight="1">
      <c r="A1" s="1" t="s">
        <v>0</v>
      </c>
    </row>
    <row r="2" ht="12.75" customHeight="1">
      <c r="A2" s="1">
        <v>100.0</v>
      </c>
    </row>
    <row r="3" ht="12.75" customHeight="1">
      <c r="A3" s="1">
        <v>1000.0</v>
      </c>
    </row>
    <row r="4" ht="12.75" customHeight="1">
      <c r="A4" s="1">
        <v>10000.0</v>
      </c>
    </row>
    <row r="5" ht="12.75" customHeight="1">
      <c r="A5" s="1">
        <v>100000.0</v>
      </c>
    </row>
    <row r="6" ht="12.75" customHeight="1">
      <c r="A6" s="1">
        <v>1000000.0</v>
      </c>
    </row>
    <row r="7" ht="12.75" customHeight="1"/>
    <row r="8" ht="12.75" customHeight="1">
      <c r="A8" s="1" t="s">
        <v>1</v>
      </c>
    </row>
    <row r="9" ht="12.75" customHeight="1">
      <c r="A9" s="1" t="s">
        <v>2</v>
      </c>
      <c r="B9" s="1">
        <f>128.85/100</f>
        <v>1.2885</v>
      </c>
    </row>
    <row r="10" ht="12.75" customHeight="1">
      <c r="A10" s="1" t="s">
        <v>4</v>
      </c>
      <c r="B10" s="1">
        <f>92.27/100</f>
        <v>0.9227</v>
      </c>
    </row>
    <row r="11" ht="12.75" customHeight="1">
      <c r="A11" s="1" t="s">
        <v>13</v>
      </c>
      <c r="B11" s="4">
        <v>9.619</v>
      </c>
    </row>
    <row r="12" ht="12.75" customHeight="1">
      <c r="A12" s="1" t="s">
        <v>19</v>
      </c>
      <c r="B12" s="1">
        <v>8.5298</v>
      </c>
    </row>
    <row r="13" ht="12.75" customHeight="1">
      <c r="A13" s="1" t="s">
        <v>20</v>
      </c>
      <c r="B13" s="4">
        <f>853.5/100</f>
        <v>8.535</v>
      </c>
    </row>
    <row r="14" ht="12.75" customHeight="1">
      <c r="A14" s="1" t="s">
        <v>34</v>
      </c>
      <c r="B14" s="1">
        <v>11.1415</v>
      </c>
    </row>
    <row r="15" ht="12.75" customHeight="1">
      <c r="A15" s="1" t="s">
        <v>35</v>
      </c>
      <c r="B15">
        <f>7.19/100</f>
        <v>0.0719</v>
      </c>
    </row>
    <row r="16" ht="12.75" customHeight="1">
      <c r="A16" s="1" t="s">
        <v>38</v>
      </c>
      <c r="B16" s="1">
        <v>6.0953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