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Features\Documents\PMB-UNDIKSHA\va-pmb-undiksha\test\human\calc\"/>
    </mc:Choice>
  </mc:AlternateContent>
  <xr:revisionPtr revIDLastSave="0" documentId="13_ncr:1_{08809422-3486-4943-86D4-94534B8D6C3F}" xr6:coauthVersionLast="47" xr6:coauthVersionMax="47" xr10:uidLastSave="{00000000-0000-0000-0000-000000000000}"/>
  <bookViews>
    <workbookView xWindow="-120" yWindow="-120" windowWidth="29040" windowHeight="15720" xr2:uid="{1AD30FE2-C1F0-4340-B4CE-7F2C452643D4}"/>
  </bookViews>
  <sheets>
    <sheet name="Data" sheetId="2" r:id="rId1"/>
    <sheet name="CP" sheetId="3" r:id="rId2"/>
    <sheet name="CR" sheetId="4" r:id="rId3"/>
    <sheet name="F" sheetId="5" r:id="rId4"/>
    <sheet name="RR" sheetId="6" r:id="rId5"/>
    <sheet name="Final Score" sheetId="7" r:id="rId6"/>
    <sheet name="CP (K=5)" sheetId="1"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7" l="1" a="1"/>
  <c r="B3" i="7" s="1"/>
  <c r="L3" i="6" l="1"/>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2" i="6"/>
  <c r="P4" i="1" l="1"/>
  <c r="P5" i="1"/>
  <c r="P6" i="1"/>
  <c r="P7" i="1"/>
  <c r="P8" i="1"/>
  <c r="P9" i="1"/>
  <c r="P10" i="1"/>
  <c r="P11" i="1"/>
  <c r="P12" i="1"/>
  <c r="P13" i="1"/>
  <c r="P14" i="1"/>
  <c r="P15" i="1"/>
  <c r="Q15" i="1" s="1"/>
  <c r="P16" i="1"/>
  <c r="P17" i="1"/>
  <c r="P18" i="1"/>
  <c r="P19" i="1"/>
  <c r="P20" i="1"/>
  <c r="P21" i="1"/>
  <c r="P22" i="1"/>
  <c r="P23" i="1"/>
  <c r="P24" i="1"/>
  <c r="P25" i="1"/>
  <c r="P26" i="1"/>
  <c r="P27" i="1"/>
  <c r="Q27" i="1" s="1"/>
  <c r="P28" i="1"/>
  <c r="P29" i="1"/>
  <c r="P30" i="1"/>
  <c r="P31" i="1"/>
  <c r="P32" i="1"/>
  <c r="P33" i="1"/>
  <c r="P34" i="1"/>
  <c r="P35" i="1"/>
  <c r="P36" i="1"/>
  <c r="P37" i="1"/>
  <c r="P38" i="1"/>
  <c r="P39" i="1"/>
  <c r="Q39" i="1" s="1"/>
  <c r="P40" i="1"/>
  <c r="P41" i="1"/>
  <c r="P42" i="1"/>
  <c r="P43" i="1"/>
  <c r="P44" i="1"/>
  <c r="P45" i="1"/>
  <c r="P46" i="1"/>
  <c r="P47" i="1"/>
  <c r="P48" i="1"/>
  <c r="P49" i="1"/>
  <c r="P50" i="1"/>
  <c r="P51" i="1"/>
  <c r="Q51" i="1" s="1"/>
  <c r="P52" i="1"/>
  <c r="P3" i="1"/>
  <c r="H3" i="3"/>
  <c r="H4" i="3"/>
  <c r="H5" i="3"/>
  <c r="H6" i="3"/>
  <c r="H7" i="3"/>
  <c r="H8" i="3"/>
  <c r="H9" i="3"/>
  <c r="H10" i="3"/>
  <c r="H11" i="3"/>
  <c r="H12" i="3"/>
  <c r="H13" i="3"/>
  <c r="H14" i="3"/>
  <c r="I14" i="3" s="1"/>
  <c r="H15" i="3"/>
  <c r="H16" i="3"/>
  <c r="H17" i="3"/>
  <c r="H18" i="3"/>
  <c r="I18" i="3" s="1"/>
  <c r="H19" i="3"/>
  <c r="H20" i="3"/>
  <c r="I20" i="3" s="1"/>
  <c r="H21" i="3"/>
  <c r="H22" i="3"/>
  <c r="H23" i="3"/>
  <c r="H24" i="3"/>
  <c r="H25" i="3"/>
  <c r="H26" i="3"/>
  <c r="H27" i="3"/>
  <c r="H28" i="3"/>
  <c r="H29" i="3"/>
  <c r="H30" i="3"/>
  <c r="I30" i="3" s="1"/>
  <c r="H31" i="3"/>
  <c r="H32" i="3"/>
  <c r="I32" i="3" s="1"/>
  <c r="H33" i="3"/>
  <c r="I33" i="3" s="1"/>
  <c r="H34" i="3"/>
  <c r="H35" i="3"/>
  <c r="H36" i="3"/>
  <c r="H37" i="3"/>
  <c r="H38" i="3"/>
  <c r="H39" i="3"/>
  <c r="H40" i="3"/>
  <c r="H41" i="3"/>
  <c r="H42" i="3"/>
  <c r="I42" i="3" s="1"/>
  <c r="H43" i="3"/>
  <c r="H44" i="3"/>
  <c r="I44" i="3" s="1"/>
  <c r="H45" i="3"/>
  <c r="H46" i="3"/>
  <c r="H47" i="3"/>
  <c r="H48" i="3"/>
  <c r="H49" i="3"/>
  <c r="H50" i="3"/>
  <c r="H51" i="3"/>
  <c r="H2" i="3"/>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2" i="5"/>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2" i="4"/>
  <c r="I15" i="3"/>
  <c r="I16" i="3"/>
  <c r="I19" i="3"/>
  <c r="I39" i="3"/>
  <c r="I40" i="3"/>
  <c r="I43" i="3"/>
  <c r="Q4" i="1"/>
  <c r="Q5" i="1"/>
  <c r="Q6" i="1"/>
  <c r="Q7" i="1"/>
  <c r="Q8" i="1"/>
  <c r="Q9" i="1"/>
  <c r="Q10" i="1"/>
  <c r="Q11" i="1"/>
  <c r="Q12" i="1"/>
  <c r="Q13" i="1"/>
  <c r="Q14" i="1"/>
  <c r="Q16" i="1"/>
  <c r="Q17" i="1"/>
  <c r="Q18" i="1"/>
  <c r="Q19" i="1"/>
  <c r="Q20" i="1"/>
  <c r="Q21" i="1"/>
  <c r="Q22" i="1"/>
  <c r="Q23" i="1"/>
  <c r="Q24" i="1"/>
  <c r="Q25" i="1"/>
  <c r="Q26" i="1"/>
  <c r="Q28" i="1"/>
  <c r="Q29" i="1"/>
  <c r="Q30" i="1"/>
  <c r="Q31" i="1"/>
  <c r="Q32" i="1"/>
  <c r="Q33" i="1"/>
  <c r="Q34" i="1"/>
  <c r="Q35" i="1"/>
  <c r="Q36" i="1"/>
  <c r="Q37" i="1"/>
  <c r="Q38" i="1"/>
  <c r="Q40" i="1"/>
  <c r="Q41" i="1"/>
  <c r="Q42" i="1"/>
  <c r="Q43" i="1"/>
  <c r="Q44" i="1"/>
  <c r="Q45" i="1"/>
  <c r="Q46" i="1"/>
  <c r="Q47" i="1"/>
  <c r="Q48" i="1"/>
  <c r="Q49" i="1"/>
  <c r="Q50" i="1"/>
  <c r="Q52" i="1"/>
  <c r="Q3" i="1"/>
  <c r="G2" i="3"/>
  <c r="A2" i="6" a="1"/>
  <c r="A2" i="6" s="1"/>
  <c r="A2" i="5" a="1"/>
  <c r="A2" i="5" s="1"/>
  <c r="A2" i="4" a="1"/>
  <c r="A2" i="4" s="1"/>
  <c r="G51" i="3"/>
  <c r="I51" i="3" s="1"/>
  <c r="G50" i="3"/>
  <c r="G49" i="3"/>
  <c r="I49" i="3" s="1"/>
  <c r="G48" i="3"/>
  <c r="G47" i="3"/>
  <c r="G46" i="3"/>
  <c r="I46" i="3" s="1"/>
  <c r="G45" i="3"/>
  <c r="I45" i="3" s="1"/>
  <c r="G44" i="3"/>
  <c r="G43" i="3"/>
  <c r="G42" i="3"/>
  <c r="G41" i="3"/>
  <c r="G40" i="3"/>
  <c r="G39" i="3"/>
  <c r="G38" i="3"/>
  <c r="G37" i="3"/>
  <c r="I37" i="3" s="1"/>
  <c r="G36" i="3"/>
  <c r="G35" i="3"/>
  <c r="G34" i="3"/>
  <c r="I34" i="3" s="1"/>
  <c r="G33" i="3"/>
  <c r="G32" i="3"/>
  <c r="G31" i="3"/>
  <c r="I31" i="3" s="1"/>
  <c r="G30" i="3"/>
  <c r="G29" i="3"/>
  <c r="G28" i="3"/>
  <c r="I28" i="3" s="1"/>
  <c r="G27" i="3"/>
  <c r="I27" i="3" s="1"/>
  <c r="G26" i="3"/>
  <c r="G25" i="3"/>
  <c r="I25" i="3" s="1"/>
  <c r="G24" i="3"/>
  <c r="G23" i="3"/>
  <c r="G22" i="3"/>
  <c r="I22" i="3" s="1"/>
  <c r="G21" i="3"/>
  <c r="I21" i="3" s="1"/>
  <c r="G20" i="3"/>
  <c r="G19" i="3"/>
  <c r="G18" i="3"/>
  <c r="G17" i="3"/>
  <c r="G16" i="3"/>
  <c r="G15" i="3"/>
  <c r="G14" i="3"/>
  <c r="G13" i="3"/>
  <c r="G12" i="3"/>
  <c r="G11" i="3"/>
  <c r="I11" i="3" s="1"/>
  <c r="G10" i="3"/>
  <c r="G9" i="3"/>
  <c r="G8" i="3"/>
  <c r="G7" i="3"/>
  <c r="G6" i="3"/>
  <c r="G5" i="3"/>
  <c r="I5" i="3" s="1"/>
  <c r="G4" i="3"/>
  <c r="G3" i="3"/>
  <c r="I3" i="3" s="1"/>
  <c r="A2" i="3" a="1"/>
  <c r="A2" i="3" s="1"/>
  <c r="M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3" i="1"/>
  <c r="O3" i="1"/>
  <c r="N3" i="1"/>
  <c r="L3" i="1"/>
  <c r="A3" i="1" a="1"/>
  <c r="A3" i="1" s="1"/>
  <c r="D3" i="7" l="1" a="1"/>
  <c r="D3" i="7" s="1"/>
  <c r="D54" i="7" s="1"/>
  <c r="H53" i="4"/>
  <c r="C3" i="7" a="1"/>
  <c r="C3" i="7" s="1"/>
  <c r="C54" i="7" s="1"/>
  <c r="I10" i="3"/>
  <c r="I50" i="3"/>
  <c r="I26" i="3"/>
  <c r="I9" i="3"/>
  <c r="I48" i="3"/>
  <c r="I36" i="3"/>
  <c r="I24" i="3"/>
  <c r="I47" i="3"/>
  <c r="I35" i="3"/>
  <c r="I23" i="3"/>
  <c r="I4" i="3"/>
  <c r="I41" i="3"/>
  <c r="I29" i="3"/>
  <c r="I17" i="3"/>
  <c r="I38" i="3"/>
  <c r="E3" i="7" a="1"/>
  <c r="E3" i="7" s="1"/>
  <c r="H53" i="5"/>
  <c r="Q54" i="1"/>
  <c r="L53" i="6"/>
  <c r="I8" i="3"/>
  <c r="I2" i="3"/>
  <c r="I6" i="3"/>
  <c r="I12" i="3"/>
  <c r="I7" i="3"/>
  <c r="I13" i="3"/>
  <c r="B54" i="7" l="1"/>
  <c r="F5" i="7"/>
  <c r="F29" i="7"/>
  <c r="F14" i="7"/>
  <c r="F42" i="7"/>
  <c r="F50" i="7"/>
  <c r="F43" i="7"/>
  <c r="F52" i="7"/>
  <c r="F22" i="7"/>
  <c r="F10" i="7"/>
  <c r="F23" i="7"/>
  <c r="F47" i="7"/>
  <c r="F32" i="7"/>
  <c r="F51" i="7"/>
  <c r="F28" i="7"/>
  <c r="F11" i="7"/>
  <c r="F33" i="7"/>
  <c r="F4" i="7"/>
  <c r="F38" i="7"/>
  <c r="F17" i="7"/>
  <c r="F41" i="7"/>
  <c r="F30" i="7"/>
  <c r="F18" i="7"/>
  <c r="F27" i="7"/>
  <c r="F8" i="7"/>
  <c r="F7" i="7"/>
  <c r="F37" i="7"/>
  <c r="F13" i="7"/>
  <c r="F44" i="7"/>
  <c r="F45" i="7"/>
  <c r="F24" i="7"/>
  <c r="F12" i="7"/>
  <c r="F25" i="7"/>
  <c r="F21" i="7"/>
  <c r="F6" i="7"/>
  <c r="F48" i="7"/>
  <c r="F19" i="7"/>
  <c r="F49" i="7"/>
  <c r="F31" i="7"/>
  <c r="F34" i="7"/>
  <c r="F46" i="7"/>
  <c r="F36" i="7"/>
  <c r="F16" i="7"/>
  <c r="F40" i="7"/>
  <c r="F26" i="7"/>
  <c r="F9" i="7"/>
  <c r="F20" i="7"/>
  <c r="E54" i="7"/>
  <c r="F54" i="7" s="1"/>
  <c r="F3" i="7"/>
  <c r="I53" i="3"/>
  <c r="F15" i="7" l="1"/>
  <c r="F35" i="7"/>
  <c r="F3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<sst xmlns="http://schemas.openxmlformats.org/spreadsheetml/2006/main" count="430" uniqueCount="364">
  <si>
    <t>No</t>
  </si>
  <si>
    <t>Question</t>
  </si>
  <si>
    <t>Answer</t>
  </si>
  <si>
    <t>Ground Truth</t>
  </si>
  <si>
    <t>Contexts</t>
  </si>
  <si>
    <t>Data Awal</t>
  </si>
  <si>
    <t>Hasil Model</t>
  </si>
  <si>
    <t>C1</t>
  </si>
  <si>
    <t>C2</t>
  </si>
  <si>
    <t>C3</t>
  </si>
  <si>
    <t>C4</t>
  </si>
  <si>
    <t>C5</t>
  </si>
  <si>
    <t>P@1</t>
  </si>
  <si>
    <t>P@2</t>
  </si>
  <si>
    <t>P@3</t>
  </si>
  <si>
    <t>P@4</t>
  </si>
  <si>
    <t>P@5</t>
  </si>
  <si>
    <t>K</t>
  </si>
  <si>
    <t>Number of claims in the generated answer that can be inferred from given context</t>
  </si>
  <si>
    <t>Total number of claims in the generated answer</t>
  </si>
  <si>
    <t>Number of relevant contexts retrieved</t>
  </si>
  <si>
    <t>Total number of reference context</t>
  </si>
  <si>
    <t>Score Faithfulness</t>
  </si>
  <si>
    <t>Score Response Relevancy</t>
  </si>
  <si>
    <t>Score Context Recall</t>
  </si>
  <si>
    <t>Score Context Precision</t>
  </si>
  <si>
    <t>P1</t>
  </si>
  <si>
    <t>P2</t>
  </si>
  <si>
    <t>P3</t>
  </si>
  <si>
    <t>E1</t>
  </si>
  <si>
    <t>E2</t>
  </si>
  <si>
    <t>E3</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</si>
  <si>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</si>
  <si>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</si>
  <si>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</si>
  <si>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</si>
  <si>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</si>
  <si>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</si>
  <si>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</si>
  <si>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</si>
  <si>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</si>
  <si>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</si>
  <si>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</si>
  <si>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</si>
  <si>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</si>
  <si>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</si>
  <si>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</si>
  <si>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</si>
  <si>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FK didirikan?</t>
  </si>
  <si>
    <t>Apa visi dari FK?</t>
  </si>
  <si>
    <t>Apa visi dari FMIPA?</t>
  </si>
  <si>
    <t>Siapa Dekan FMIPA?</t>
  </si>
  <si>
    <t>Kapan program studi Pendidikan Olahraga dan Kesehatan pertama kali berdiri di bawah Jurusan Pendidikan Matematika dan Ilmu Pengetahuan Alam (MIPA)?</t>
  </si>
  <si>
    <t>Apa visi dari FOK?</t>
  </si>
  <si>
    <t>Kapan FTK mulai berdiri dan program studi awal apa yang ditawarkan?</t>
  </si>
  <si>
    <t>Siapa Dekan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</si>
  <si>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</si>
  <si>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</si>
  <si>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</si>
  <si>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</si>
  <si>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</si>
  <si>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</si>
  <si>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</si>
  <si>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</si>
  <si>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</si>
  <si>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</si>
  <si>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</si>
  <si>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</si>
  <si>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</si>
  <si>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</si>
  <si>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</si>
  <si>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tugas utama dari UPA TIK?</t>
  </si>
  <si>
    <t>Siapa kepala UPA TIK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</si>
  <si>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</si>
  <si>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</si>
  <si>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</si>
  <si>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</si>
  <si>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</si>
  <si>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</si>
  <si>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</si>
  <si>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</si>
  <si>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</si>
  <si>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Daya tampung mahasiswa untuk Program Studi Ilmu Komputer (S1) di Universitas Pendidikan Ganesha adalah 110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</si>
  <si>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</si>
  <si>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</si>
  <si>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Nama Wakil Dekan I Fakultas Ekonomi (FE) Universitas Pendidikan Ganesha adalah Dr. Dra. Ni Made Suci, M.Si.</t>
  </si>
  <si>
    <t>Nama dekan Fakultas Ilmu Pendidikan (FIP) Universitas Pendidikan Ganesha adalah Prof. Dr. I Wayan Widiana, S.Pd., M.Pd.</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</si>
  <si>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</si>
  <si>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</si>
  <si>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</si>
  <si>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</si>
  <si>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</si>
  <si>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</si>
  <si>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</si>
  <si>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</si>
  <si>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Motto Universitas Pendidikan Ganesha (Undiksha) adalah “dharmaning sajjana umerdhyaken widyaguna” yang berarti kewajiban orang bijaksana adalah mengembangkan ilmu pengetahuan dan pekerti.</t>
  </si>
  <si>
    <t>Rektor Universitas Pendidikan Ganesha saat ini adalah Prof. Dr. I Wayan Lasmawan, M.Pd.</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</si>
  <si>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</si>
  <si>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</si>
  <si>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</si>
  <si>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</si>
  <si>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</si>
  <si>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</si>
  <si>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</si>
  <si>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</si>
  <si>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</si>
  <si>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</si>
  <si>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</si>
  <si>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</si>
  <si>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</si>
  <si>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</si>
  <si>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</si>
  <si>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</si>
  <si>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</si>
  <si>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</si>
  <si>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</si>
  <si>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</si>
  <si>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</si>
  <si>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</si>
  <si>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</si>
  <si>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</si>
  <si>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</si>
  <si>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</si>
  <si>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Undiksha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</si>
  <si>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</si>
  <si>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</si>
  <si>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</si>
  <si>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</si>
  <si>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</si>
  <si>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Pertanyaan tersebut tidak relevan dengan konteks kampus Universitas Pendidikan Ganesha.</t>
  </si>
  <si>
    <t>Precision@k</t>
  </si>
  <si>
    <t>Analisa TP (1) / FP (0) Kandidat Context (vk)</t>
  </si>
  <si>
    <t>AVG Score CP</t>
  </si>
  <si>
    <t>Context Precision@K</t>
  </si>
  <si>
    <t>Context</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</si>
  <si>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</si>
  <si>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</si>
  <si>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</si>
  <si>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</si>
  <si>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</si>
  <si>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Anda dapat melihat informasi daya tampung mahasiswa baru Universitas Pendidikan Ganesha tahun akademik 2024/2025 dengan mengunjungi tautan berikut: https://undiksha.ac.id/pmb/tahun2024/daya-tampung.</t>
  </si>
  <si>
    <t>Anda dapat melihat informasi daya tampung mahasiswa baru Universitas Pendidikan Ganesha tahun akademik 2024/2025 dengan mengunjungi tautan berikut: [Daya Tampung Mahasiswa Baru Tahun Akademik 2024/2025](https://undiksha.ac.id/pmb/tahun2024/daya-tampung/).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</si>
  <si>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</si>
  <si>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</si>
  <si>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</si>
  <si>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</si>
  <si>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</si>
  <si>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</si>
  <si>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</si>
  <si>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</si>
  <si>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</si>
  <si>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</si>
  <si>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Visi Fakultas Ekonomi (FE) Universitas Pendidikan Ganesha adalah "Menjadi Fakultas Unggul Berjiwa Wirausaha Berlandaskan Falsafah Tri Hita Karana di Asia Tahun 2045."</t>
  </si>
  <si>
    <t>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</si>
  <si>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</si>
  <si>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</si>
  <si>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</si>
  <si>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</si>
  <si>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</si>
  <si>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Fakultas Ilmu Pendidikan (FIP) Universitas Pendidikan Ganesha mulai berdiri pada tahun 1968. Jurusan awal yang ada di FIP adalah Jurusan Bimbingan dan Penyuluhan serta Pendidikan Luar Sekolah.</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</si>
  <si>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</si>
  <si>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</si>
  <si>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</si>
  <si>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Visi Fakultas Matematika dan Ilmu Pengetahuan Alam (MIPA)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</si>
  <si>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</si>
  <si>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</si>
  <si>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</si>
  <si>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</si>
  <si>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</si>
  <si>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</si>
  <si>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Direktur Pascasarjana Universitas Pendidikan Ganesha adalah Prof. Dr. I Nyoman Jampel, M.Pd.</t>
  </si>
  <si>
    <t>Nama Direktur Pascasarjana Universitas Pendidikan Ganesha adalah Prof. Dr. I Nyoman Jampel, M.Pd.</t>
  </si>
  <si>
    <t>Salam Harmoni🙏
1. Doktor Pendidikan Dasar
2. Doktor Ilmu Pendidikan
3. Doktor Pendidikan Bahasa
4. Doktor Pendidikan Bahasa Inggris
5. Doktor Teknologi Pendidikan</t>
  </si>
  <si>
    <t>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</si>
  <si>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</si>
  <si>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</si>
  <si>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</si>
  <si>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</si>
  <si>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1. Lulusan SMA/SMK/MA/Sederajat tahun 2023, 2024, dan 2025.
2. Lulusan Paket C tahun 2023, 2024, dan 2025 dengan umur maksimal 25 tahun (per 1 Juli 2025).</t>
  </si>
  <si>
    <t>Kriteria peserta UTBK (Ujian Tulis Berbasis Komputer) mencakup:
1. Lulusan SMA/SMK/MA/Sederajat tahun 2023, 2024, dan 2025.
2. Lulusan Paket C tahun 2023, 2024, dan 2025 dengan umur maksimal 25 tahun (per 1 Juli 2025).</t>
  </si>
  <si>
    <t>Salam Harmoni🙏
Kriteria peserta UTBK (Ujian Tulis Berbasis Komputer) mencakup:
1. Lulusan SMA/SMK/MA/Sederajat tahun 2023, 2024, dan 2025.
2. Lulusan Paket C tahun 2023, 2024, dan 2025 dengan umur maksimal 25 tahun (per 1 Juli 2025).</t>
  </si>
  <si>
    <t>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</si>
  <si>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</si>
  <si>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</si>
  <si>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</si>
  <si>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</si>
  <si>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</si>
  <si>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</si>
  <si>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</si>
  <si>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</si>
  <si>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</si>
  <si>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</si>
  <si>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</si>
  <si>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</si>
  <si>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</si>
  <si>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</si>
  <si>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</si>
  <si>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Informasi lebih lanjut tentang UKM di Undiksha dapat diakses melalui laman https://undiksha.ac.id/kemahasiswaan/ukm/.</t>
  </si>
  <si>
    <t>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</si>
  <si>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</si>
  <si>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</si>
  <si>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</si>
  <si>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Universitas Pendidikan Ganesha saat ini adalah I Ketut Resika Arthana, S.T., M.Kom.</t>
  </si>
  <si>
    <t>Kepala UPA TIK Undiksha saat ini adalah I Ketut Resika Arthana, S.T., M.Kom.</t>
  </si>
  <si>
    <t>Salam Harmoni🙏
1. Terakreditasi A oleh Badan Akreditasi Nasional Perguruan Tinggi (BAN-PT).
2. Terakreditasi internasional oleh AQAS (Agency for Quality Assurance in Higher Education) pada berbagai bidang studi.</t>
  </si>
  <si>
    <t>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</si>
  <si>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</si>
  <si>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</si>
  <si>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</si>
  <si>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</si>
  <si>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</si>
  <si>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
Silakan klik tautan tersebut untuk mengakses KTM Anda.</t>
  </si>
  <si>
    <t>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</si>
  <si>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</si>
  <si>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t>
  </si>
  <si>
    <t>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t>
  </si>
  <si>
    <t>Pertanyaan tidak relevan dengan konteks kampus Universitas Pendidikan Ganesha.</t>
  </si>
  <si>
    <t>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t>
  </si>
  <si>
    <t>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t>
  </si>
  <si>
    <t>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</si>
  <si>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t>
  </si>
  <si>
    <t>No Test Case</t>
  </si>
  <si>
    <t>CP</t>
  </si>
  <si>
    <t>CR</t>
  </si>
  <si>
    <t>F</t>
  </si>
  <si>
    <t>RR</t>
  </si>
  <si>
    <t>Average</t>
  </si>
  <si>
    <t>Retrieval</t>
  </si>
  <si>
    <t>Generation</t>
  </si>
  <si>
    <t>Total Average</t>
  </si>
  <si>
    <t>Total Average Score</t>
  </si>
  <si>
    <t>Apa saja jenis beasiswa yang ditawarkan oleh Universitas Pendidikan Ganesha?</t>
  </si>
  <si>
    <t>Apa jenis-jenis beasiswa untuk mahasiswa undiksha?</t>
  </si>
  <si>
    <t>Saya mau tahu tentang Beasiswa Afirmasi Dikti (Adik) Papua</t>
  </si>
  <si>
    <t>Bagaimana proses pendaftaran untuk mengikuti Program Adik Papua?</t>
  </si>
  <si>
    <t>Apa tujuan dari Program Beasiswa Afirmasi Dikti (Adik) Papua?</t>
  </si>
  <si>
    <t>Di mana saya dapat melihat informasi daya tampung mahasiswa baru Universitas Pendidikan Ganesha untuk tahun akademik 2024/2025?</t>
  </si>
  <si>
    <t>Apa saja informasi yang tersedia dalam informasi daya tampung mahasiswa baru Universitas Pendidikan Ganesha?</t>
  </si>
  <si>
    <t>Dimana melihat informasi daya tampung Mahasiswa Baru Undiksha Tahun Akademik 2024/2025?</t>
  </si>
  <si>
    <t>Berapa jumlah daya tampung mahasiswa program studi ilmu komputer S1?</t>
  </si>
  <si>
    <t>Apa syarat calon mahasiswa boleh ikut SMBJM di Undiksha?</t>
  </si>
  <si>
    <t>Apa yang dimaksud Estimasi Biaya Kuliah?</t>
  </si>
  <si>
    <t>Kenapa estimasi biaya kuliah ada di Undiksha?</t>
  </si>
  <si>
    <t>Apa itu estimasi biaya kuliah undiksha?</t>
  </si>
  <si>
    <t>Fasilitas apa yang dimiliki undiksha?</t>
  </si>
  <si>
    <t>Apa fasilitas yang disediakan Undiksha?</t>
  </si>
  <si>
    <t>Dimana kita bisa mendapatkan informasi fasilitas layanan konseling?</t>
  </si>
  <si>
    <t>Bagaimana cara mendapatkan informasi mengenai layanan konseling di Universitas Pendidikan Ganesha?</t>
  </si>
  <si>
    <t>Siapa nama Dekan Fakultas Bahasa dan Seni?</t>
  </si>
  <si>
    <t>Nama Dekan Fakultas Bahasa dan Seni</t>
  </si>
  <si>
    <t>Informasi mengenai Fakultas Bahasa dan Seni</t>
  </si>
  <si>
    <t>Sebutkan informasi tentang Fakultas Bahasa dan Seni</t>
  </si>
  <si>
    <t>Berikan info mengenai Fakultas Bahasa dan Seni</t>
  </si>
  <si>
    <t>Siapa kepala UPA TIK Undiksha?</t>
  </si>
  <si>
    <t>Siapa nama kepala UPA TIK Undiksha?</t>
  </si>
  <si>
    <t>Nama kepala UPA TIK Undiksha</t>
  </si>
  <si>
    <t>Apa motto Undiksha?</t>
  </si>
  <si>
    <t>Motto yang dimiliki undiksha?</t>
  </si>
  <si>
    <t>Sebutkan motto yang dimiliki Undiksha!</t>
  </si>
  <si>
    <t>Undiksha memiliki akreditasi apa saja?</t>
  </si>
  <si>
    <t>Akreditasi apa yang dimiliki undiksha?</t>
  </si>
  <si>
    <t>Apa visi Undiksha?</t>
  </si>
  <si>
    <t>Siapa rektor undiksha?</t>
  </si>
  <si>
    <t>Siapa nama rektor Undiksha?</t>
  </si>
  <si>
    <t>Mau cek kelulusan SMBJM nomor pendaftaran 3242000006 tanggal lahir 2005-11-30</t>
  </si>
  <si>
    <t>Gimana cara cek kelulusan SMBJM dengan nomor pendaftaran 3242000006 tanggal lahir 2005-11-30</t>
  </si>
  <si>
    <t>Saya ingin mengecek status kelulusan SMBJM</t>
  </si>
  <si>
    <t>Saya bingung mau cek status kelulusan SMBJM</t>
  </si>
  <si>
    <t>Gimana caranya cek status kelulusan SMBJM?</t>
  </si>
  <si>
    <t>Saya ingin cetak KTM, NIM saya adalah 2115101014</t>
  </si>
  <si>
    <t>NIM saya 2115101014 ingin cetak KTM</t>
  </si>
  <si>
    <t>Saya mau cetak KTM dengan NIM 2115101014</t>
  </si>
  <si>
    <t>Dimana saya dapat melihat KTM?</t>
  </si>
  <si>
    <t>Apa visi Fakultas Ekonomi?</t>
  </si>
  <si>
    <t>Siapa nama Wakil Dekan Fakultas Ekonomi?</t>
  </si>
  <si>
    <t>Nama Wakil Dekan FE</t>
  </si>
  <si>
    <t>Visi yang dimiliki Fakultas Ekonomi</t>
  </si>
  <si>
    <t>Informasi web FHIS</t>
  </si>
  <si>
    <t>Apakah FHIS punya web?</t>
  </si>
  <si>
    <t>Web FHIS Undiksha</t>
  </si>
  <si>
    <t>Apakah FHIS punya video profil?</t>
  </si>
  <si>
    <t>Video profil FHIS</t>
  </si>
  <si>
    <t>Siapa nama dekan FIP Undiksha?</t>
  </si>
  <si>
    <t>Nama dekan FIP</t>
  </si>
  <si>
    <t>FIP nama dekannya siapa?</t>
  </si>
  <si>
    <t>Kapan FIP mulai berdiri?</t>
  </si>
  <si>
    <t>Kapan FIP mulai berdiri dengan jurusan yang awal?</t>
  </si>
  <si>
    <t>Kapan FIP berdiri dan apa jurusan awalnya?</t>
  </si>
  <si>
    <t>FK didirikan kapan?</t>
  </si>
  <si>
    <t>Apa visi FK?</t>
  </si>
  <si>
    <t>Apa visi yang dimiliki FK?</t>
  </si>
  <si>
    <t>Visi dari FK</t>
  </si>
  <si>
    <t>Apa visi yang dimiliki FMIPA?</t>
  </si>
  <si>
    <t>Apa visi FMIPA?</t>
  </si>
  <si>
    <t>Siapa nama dekan FMIPA?</t>
  </si>
  <si>
    <t>Nama dekan FMIPA</t>
  </si>
  <si>
    <t>Dekan FMIPA siapa?</t>
  </si>
  <si>
    <t>Kapan program studi Pendidikan Olahraga dan Kesehatan berdiri di bawah Jurusan Pendidikan Matematika dan Ilmu Pengetahuan Alam (MIPA)?</t>
  </si>
  <si>
    <t>Kapan Program Studi Pendidikan Olahraga dan Kesehatan pertama kali berdiri?</t>
  </si>
  <si>
    <t>Kapan Program Studi Pendidikan Olahraga dan Kesehatan berdiri dan jurusan dibawahnya?</t>
  </si>
  <si>
    <t>Apa visi FOK?</t>
  </si>
  <si>
    <t>Visi dari FOK adalah</t>
  </si>
  <si>
    <t>Sebutkan visi dari FOK!</t>
  </si>
  <si>
    <t>Kapan FTK didirikan?</t>
  </si>
  <si>
    <t>Kapan FTK berdiri dan program studi awal apa yang ditawarkan?</t>
  </si>
  <si>
    <t>FTK kapan mulai berdiri? Dan apa program studi yang awal ditawarkan?</t>
  </si>
  <si>
    <t>Siapa nama dekan FTK?</t>
  </si>
  <si>
    <t>Nama dekan FTK</t>
  </si>
  <si>
    <t>Dekan FTK siapa?</t>
  </si>
  <si>
    <t>Kurikulum Undiksha sesuai dengan apa?</t>
  </si>
  <si>
    <t>Bagaimana kurikulum di Undiksha?</t>
  </si>
  <si>
    <t>Apa saja pedoman dari pengembangan kurikulum di Undiksha?</t>
  </si>
  <si>
    <t>Apa saja jenis kecerdasan yang dikembangkan di kurikulum Undiksha?</t>
  </si>
  <si>
    <t>Bagaimana falsafah Tri Hita Karana diterapkan dalam pengembangan kecerdasan di Universitas Pendidikan Ganesha?</t>
  </si>
  <si>
    <t>Apa jenis-jenis kecerdasan pada kurikulum Undiksha berdasarkan falsafah Tri Hita Karana?</t>
  </si>
  <si>
    <t>Nama direktur pascasarjana undiksha</t>
  </si>
  <si>
    <t>Siapa Direktur Pascasarjana Universitas Pendidikan Ganesha?</t>
  </si>
  <si>
    <t>Apa saja program doktoral yang ditawarkan oleh Fakultas Pascasarjana Universitas Pendidikan Ganesha?</t>
  </si>
  <si>
    <t>Sebutkan program doktoral di Fakultas Pascasarjana Universitas Pendidikan Ganesha</t>
  </si>
  <si>
    <t>Informasi cara pembayaran UKT Mahasiswa Baru Undiksha dengan Layanan BRIVA</t>
  </si>
  <si>
    <t>Di mana saya dapat menemukan informasi lebih lanjut mengenai prosedur pembayaran UKT mahasiswa baru Universitas Pendidikan Ganesha?</t>
  </si>
  <si>
    <t>Dimana informasi lebih lanjut mengenai prosedur pembayaran UKT dengan BRIVA?</t>
  </si>
  <si>
    <t>Link informasi prosedur mengenai cara pembayaran UKT untuk Mahasiswa Baru dengan BRIVA</t>
  </si>
  <si>
    <t>Apa itu BRI Virtual Account (BRIVA) dan bagaimana cara menggunakannya untuk pembayaran UKT di Undiksha?</t>
  </si>
  <si>
    <t>Apa tugas utama dan fungsi UPA TIK Undiksha?</t>
  </si>
  <si>
    <t>Tugas utama dari UPA TIK dan fungsinya di Undiksha</t>
  </si>
  <si>
    <t>Bagaimana cara mendapat informasi lebih lanjut mengenai UKM di Undiksha?</t>
  </si>
  <si>
    <t>Apa langkah-langkah untuk mendapat informasi lebih lanjut tentang UKM di Undiksha?</t>
  </si>
  <si>
    <t>Apa fungsi utama UKM?</t>
  </si>
  <si>
    <t>Apa fungsi utama dari UKM di Universitas Pendidikan Ganesha?</t>
  </si>
  <si>
    <t>Berapa biaya mengikuti Tes SNBT?</t>
  </si>
  <si>
    <t>Berapa biaya yang diperlukan untuk mengikuti SNBT?</t>
  </si>
  <si>
    <t>Biaya untuk mengikuti SNBT</t>
  </si>
  <si>
    <t>Kapan pelaksanaan SNBT?</t>
  </si>
  <si>
    <t>Jadwal SNBT</t>
  </si>
  <si>
    <t>Kapan pelaksanaan SNBP?</t>
  </si>
  <si>
    <t>Jadwal SNBP</t>
  </si>
  <si>
    <t>Apa syarat mendaftar SNBP?</t>
  </si>
  <si>
    <t>Syarat bagi siswa yang ingin mendaftar SNBP</t>
  </si>
  <si>
    <t>Apa kriteria untuk peserta UTBK?</t>
  </si>
  <si>
    <t>Kriteria peserta UTBK</t>
  </si>
  <si>
    <t>Apa saja kriteria peserta untuk bisa mengikuti UTBK?</t>
  </si>
  <si>
    <t>Apa saja prinsip yang diterapkan dalam Seleksi Nasional Penerimaan Mahasiswa Baru (SNPMB)?</t>
  </si>
  <si>
    <t>SNPMB terdapat prinsip-prinsip apa saja?</t>
  </si>
  <si>
    <t>Prinsip-prinsip SNPMB meliputi apa saja?</t>
  </si>
  <si>
    <t>Jadwal SMBJM</t>
  </si>
  <si>
    <t>Beasiswa di Universitas Pendidikan Ganesha</t>
  </si>
  <si>
    <t>Apakah daya tampung untuk Program Studi Ilmu Komputer (S1) di Universitas Pendidikan banyak?</t>
  </si>
  <si>
    <t>Berapa daya tampung mahasiswa untuk Program Studi Ilmu Komputer (S1) di Undiksha?</t>
  </si>
  <si>
    <t>Siapa saja yang boleh mengikuti seleksi Mahasiswa Baru Jalur Mandiri (SMBJM) di Undiksha?</t>
  </si>
  <si>
    <t>Apa saja fasilitas yang tersedia di Undiksha untuk mendukung proses belajar mengajar?</t>
  </si>
  <si>
    <t>Ingin tau informasi cara mendapatkan layanan konseling di undiksha</t>
  </si>
  <si>
    <t>Kapan Fakultas Kedokteran (FK) didirikan?</t>
  </si>
  <si>
    <t>Siapa Direktur Pascasarjana Undiksha?</t>
  </si>
  <si>
    <t>Program doktoral apa saja yang ada di Fakultas Pascasarjana Undiksha?</t>
  </si>
  <si>
    <t>Dimana informasi mengenai prosedur pembayaran UKT mahasiswa baru Universitas Pendidikan Ganesha?</t>
  </si>
  <si>
    <t>Kapan jadwal pendaftaran untuk SMBJM undiksha dibuka?</t>
  </si>
  <si>
    <t>Fungsi utama UKM di Universitas Pendidikan Ganesha</t>
  </si>
  <si>
    <t>Bagaimana cara mendapatkan informasi mengenai UKM di Universitas Pendidikan Ganesha?</t>
  </si>
  <si>
    <t>Visi Universitas Pendidikan Ganesha apa?</t>
  </si>
  <si>
    <t>Siapa rektor Universitas Pendidikan Ganesha?</t>
  </si>
  <si>
    <t>Siapa pendiri undiksha?</t>
  </si>
  <si>
    <t>Siapa rektor pertama undiksha?</t>
  </si>
  <si>
    <t>Presiden indonesia sekarang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</si>
</sst>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0" fontId="1" fillId="2" borderId="5" xfId="0" applyFont="1" applyFill="1" applyBorder="1" applyAlignment="1">
      <alignment horizontal="center" vertical="center"/>
    </xf>
    <xf numFmtId="2" fontId="3" fillId="0" borderId="1" xfId="0" applyNumberFormat="1" applyFont="1" applyBorder="1" applyAlignment="1">
      <alignment horizontal="center"/>
    </xf>
    <xf numFmtId="0" fontId="1" fillId="2" borderId="5" xfId="0" applyFont="1" applyFill="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wrapText="1"/>
    </xf>
    <xf numFmtId="2" fontId="0" fillId="0" borderId="1" xfId="0" applyNumberFormat="1" applyBorder="1" applyAlignment="1">
      <alignment horizontal="center"/>
    </xf>
    <xf numFmtId="2" fontId="1" fillId="2" borderId="1" xfId="0" applyNumberFormat="1" applyFont="1" applyFill="1" applyBorder="1" applyAlignment="1">
      <alignment horizontal="center" vertical="center"/>
    </xf>
    <xf numFmtId="2" fontId="0" fillId="0" borderId="0" xfId="0" applyNumberFormat="1" applyAlignment="1">
      <alignment horizontal="center"/>
    </xf>
    <xf numFmtId="2"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right"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0" borderId="1" xfId="0" applyFont="1" applyBorder="1" applyAlignment="1">
      <alignment horizontal="right"/>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RAGAS Evaluations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146069346536"/>
          <c:y val="0.20584574035549594"/>
          <c:w val="0.84345653090390682"/>
          <c:h val="0.611678084330538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Context Precision</c:v>
              </c:pt>
              <c:pt idx="1">
                <c:v>Context Recall</c:v>
              </c:pt>
              <c:pt idx="2">
                <c:v>Faithfulness</c:v>
              </c:pt>
              <c:pt idx="3">
                <c:v>Response Relevancy</c:v>
              </c:pt>
            </c:strLit>
          </c:cat>
          <c:val>
            <c:numRef>
              <c:f>'Final Score'!$B$54:$E$54</c:f>
              <c:numCache>
                <c:formatCode>0.00</c:formatCode>
                <c:ptCount val="4"/>
                <c:pt idx="0">
                  <c:v>1</c:v>
                </c:pt>
                <c:pt idx="1">
                  <c:v>1</c:v>
                </c:pt>
                <c:pt idx="2">
                  <c:v>0.98449999999999993</c:v>
                </c:pt>
                <c:pt idx="3">
                  <c:v>0.85895356173206849</c:v>
                </c:pt>
              </c:numCache>
            </c:numRef>
          </c:val>
          <c:extLst>
            <c:ext xmlns:c16="http://schemas.microsoft.com/office/drawing/2014/chart" uri="{C3380CC4-5D6E-409C-BE32-E72D297353CC}">
              <c16:uniqueId val="{00000000-34F9-4A10-8972-08FF9AFC412F}"/>
            </c:ext>
          </c:extLst>
        </c:ser>
        <c:dLbls>
          <c:dLblPos val="outEnd"/>
          <c:showLegendKey val="0"/>
          <c:showVal val="1"/>
          <c:showCatName val="0"/>
          <c:showSerName val="0"/>
          <c:showPercent val="0"/>
          <c:showBubbleSize val="0"/>
        </c:dLbls>
        <c:gapWidth val="219"/>
        <c:overlap val="-27"/>
        <c:axId val="949096688"/>
        <c:axId val="949097168"/>
      </c:barChart>
      <c:catAx>
        <c:axId val="94909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1"/>
                  <a:t>Metric evaluations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7168"/>
        <c:crosses val="autoZero"/>
        <c:auto val="1"/>
        <c:lblAlgn val="ctr"/>
        <c:lblOffset val="100"/>
        <c:noMultiLvlLbl val="0"/>
      </c:catAx>
      <c:valAx>
        <c:axId val="949097168"/>
        <c:scaling>
          <c:orientation val="minMax"/>
          <c:max val="1"/>
          <c:min val="0.7500000000000001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6688"/>
        <c:crosses val="autoZero"/>
        <c:crossBetween val="between"/>
      </c:valAx>
      <c:spPr>
        <a:noFill/>
        <a:ln>
          <a:noFill/>
        </a:ln>
        <a:effectLst/>
      </c:spPr>
    </c:plotArea>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Metric Context</a:t>
            </a:r>
            <a:r>
              <a:rPr lang="en-US" b="1" baseline="0"/>
              <a:t> P</a:t>
            </a:r>
            <a:r>
              <a:rPr lang="en-US" b="1"/>
              <a:t>recision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Precision</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Score'!$B$3:$B$52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2878-4D28-8CA1-5354D4FD46A8}"/>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70000000000000007"/>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R</a:t>
            </a:r>
            <a:r>
              <a:rPr lang="en-US"/>
              <a:t>ecall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Recall</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Score'!$C$3:$C$52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510A-4BEB-A199-FF2E1D11D895}"/>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Faithfulness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Faithfulness</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Score'!$D$3:$D$52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0.875</c:v>
                </c:pt>
                <c:pt idx="46">
                  <c:v>0.8</c:v>
                </c:pt>
                <c:pt idx="47">
                  <c:v>0.75</c:v>
                </c:pt>
                <c:pt idx="48">
                  <c:v>0.8</c:v>
                </c:pt>
                <c:pt idx="49">
                  <c:v>1</c:v>
                </c:pt>
              </c:numCache>
            </c:numRef>
          </c:val>
          <c:smooth val="0"/>
          <c:extLst>
            <c:ext xmlns:c16="http://schemas.microsoft.com/office/drawing/2014/chart" uri="{C3380CC4-5D6E-409C-BE32-E72D297353CC}">
              <c16:uniqueId val="{00000001-17B7-4412-900A-A505A07F2B60}"/>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Answer Relevancy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Response Relevancy</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Score'!$E$3:$E$52</c:f>
              <c:numCache>
                <c:formatCode>0.00</c:formatCode>
                <c:ptCount val="50"/>
                <c:pt idx="0">
                  <c:v>0.76161836422559015</c:v>
                </c:pt>
                <c:pt idx="1">
                  <c:v>0.80981242725785707</c:v>
                </c:pt>
                <c:pt idx="2">
                  <c:v>0.83514468342650094</c:v>
                </c:pt>
                <c:pt idx="3">
                  <c:v>0.86458597213040633</c:v>
                </c:pt>
                <c:pt idx="4">
                  <c:v>0.88465388518011823</c:v>
                </c:pt>
                <c:pt idx="5">
                  <c:v>0.75251901721403536</c:v>
                </c:pt>
                <c:pt idx="6">
                  <c:v>0.8866737706229525</c:v>
                </c:pt>
                <c:pt idx="7">
                  <c:v>0.80686434727441536</c:v>
                </c:pt>
                <c:pt idx="8">
                  <c:v>0.93993134247215782</c:v>
                </c:pt>
                <c:pt idx="9">
                  <c:v>0.93523266766798585</c:v>
                </c:pt>
                <c:pt idx="10">
                  <c:v>0.89212733483162632</c:v>
                </c:pt>
                <c:pt idx="11">
                  <c:v>0.84203095228593605</c:v>
                </c:pt>
                <c:pt idx="12">
                  <c:v>0.73663916821675501</c:v>
                </c:pt>
                <c:pt idx="13">
                  <c:v>0.88781938404459682</c:v>
                </c:pt>
                <c:pt idx="14">
                  <c:v>0.80737215410506724</c:v>
                </c:pt>
                <c:pt idx="15">
                  <c:v>0.92110747728249842</c:v>
                </c:pt>
                <c:pt idx="16">
                  <c:v>0.84240318019841531</c:v>
                </c:pt>
                <c:pt idx="17">
                  <c:v>0.90861149892977655</c:v>
                </c:pt>
                <c:pt idx="18">
                  <c:v>0.98393779246242963</c:v>
                </c:pt>
                <c:pt idx="19">
                  <c:v>0.90589808620165668</c:v>
                </c:pt>
                <c:pt idx="20">
                  <c:v>0.90722929012872067</c:v>
                </c:pt>
                <c:pt idx="21">
                  <c:v>0.88079742797158322</c:v>
                </c:pt>
                <c:pt idx="22">
                  <c:v>0.90398218744704073</c:v>
                </c:pt>
                <c:pt idx="23">
                  <c:v>0.91278270936526518</c:v>
                </c:pt>
                <c:pt idx="24">
                  <c:v>0.89740984316424888</c:v>
                </c:pt>
                <c:pt idx="25">
                  <c:v>0.85765631180053636</c:v>
                </c:pt>
                <c:pt idx="26">
                  <c:v>0.80835165541589804</c:v>
                </c:pt>
                <c:pt idx="27">
                  <c:v>0.85762618539985291</c:v>
                </c:pt>
                <c:pt idx="28">
                  <c:v>0.79808500519814196</c:v>
                </c:pt>
                <c:pt idx="29">
                  <c:v>0.76498113648651545</c:v>
                </c:pt>
                <c:pt idx="30">
                  <c:v>0.93230215379142456</c:v>
                </c:pt>
                <c:pt idx="31">
                  <c:v>0.83739388934779713</c:v>
                </c:pt>
                <c:pt idx="32">
                  <c:v>0.86749421843900942</c:v>
                </c:pt>
                <c:pt idx="33">
                  <c:v>0.92264341210748446</c:v>
                </c:pt>
                <c:pt idx="34">
                  <c:v>0.94588845514064757</c:v>
                </c:pt>
                <c:pt idx="35">
                  <c:v>0.91361593344481296</c:v>
                </c:pt>
                <c:pt idx="36">
                  <c:v>0.93708351189708783</c:v>
                </c:pt>
                <c:pt idx="37">
                  <c:v>0.91251529745747506</c:v>
                </c:pt>
                <c:pt idx="38">
                  <c:v>0.91984578532538774</c:v>
                </c:pt>
                <c:pt idx="39">
                  <c:v>0.90421514187619323</c:v>
                </c:pt>
                <c:pt idx="40">
                  <c:v>0.84215580800103174</c:v>
                </c:pt>
                <c:pt idx="41">
                  <c:v>0.72403530366222046</c:v>
                </c:pt>
                <c:pt idx="42">
                  <c:v>0.75774846619959868</c:v>
                </c:pt>
                <c:pt idx="43">
                  <c:v>0.86146536113098537</c:v>
                </c:pt>
                <c:pt idx="44">
                  <c:v>0.77363764764003851</c:v>
                </c:pt>
                <c:pt idx="45">
                  <c:v>0.95667021727558399</c:v>
                </c:pt>
                <c:pt idx="46">
                  <c:v>0.88285224592408651</c:v>
                </c:pt>
                <c:pt idx="47">
                  <c:v>0.78729805785175022</c:v>
                </c:pt>
                <c:pt idx="48">
                  <c:v>0.99561631730143807</c:v>
                </c:pt>
                <c:pt idx="49">
                  <c:v>0.47931560438079135</c:v>
                </c:pt>
              </c:numCache>
            </c:numRef>
          </c:val>
          <c:smooth val="0"/>
          <c:extLst>
            <c:ext xmlns:c16="http://schemas.microsoft.com/office/drawing/2014/chart" uri="{C3380CC4-5D6E-409C-BE32-E72D297353CC}">
              <c16:uniqueId val="{00000001-DDCD-4DC9-9DC7-BDCEA2296047}"/>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232059</xdr:colOff>
      <xdr:row>2</xdr:row>
      <xdr:rowOff>1592</xdr:rowOff>
    </xdr:from>
    <xdr:to>
      <xdr:col>19</xdr:col>
      <xdr:colOff>464613</xdr:colOff>
      <xdr:row>18</xdr:row>
      <xdr:rowOff>48120</xdr:rowOff>
    </xdr:to>
    <xdr:graphicFrame macro="">
      <xdr:nvGraphicFramePr>
        <xdr:cNvPr id="2" name="Chart 1">
          <a:extLst>
            <a:ext uri="{FF2B5EF4-FFF2-40B4-BE49-F238E27FC236}">
              <a16:creationId xmlns:a16="http://schemas.microsoft.com/office/drawing/2014/main" id="{54D4DE72-D57A-4970-AA7E-2CE751BAA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1100</xdr:colOff>
      <xdr:row>19</xdr:row>
      <xdr:rowOff>25621</xdr:rowOff>
    </xdr:from>
    <xdr:to>
      <xdr:col>15</xdr:col>
      <xdr:colOff>234671</xdr:colOff>
      <xdr:row>35</xdr:row>
      <xdr:rowOff>75336</xdr:rowOff>
    </xdr:to>
    <xdr:graphicFrame macro="">
      <xdr:nvGraphicFramePr>
        <xdr:cNvPr id="3" name="Chart 2">
          <a:extLst>
            <a:ext uri="{FF2B5EF4-FFF2-40B4-BE49-F238E27FC236}">
              <a16:creationId xmlns:a16="http://schemas.microsoft.com/office/drawing/2014/main" id="{1C52C2AA-6709-4F8F-B821-3446AE6B2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407648</xdr:colOff>
      <xdr:row>19</xdr:row>
      <xdr:rowOff>22094</xdr:rowOff>
    </xdr:from>
    <xdr:to>
      <xdr:col>24</xdr:col>
      <xdr:colOff>36549</xdr:colOff>
      <xdr:row>35</xdr:row>
      <xdr:rowOff>71809</xdr:rowOff>
    </xdr:to>
    <xdr:graphicFrame macro="">
      <xdr:nvGraphicFramePr>
        <xdr:cNvPr id="4" name="Chart 3">
          <a:extLst>
            <a:ext uri="{FF2B5EF4-FFF2-40B4-BE49-F238E27FC236}">
              <a16:creationId xmlns:a16="http://schemas.microsoft.com/office/drawing/2014/main" id="{5D890477-516C-4AEC-A462-B35D8611F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36</xdr:row>
      <xdr:rowOff>53555</xdr:rowOff>
    </xdr:from>
    <xdr:to>
      <xdr:col>15</xdr:col>
      <xdr:colOff>238349</xdr:colOff>
      <xdr:row>52</xdr:row>
      <xdr:rowOff>103269</xdr:rowOff>
    </xdr:to>
    <xdr:graphicFrame macro="">
      <xdr:nvGraphicFramePr>
        <xdr:cNvPr id="5" name="Chart 4">
          <a:extLst>
            <a:ext uri="{FF2B5EF4-FFF2-40B4-BE49-F238E27FC236}">
              <a16:creationId xmlns:a16="http://schemas.microsoft.com/office/drawing/2014/main" id="{8A5979BB-818D-4363-BBF5-B21B0A52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411326</xdr:colOff>
      <xdr:row>36</xdr:row>
      <xdr:rowOff>50028</xdr:rowOff>
    </xdr:from>
    <xdr:to>
      <xdr:col>24</xdr:col>
      <xdr:colOff>40227</xdr:colOff>
      <xdr:row>52</xdr:row>
      <xdr:rowOff>99742</xdr:rowOff>
    </xdr:to>
    <xdr:graphicFrame macro="">
      <xdr:nvGraphicFramePr>
        <xdr:cNvPr id="6" name="Chart 5">
          <a:extLst>
            <a:ext uri="{FF2B5EF4-FFF2-40B4-BE49-F238E27FC236}">
              <a16:creationId xmlns:a16="http://schemas.microsoft.com/office/drawing/2014/main" id="{80C48356-F1AD-4C2E-B1A5-6DB9C4162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E52"/>
  <sheetViews>
    <sheetView tabSelected="1" zoomScale="70" zoomScaleNormal="70" workbookViewId="0">
      <pane ySplit="2" topLeftCell="A3" activePane="bottomLeft" state="frozen"/>
      <selection pane="bottomLeft" activeCell="G3" sqref="G3"/>
    </sheetView>
  </sheetViews>
  <sheetFormatPr defaultRowHeight="15" x14ac:dyDescent="0.25"/>
  <cols>
    <col min="1" max="1" width="6.140625" bestFit="1" customWidth="1"/>
    <col min="2" max="5" width="67.42578125" customWidth="1"/>
    <col min="6" max="9" width="45.5703125" customWidth="1"/>
  </cols>
  <sheetData>
    <row r="1" spans="1:5" ht="18.75" x14ac:dyDescent="0.25">
      <c r="A1" s="23" t="s">
        <v>0</v>
      </c>
      <c r="B1" s="22" t="s">
        <v>5</v>
      </c>
      <c r="C1" s="22"/>
      <c r="D1" s="22" t="s">
        <v>6</v>
      </c>
      <c r="E1" s="22"/>
    </row>
    <row r="2" spans="1:5" ht="18.75" x14ac:dyDescent="0.25">
      <c r="A2" s="24"/>
      <c r="B2" s="1" t="s">
        <v>1</v>
      </c>
      <c r="C2" s="1" t="s">
        <v>3</v>
      </c>
      <c r="D2" s="1" t="s">
        <v>134</v>
      </c>
      <c r="E2" s="1" t="s">
        <v>2</v>
      </c>
    </row>
    <row r="3" spans="1:5" s="14" customFormat="1" ht="270" x14ac:dyDescent="0.25">
      <c r="A3" s="13">
        <v>1</v>
      </c>
      <c r="B3" s="6" t="s">
        <v>32</v>
      </c>
      <c r="C3" s="6" t="s">
        <v>135</v>
      </c>
      <c r="D3" s="6" t="s">
        <v>136</v>
      </c>
      <c r="E3" s="6" t="s">
        <v>97</v>
      </c>
    </row>
    <row r="4" spans="1:5" s="14" customFormat="1" ht="375" x14ac:dyDescent="0.25">
      <c r="A4" s="13">
        <v>2</v>
      </c>
      <c r="B4" s="6" t="s">
        <v>33</v>
      </c>
      <c r="C4" s="6" t="s">
        <v>137</v>
      </c>
      <c r="D4" s="6" t="s">
        <v>138</v>
      </c>
      <c r="E4" s="6" t="s">
        <v>139</v>
      </c>
    </row>
    <row r="5" spans="1:5" s="14" customFormat="1" ht="90" x14ac:dyDescent="0.25">
      <c r="A5" s="13">
        <v>3</v>
      </c>
      <c r="B5" s="6" t="s">
        <v>34</v>
      </c>
      <c r="C5" s="6" t="s">
        <v>140</v>
      </c>
      <c r="D5" s="6" t="s">
        <v>141</v>
      </c>
      <c r="E5" s="6" t="s">
        <v>98</v>
      </c>
    </row>
    <row r="6" spans="1:5" s="14" customFormat="1" ht="60" x14ac:dyDescent="0.25">
      <c r="A6" s="13">
        <v>4</v>
      </c>
      <c r="B6" s="6" t="s">
        <v>35</v>
      </c>
      <c r="C6" s="6" t="s">
        <v>99</v>
      </c>
      <c r="D6" s="6" t="s">
        <v>82</v>
      </c>
      <c r="E6" s="6" t="s">
        <v>99</v>
      </c>
    </row>
    <row r="7" spans="1:5" s="14" customFormat="1" ht="180" x14ac:dyDescent="0.25">
      <c r="A7" s="13">
        <v>5</v>
      </c>
      <c r="B7" s="6" t="s">
        <v>36</v>
      </c>
      <c r="C7" s="6" t="s">
        <v>142</v>
      </c>
      <c r="D7" s="6" t="s">
        <v>143</v>
      </c>
      <c r="E7" s="6" t="s">
        <v>144</v>
      </c>
    </row>
    <row r="8" spans="1:5" s="14" customFormat="1" ht="135" x14ac:dyDescent="0.25">
      <c r="A8" s="13">
        <v>6</v>
      </c>
      <c r="B8" s="6" t="s">
        <v>37</v>
      </c>
      <c r="C8" s="6" t="s">
        <v>145</v>
      </c>
      <c r="D8" s="6" t="s">
        <v>146</v>
      </c>
      <c r="E8" s="6" t="s">
        <v>147</v>
      </c>
    </row>
    <row r="9" spans="1:5" s="14" customFormat="1" ht="315" x14ac:dyDescent="0.25">
      <c r="A9" s="13">
        <v>7</v>
      </c>
      <c r="B9" s="6" t="s">
        <v>38</v>
      </c>
      <c r="C9" s="6" t="s">
        <v>215</v>
      </c>
      <c r="D9" s="6" t="s">
        <v>148</v>
      </c>
      <c r="E9" s="6" t="s">
        <v>100</v>
      </c>
    </row>
    <row r="10" spans="1:5" s="14" customFormat="1" ht="120" x14ac:dyDescent="0.25">
      <c r="A10" s="13">
        <v>8</v>
      </c>
      <c r="B10" s="6" t="s">
        <v>39</v>
      </c>
      <c r="C10" s="6" t="s">
        <v>101</v>
      </c>
      <c r="D10" s="6" t="s">
        <v>83</v>
      </c>
      <c r="E10" s="6" t="s">
        <v>101</v>
      </c>
    </row>
    <row r="11" spans="1:5" s="14" customFormat="1" ht="60" x14ac:dyDescent="0.25">
      <c r="A11" s="13">
        <v>9</v>
      </c>
      <c r="B11" s="6" t="s">
        <v>40</v>
      </c>
      <c r="C11" s="6" t="s">
        <v>102</v>
      </c>
      <c r="D11" s="6" t="s">
        <v>84</v>
      </c>
      <c r="E11" s="6" t="s">
        <v>102</v>
      </c>
    </row>
    <row r="12" spans="1:5" s="14" customFormat="1" ht="409.5" x14ac:dyDescent="0.25">
      <c r="A12" s="13">
        <v>10</v>
      </c>
      <c r="B12" s="6" t="s">
        <v>41</v>
      </c>
      <c r="C12" s="6" t="s">
        <v>149</v>
      </c>
      <c r="D12" s="6" t="s">
        <v>150</v>
      </c>
      <c r="E12" s="6" t="s">
        <v>151</v>
      </c>
    </row>
    <row r="13" spans="1:5" s="14" customFormat="1" ht="60" x14ac:dyDescent="0.25">
      <c r="A13" s="13">
        <v>11</v>
      </c>
      <c r="B13" s="6" t="s">
        <v>42</v>
      </c>
      <c r="C13" s="6" t="s">
        <v>103</v>
      </c>
      <c r="D13" s="6" t="s">
        <v>85</v>
      </c>
      <c r="E13" s="6" t="s">
        <v>103</v>
      </c>
    </row>
    <row r="14" spans="1:5" s="14" customFormat="1" ht="90" x14ac:dyDescent="0.25">
      <c r="A14" s="13">
        <v>12</v>
      </c>
      <c r="B14" s="6" t="s">
        <v>43</v>
      </c>
      <c r="C14" s="6" t="s">
        <v>152</v>
      </c>
      <c r="D14" s="6" t="s">
        <v>153</v>
      </c>
      <c r="E14" s="6" t="s">
        <v>104</v>
      </c>
    </row>
    <row r="15" spans="1:5" s="14" customFormat="1" ht="105" x14ac:dyDescent="0.25">
      <c r="A15" s="13">
        <v>13</v>
      </c>
      <c r="B15" s="6" t="s">
        <v>44</v>
      </c>
      <c r="C15" s="6" t="s">
        <v>154</v>
      </c>
      <c r="D15" s="6" t="s">
        <v>155</v>
      </c>
      <c r="E15" s="6" t="s">
        <v>156</v>
      </c>
    </row>
    <row r="16" spans="1:5" s="14" customFormat="1" ht="105" x14ac:dyDescent="0.25">
      <c r="A16" s="13">
        <v>14</v>
      </c>
      <c r="B16" s="6" t="s">
        <v>45</v>
      </c>
      <c r="C16" s="6" t="s">
        <v>157</v>
      </c>
      <c r="D16" s="6" t="s">
        <v>158</v>
      </c>
      <c r="E16" s="6" t="s">
        <v>105</v>
      </c>
    </row>
    <row r="17" spans="1:5" s="14" customFormat="1" ht="60" x14ac:dyDescent="0.25">
      <c r="A17" s="13">
        <v>15</v>
      </c>
      <c r="B17" s="6" t="s">
        <v>46</v>
      </c>
      <c r="C17" s="6" t="s">
        <v>106</v>
      </c>
      <c r="D17" s="6" t="s">
        <v>86</v>
      </c>
      <c r="E17" s="6" t="s">
        <v>106</v>
      </c>
    </row>
    <row r="18" spans="1:5" s="14" customFormat="1" ht="75" x14ac:dyDescent="0.25">
      <c r="A18" s="13">
        <v>16</v>
      </c>
      <c r="B18" s="6" t="s">
        <v>47</v>
      </c>
      <c r="C18" s="6" t="s">
        <v>107</v>
      </c>
      <c r="D18" s="6" t="s">
        <v>159</v>
      </c>
      <c r="E18" s="6" t="s">
        <v>160</v>
      </c>
    </row>
    <row r="19" spans="1:5" s="14" customFormat="1" ht="90" x14ac:dyDescent="0.25">
      <c r="A19" s="13">
        <v>17</v>
      </c>
      <c r="B19" s="6" t="s">
        <v>48</v>
      </c>
      <c r="C19" s="6" t="s">
        <v>161</v>
      </c>
      <c r="D19" s="6" t="s">
        <v>87</v>
      </c>
      <c r="E19" s="6" t="s">
        <v>161</v>
      </c>
    </row>
    <row r="20" spans="1:5" s="14" customFormat="1" ht="75" x14ac:dyDescent="0.25">
      <c r="A20" s="13">
        <v>18</v>
      </c>
      <c r="B20" s="6" t="s">
        <v>49</v>
      </c>
      <c r="C20" s="6" t="s">
        <v>108</v>
      </c>
      <c r="D20" s="6" t="s">
        <v>88</v>
      </c>
      <c r="E20" s="6" t="s">
        <v>108</v>
      </c>
    </row>
    <row r="21" spans="1:5" s="14" customFormat="1" ht="90" x14ac:dyDescent="0.25">
      <c r="A21" s="13">
        <v>19</v>
      </c>
      <c r="B21" s="6" t="s">
        <v>50</v>
      </c>
      <c r="C21" s="6" t="s">
        <v>162</v>
      </c>
      <c r="D21" s="6" t="s">
        <v>163</v>
      </c>
      <c r="E21" s="6" t="s">
        <v>109</v>
      </c>
    </row>
    <row r="22" spans="1:5" s="14" customFormat="1" ht="75" x14ac:dyDescent="0.25">
      <c r="A22" s="13">
        <v>20</v>
      </c>
      <c r="B22" s="6" t="s">
        <v>51</v>
      </c>
      <c r="C22" s="6" t="s">
        <v>110</v>
      </c>
      <c r="D22" s="6" t="s">
        <v>89</v>
      </c>
      <c r="E22" s="6" t="s">
        <v>110</v>
      </c>
    </row>
    <row r="23" spans="1:5" s="14" customFormat="1" ht="75" x14ac:dyDescent="0.25">
      <c r="A23" s="13">
        <v>21</v>
      </c>
      <c r="B23" s="6" t="s">
        <v>52</v>
      </c>
      <c r="C23" s="6" t="s">
        <v>111</v>
      </c>
      <c r="D23" s="6" t="s">
        <v>90</v>
      </c>
      <c r="E23" s="6" t="s">
        <v>111</v>
      </c>
    </row>
    <row r="24" spans="1:5" s="14" customFormat="1" ht="90" x14ac:dyDescent="0.25">
      <c r="A24" s="13">
        <v>22</v>
      </c>
      <c r="B24" s="6" t="s">
        <v>53</v>
      </c>
      <c r="C24" s="6" t="s">
        <v>112</v>
      </c>
      <c r="D24" s="6" t="s">
        <v>91</v>
      </c>
      <c r="E24" s="6" t="s">
        <v>112</v>
      </c>
    </row>
    <row r="25" spans="1:5" s="14" customFormat="1" ht="90" x14ac:dyDescent="0.25">
      <c r="A25" s="13">
        <v>23</v>
      </c>
      <c r="B25" s="6" t="s">
        <v>54</v>
      </c>
      <c r="C25" s="6" t="s">
        <v>113</v>
      </c>
      <c r="D25" s="6" t="s">
        <v>92</v>
      </c>
      <c r="E25" s="6" t="s">
        <v>113</v>
      </c>
    </row>
    <row r="26" spans="1:5" s="14" customFormat="1" ht="60" x14ac:dyDescent="0.25">
      <c r="A26" s="13">
        <v>24</v>
      </c>
      <c r="B26" s="6" t="s">
        <v>55</v>
      </c>
      <c r="C26" s="6" t="s">
        <v>114</v>
      </c>
      <c r="D26" s="6" t="s">
        <v>93</v>
      </c>
      <c r="E26" s="6" t="s">
        <v>114</v>
      </c>
    </row>
    <row r="27" spans="1:5" s="14" customFormat="1" ht="409.5" x14ac:dyDescent="0.25">
      <c r="A27" s="13">
        <v>25</v>
      </c>
      <c r="B27" s="6" t="s">
        <v>56</v>
      </c>
      <c r="C27" s="6" t="s">
        <v>164</v>
      </c>
      <c r="D27" s="6" t="s">
        <v>165</v>
      </c>
      <c r="E27" s="6" t="s">
        <v>166</v>
      </c>
    </row>
    <row r="28" spans="1:5" s="14" customFormat="1" ht="240" x14ac:dyDescent="0.25">
      <c r="A28" s="13">
        <v>26</v>
      </c>
      <c r="B28" s="6" t="s">
        <v>57</v>
      </c>
      <c r="C28" s="6" t="s">
        <v>167</v>
      </c>
      <c r="D28" s="6" t="s">
        <v>168</v>
      </c>
      <c r="E28" s="6" t="s">
        <v>169</v>
      </c>
    </row>
    <row r="29" spans="1:5" s="14" customFormat="1" ht="60" x14ac:dyDescent="0.25">
      <c r="A29" s="13">
        <v>27</v>
      </c>
      <c r="B29" s="6" t="s">
        <v>58</v>
      </c>
      <c r="C29" s="6" t="s">
        <v>170</v>
      </c>
      <c r="D29" s="6" t="s">
        <v>171</v>
      </c>
      <c r="E29" s="6" t="s">
        <v>115</v>
      </c>
    </row>
    <row r="30" spans="1:5" s="14" customFormat="1" ht="195" x14ac:dyDescent="0.25">
      <c r="A30" s="13">
        <v>28</v>
      </c>
      <c r="B30" s="6" t="s">
        <v>59</v>
      </c>
      <c r="C30" s="6" t="s">
        <v>172</v>
      </c>
      <c r="D30" s="6" t="s">
        <v>173</v>
      </c>
      <c r="E30" s="6" t="s">
        <v>116</v>
      </c>
    </row>
    <row r="31" spans="1:5" s="14" customFormat="1" ht="120" x14ac:dyDescent="0.25">
      <c r="A31" s="13">
        <v>29</v>
      </c>
      <c r="B31" s="6" t="s">
        <v>60</v>
      </c>
      <c r="C31" s="6" t="s">
        <v>174</v>
      </c>
      <c r="D31" s="6" t="s">
        <v>175</v>
      </c>
      <c r="E31" s="6" t="s">
        <v>117</v>
      </c>
    </row>
    <row r="32" spans="1:5" s="14" customFormat="1" ht="135" x14ac:dyDescent="0.25">
      <c r="A32" s="13">
        <v>30</v>
      </c>
      <c r="B32" s="6" t="s">
        <v>61</v>
      </c>
      <c r="C32" s="6" t="s">
        <v>176</v>
      </c>
      <c r="D32" s="6" t="s">
        <v>177</v>
      </c>
      <c r="E32" s="6" t="s">
        <v>118</v>
      </c>
    </row>
    <row r="33" spans="1:5" s="14" customFormat="1" ht="105" x14ac:dyDescent="0.25">
      <c r="A33" s="13">
        <v>31</v>
      </c>
      <c r="B33" s="6" t="s">
        <v>62</v>
      </c>
      <c r="C33" s="6" t="s">
        <v>178</v>
      </c>
      <c r="D33" s="6" t="s">
        <v>179</v>
      </c>
      <c r="E33" s="6" t="s">
        <v>180</v>
      </c>
    </row>
    <row r="34" spans="1:5" s="14" customFormat="1" ht="285" x14ac:dyDescent="0.25">
      <c r="A34" s="13">
        <v>32</v>
      </c>
      <c r="B34" s="6" t="s">
        <v>63</v>
      </c>
      <c r="C34" s="6" t="s">
        <v>181</v>
      </c>
      <c r="D34" s="6" t="s">
        <v>182</v>
      </c>
      <c r="E34" s="6" t="s">
        <v>183</v>
      </c>
    </row>
    <row r="35" spans="1:5" s="14" customFormat="1" ht="105" x14ac:dyDescent="0.25">
      <c r="A35" s="13">
        <v>33</v>
      </c>
      <c r="B35" s="6" t="s">
        <v>64</v>
      </c>
      <c r="C35" s="6" t="s">
        <v>184</v>
      </c>
      <c r="D35" s="6" t="s">
        <v>94</v>
      </c>
      <c r="E35" s="6" t="s">
        <v>184</v>
      </c>
    </row>
    <row r="36" spans="1:5" s="14" customFormat="1" ht="225" x14ac:dyDescent="0.25">
      <c r="A36" s="13">
        <v>34</v>
      </c>
      <c r="B36" s="6" t="s">
        <v>65</v>
      </c>
      <c r="C36" s="6" t="s">
        <v>185</v>
      </c>
      <c r="D36" s="6" t="s">
        <v>186</v>
      </c>
      <c r="E36" s="6" t="s">
        <v>119</v>
      </c>
    </row>
    <row r="37" spans="1:5" s="14" customFormat="1" ht="195" x14ac:dyDescent="0.25">
      <c r="A37" s="13">
        <v>35</v>
      </c>
      <c r="B37" s="6" t="s">
        <v>66</v>
      </c>
      <c r="C37" s="6" t="s">
        <v>187</v>
      </c>
      <c r="D37" s="6" t="s">
        <v>188</v>
      </c>
      <c r="E37" s="6" t="s">
        <v>120</v>
      </c>
    </row>
    <row r="38" spans="1:5" s="14" customFormat="1" ht="165" x14ac:dyDescent="0.25">
      <c r="A38" s="13">
        <v>36</v>
      </c>
      <c r="B38" s="6" t="s">
        <v>67</v>
      </c>
      <c r="C38" s="6" t="s">
        <v>189</v>
      </c>
      <c r="D38" s="6" t="s">
        <v>190</v>
      </c>
      <c r="E38" s="6" t="s">
        <v>121</v>
      </c>
    </row>
    <row r="39" spans="1:5" s="14" customFormat="1" ht="75" x14ac:dyDescent="0.25">
      <c r="A39" s="13">
        <v>37</v>
      </c>
      <c r="B39" s="6" t="s">
        <v>68</v>
      </c>
      <c r="C39" s="6" t="s">
        <v>191</v>
      </c>
      <c r="D39" s="6" t="s">
        <v>192</v>
      </c>
      <c r="E39" s="6" t="s">
        <v>193</v>
      </c>
    </row>
    <row r="40" spans="1:5" s="14" customFormat="1" ht="409.5" x14ac:dyDescent="0.25">
      <c r="A40" s="13">
        <v>38</v>
      </c>
      <c r="B40" s="6" t="s">
        <v>69</v>
      </c>
      <c r="C40" s="6" t="s">
        <v>194</v>
      </c>
      <c r="D40" s="6" t="s">
        <v>195</v>
      </c>
      <c r="E40" s="6" t="s">
        <v>196</v>
      </c>
    </row>
    <row r="41" spans="1:5" s="14" customFormat="1" ht="409.5" x14ac:dyDescent="0.25">
      <c r="A41" s="13">
        <v>39</v>
      </c>
      <c r="B41" s="6" t="s">
        <v>70</v>
      </c>
      <c r="C41" s="6" t="s">
        <v>197</v>
      </c>
      <c r="D41" s="6" t="s">
        <v>198</v>
      </c>
      <c r="E41" s="6" t="s">
        <v>199</v>
      </c>
    </row>
    <row r="42" spans="1:5" s="14" customFormat="1" ht="255" x14ac:dyDescent="0.25">
      <c r="A42" s="13">
        <v>40</v>
      </c>
      <c r="B42" s="6" t="s">
        <v>71</v>
      </c>
      <c r="C42" s="6" t="s">
        <v>200</v>
      </c>
      <c r="D42" s="6" t="s">
        <v>201</v>
      </c>
      <c r="E42" s="6" t="s">
        <v>122</v>
      </c>
    </row>
    <row r="43" spans="1:5" s="14" customFormat="1" ht="60" x14ac:dyDescent="0.25">
      <c r="A43" s="13">
        <v>41</v>
      </c>
      <c r="B43" s="6" t="s">
        <v>72</v>
      </c>
      <c r="C43" s="6" t="s">
        <v>202</v>
      </c>
      <c r="D43" s="6" t="s">
        <v>203</v>
      </c>
      <c r="E43" s="6" t="s">
        <v>123</v>
      </c>
    </row>
    <row r="44" spans="1:5" s="14" customFormat="1" ht="75" x14ac:dyDescent="0.25">
      <c r="A44" s="13">
        <v>42</v>
      </c>
      <c r="B44" s="6" t="s">
        <v>73</v>
      </c>
      <c r="C44" s="6" t="s">
        <v>124</v>
      </c>
      <c r="D44" s="6" t="s">
        <v>95</v>
      </c>
      <c r="E44" s="6" t="s">
        <v>124</v>
      </c>
    </row>
    <row r="45" spans="1:5" s="14" customFormat="1" ht="195" x14ac:dyDescent="0.25">
      <c r="A45" s="13">
        <v>43</v>
      </c>
      <c r="B45" s="6" t="s">
        <v>74</v>
      </c>
      <c r="C45" s="6" t="s">
        <v>204</v>
      </c>
      <c r="D45" s="6" t="s">
        <v>205</v>
      </c>
      <c r="E45" s="6" t="s">
        <v>125</v>
      </c>
    </row>
    <row r="46" spans="1:5" s="14" customFormat="1" ht="105" x14ac:dyDescent="0.25">
      <c r="A46" s="13">
        <v>44</v>
      </c>
      <c r="B46" s="6" t="s">
        <v>75</v>
      </c>
      <c r="C46" s="6" t="s">
        <v>206</v>
      </c>
      <c r="D46" s="6" t="s">
        <v>207</v>
      </c>
      <c r="E46" s="6" t="s">
        <v>126</v>
      </c>
    </row>
    <row r="47" spans="1:5" s="14" customFormat="1" ht="60" x14ac:dyDescent="0.25">
      <c r="A47" s="13">
        <v>45</v>
      </c>
      <c r="B47" s="6" t="s">
        <v>76</v>
      </c>
      <c r="C47" s="6" t="s">
        <v>127</v>
      </c>
      <c r="D47" s="6" t="s">
        <v>96</v>
      </c>
      <c r="E47" s="6" t="s">
        <v>127</v>
      </c>
    </row>
    <row r="48" spans="1:5" s="14" customFormat="1" ht="210" x14ac:dyDescent="0.25">
      <c r="A48" s="13">
        <v>46</v>
      </c>
      <c r="B48" s="6" t="s">
        <v>77</v>
      </c>
      <c r="C48" s="6" t="s">
        <v>208</v>
      </c>
      <c r="D48" s="6" t="s">
        <v>220</v>
      </c>
      <c r="E48" s="6" t="s">
        <v>128</v>
      </c>
    </row>
    <row r="49" spans="1:5" s="14" customFormat="1" ht="285" x14ac:dyDescent="0.25">
      <c r="A49" s="13">
        <v>47</v>
      </c>
      <c r="B49" s="6" t="s">
        <v>78</v>
      </c>
      <c r="C49" s="6" t="s">
        <v>209</v>
      </c>
      <c r="D49" s="6" t="s">
        <v>219</v>
      </c>
      <c r="E49" s="6" t="s">
        <v>210</v>
      </c>
    </row>
    <row r="50" spans="1:5" s="14" customFormat="1" ht="285" x14ac:dyDescent="0.25">
      <c r="A50" s="13">
        <v>48</v>
      </c>
      <c r="B50" s="6" t="s">
        <v>79</v>
      </c>
      <c r="C50" s="6" t="s">
        <v>211</v>
      </c>
      <c r="D50" s="6" t="s">
        <v>218</v>
      </c>
      <c r="E50" s="6" t="s">
        <v>212</v>
      </c>
    </row>
    <row r="51" spans="1:5" s="14" customFormat="1" ht="210" x14ac:dyDescent="0.25">
      <c r="A51" s="13">
        <v>49</v>
      </c>
      <c r="B51" s="6" t="s">
        <v>80</v>
      </c>
      <c r="C51" s="6" t="s">
        <v>213</v>
      </c>
      <c r="D51" s="6" t="s">
        <v>217</v>
      </c>
      <c r="E51" s="6" t="s">
        <v>214</v>
      </c>
    </row>
    <row r="52" spans="1:5" s="14" customFormat="1" ht="60" x14ac:dyDescent="0.25">
      <c r="A52" s="13">
        <v>50</v>
      </c>
      <c r="B52" s="6" t="s">
        <v>81</v>
      </c>
      <c r="C52" s="6" t="s">
        <v>129</v>
      </c>
      <c r="D52" s="6" t="s">
        <v>216</v>
      </c>
      <c r="E52" s="6" t="s">
        <v>129</v>
      </c>
    </row>
  </sheetData>
  <mergeCells count="3">
    <mergeCell ref="B1:C1"/>
    <mergeCell ref="D1:E1"/>
    <mergeCell ref="A1:A2"/>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7668-1EB0-490F-9589-A4AE1D9C6E2C}">
  <sheetPr codeName="Sheet2"/>
  <dimension ref="A1:I53"/>
  <sheetViews>
    <sheetView zoomScale="115" zoomScaleNormal="115" workbookViewId="0">
      <pane ySplit="1" topLeftCell="A2" activePane="bottomLeft" state="frozen"/>
      <selection pane="bottomLeft" activeCell="F5" sqref="F5"/>
    </sheetView>
  </sheetViews>
  <sheetFormatPr defaultRowHeight="15" x14ac:dyDescent="0.25"/>
  <cols>
    <col min="1" max="1" width="5.5703125" style="2" customWidth="1"/>
    <col min="2" max="5" width="22.85546875" customWidth="1"/>
    <col min="6" max="6" width="54.140625" style="2" customWidth="1"/>
    <col min="7" max="7" width="26.5703125" style="2" bestFit="1" customWidth="1"/>
    <col min="8" max="8" width="7.7109375" style="2" customWidth="1"/>
    <col min="9" max="9" width="31.42578125" style="2" customWidth="1"/>
    <col min="12" max="13" width="23.5703125" customWidth="1"/>
    <col min="14" max="14" width="19.42578125" customWidth="1"/>
  </cols>
  <sheetData>
    <row r="1" spans="1:9" ht="24.95" customHeight="1" x14ac:dyDescent="0.25">
      <c r="A1" s="1" t="s">
        <v>0</v>
      </c>
      <c r="B1" s="1" t="s">
        <v>1</v>
      </c>
      <c r="C1" s="1" t="s">
        <v>3</v>
      </c>
      <c r="D1" s="1" t="s">
        <v>134</v>
      </c>
      <c r="E1" s="1" t="s">
        <v>2</v>
      </c>
      <c r="F1" s="12" t="s">
        <v>131</v>
      </c>
      <c r="G1" s="10" t="s">
        <v>130</v>
      </c>
      <c r="H1" s="1" t="s">
        <v>17</v>
      </c>
      <c r="I1" s="1" t="s">
        <v>25</v>
      </c>
    </row>
    <row r="2" spans="1:9" s="3" customFormat="1" x14ac:dyDescent="0.25">
      <c r="A2" s="4" cm="1">
        <f t="array" ref="A2:E51">Data!A3:E52</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4">
        <v>1</v>
      </c>
      <c r="G2" s="7">
        <f>IFERROR(COUNTIF(F2,1)/(COUNTIF(F2,1)+COUNTIF(F2,0)),"")</f>
        <v>1</v>
      </c>
      <c r="H2" s="4">
        <f>COUNTIF($F2:F2,1)+COUNTIF($F2:F2,0)</f>
        <v>1</v>
      </c>
      <c r="I2" s="7">
        <f>IFERROR((G2*F2)/H2,0)</f>
        <v>1</v>
      </c>
    </row>
    <row r="3" spans="1:9"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4">
        <v>1</v>
      </c>
      <c r="G3" s="7">
        <f t="shared" ref="G3:G51" si="0">IFERROR(COUNTIF(F3,1)/(COUNTIF(F3,1)+COUNTIF(F3,0)),"")</f>
        <v>1</v>
      </c>
      <c r="H3" s="4">
        <f>COUNTIF($F3:F3,1)+COUNTIF($F3:F3,0)</f>
        <v>1</v>
      </c>
      <c r="I3" s="7">
        <f t="shared" ref="I3:I51" si="1">IFERROR((G3*F3)/H3,0)</f>
        <v>1</v>
      </c>
    </row>
    <row r="4" spans="1:9"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Anda dapat melihat informasi daya tampung mahasiswa baru Universitas Pendidikan Ganesha tahun akademik 2024/2025 dengan mengunjungi tautan berikut: [Daya Tampung Mahasiswa Baru Tahun Akademik 2024/2025](https://undiksha.ac.id/pmb/tahun2024/daya-tampung/).</v>
      </c>
      <c r="E4" s="5" t="str">
        <v>Salam Harmoni🙏
Anda dapat melihat informasi daya tampung mahasiswa baru Universitas Pendidikan Ganesha tahun akademik 2024/2025 dengan mengunjungi tautan berikut: [Daya Tampung Mahasiswa Baru Tahun Akademik 2024/2025](https://undiksha.ac.id/pmb/tahun2024/daya-tampung/).</v>
      </c>
      <c r="F4" s="4">
        <v>1</v>
      </c>
      <c r="G4" s="7">
        <f t="shared" si="0"/>
        <v>1</v>
      </c>
      <c r="H4" s="4">
        <f>COUNTIF($F4:F4,1)+COUNTIF($F4:F4,0)</f>
        <v>1</v>
      </c>
      <c r="I4" s="7">
        <f t="shared" si="1"/>
        <v>1</v>
      </c>
    </row>
    <row r="5" spans="1:9" x14ac:dyDescent="0.25">
      <c r="A5" s="8">
        <v>4</v>
      </c>
      <c r="B5" s="9" t="str">
        <v>Berapa daya tampung mahasiswa program studi ilmu komputer S1?</v>
      </c>
      <c r="C5" s="9" t="str">
        <v>Salam Harmoni🙏
Daya tampung mahasiswa untuk Program Studi Ilmu Komputer (S1) di Universitas Pendidikan Ganesha adalah 110 mahasiswa.</v>
      </c>
      <c r="D5" s="9" t="str">
        <v>Daya tampung mahasiswa untuk Program Studi Ilmu Komputer (S1) di Universitas Pendidikan Ganesha adalah 110 mahasiswa.</v>
      </c>
      <c r="E5" s="9" t="str">
        <v>Salam Harmoni🙏
Daya tampung mahasiswa untuk Program Studi Ilmu Komputer (S1) di Universitas Pendidikan Ganesha adalah 110 mahasiswa.</v>
      </c>
      <c r="F5" s="4">
        <v>1</v>
      </c>
      <c r="G5" s="7">
        <f t="shared" si="0"/>
        <v>1</v>
      </c>
      <c r="H5" s="4">
        <f>COUNTIF($F5:F5,1)+COUNTIF($F5:F5,0)</f>
        <v>1</v>
      </c>
      <c r="I5" s="7">
        <f t="shared" si="1"/>
        <v>1</v>
      </c>
    </row>
    <row r="6" spans="1:9"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1</v>
      </c>
      <c r="G6" s="7">
        <f t="shared" si="0"/>
        <v>1</v>
      </c>
      <c r="H6" s="4">
        <f>COUNTIF($F6:F6,1)+COUNTIF($F6:F6,0)</f>
        <v>1</v>
      </c>
      <c r="I6" s="7">
        <f t="shared" si="1"/>
        <v>1</v>
      </c>
    </row>
    <row r="7" spans="1:9"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7" s="4">
        <v>1</v>
      </c>
      <c r="G7" s="7">
        <f t="shared" si="0"/>
        <v>1</v>
      </c>
      <c r="H7" s="4">
        <f>COUNTIF($F7:F7,1)+COUNTIF($F7:F7,0)</f>
        <v>1</v>
      </c>
      <c r="I7" s="7">
        <f t="shared" si="1"/>
        <v>1</v>
      </c>
    </row>
    <row r="8" spans="1:9" x14ac:dyDescent="0.25">
      <c r="A8" s="8">
        <v>7</v>
      </c>
      <c r="B8" s="9" t="str">
        <v>Fasilitas apa saja yang dimiliki undiksha?</v>
      </c>
      <c r="C8"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8"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8"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8" s="4">
        <v>1</v>
      </c>
      <c r="G8" s="7">
        <f t="shared" si="0"/>
        <v>1</v>
      </c>
      <c r="H8" s="4">
        <f>COUNTIF($F8:F8,1)+COUNTIF($F8:F8,0)</f>
        <v>1</v>
      </c>
      <c r="I8" s="7">
        <f t="shared" si="1"/>
        <v>1</v>
      </c>
    </row>
    <row r="9" spans="1:9"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9" s="4">
        <v>1</v>
      </c>
      <c r="G9" s="7">
        <f t="shared" si="0"/>
        <v>1</v>
      </c>
      <c r="H9" s="4">
        <f>COUNTIF($F9:F9,1)+COUNTIF($F9:F9,0)</f>
        <v>1</v>
      </c>
      <c r="I9" s="7">
        <f t="shared" si="1"/>
        <v>1</v>
      </c>
    </row>
    <row r="10" spans="1:9" x14ac:dyDescent="0.25">
      <c r="A10" s="8">
        <v>9</v>
      </c>
      <c r="B10" s="9" t="str">
        <v>Siapa Dekan Fakultas Bahasa dan Seni?</v>
      </c>
      <c r="C10" s="9" t="str">
        <v>Salam Harmoni🙏
Dekan Fakultas Bahasa dan Seni (FBS) Universitas Pendidikan Ganesha adalah Drs. I Gede Nurjaya, M.Pd.</v>
      </c>
      <c r="D10" s="9" t="str">
        <v>Dekan Fakultas Bahasa dan Seni (FBS) Universitas Pendidikan Ganesha adalah Drs. I Gede Nurjaya, M.Pd.</v>
      </c>
      <c r="E10" s="9" t="str">
        <v>Salam Harmoni🙏
Dekan Fakultas Bahasa dan Seni (FBS) Universitas Pendidikan Ganesha adalah Drs. I Gede Nurjaya, M.Pd.</v>
      </c>
      <c r="F10" s="4">
        <v>1</v>
      </c>
      <c r="G10" s="7">
        <f t="shared" si="0"/>
        <v>1</v>
      </c>
      <c r="H10" s="4">
        <f>COUNTIF($F10:F10,1)+COUNTIF($F10:F10,0)</f>
        <v>1</v>
      </c>
      <c r="I10" s="7">
        <f t="shared" si="1"/>
        <v>1</v>
      </c>
    </row>
    <row r="11" spans="1:9"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1" s="4">
        <v>1</v>
      </c>
      <c r="G11" s="7">
        <f t="shared" si="0"/>
        <v>1</v>
      </c>
      <c r="H11" s="4">
        <f>COUNTIF($F11:F11,1)+COUNTIF($F11:F11,0)</f>
        <v>1</v>
      </c>
      <c r="I11" s="7">
        <f t="shared" si="1"/>
        <v>1</v>
      </c>
    </row>
    <row r="12" spans="1:9" x14ac:dyDescent="0.25">
      <c r="A12" s="8">
        <v>11</v>
      </c>
      <c r="B12" s="9" t="str">
        <v>Siapa nama Wakil Dekan I FE?</v>
      </c>
      <c r="C12" s="9" t="str">
        <v>Salam Harmoni🙏
Nama Wakil Dekan I Fakultas Ekonomi (FE) Universitas Pendidikan Ganesha adalah Dr. Dra. Ni Made Suci, M.Si.</v>
      </c>
      <c r="D12" s="9" t="str">
        <v>Nama Wakil Dekan I Fakultas Ekonomi (FE) Universitas Pendidikan Ganesha adalah Dr. Dra. Ni Made Suci, M.Si.</v>
      </c>
      <c r="E12" s="9" t="str">
        <v>Salam Harmoni🙏
Nama Wakil Dekan I Fakultas Ekonomi (FE) Universitas Pendidikan Ganesha adalah Dr. Dra. Ni Made Suci, M.Si.</v>
      </c>
      <c r="F12" s="4">
        <v>1</v>
      </c>
      <c r="G12" s="7">
        <f t="shared" si="0"/>
        <v>1</v>
      </c>
      <c r="H12" s="4">
        <f>COUNTIF($F12:F12,1)+COUNTIF($F12:F12,0)</f>
        <v>1</v>
      </c>
      <c r="I12" s="7">
        <f t="shared" si="1"/>
        <v>1</v>
      </c>
    </row>
    <row r="13" spans="1:9" x14ac:dyDescent="0.25">
      <c r="A13" s="8">
        <v>12</v>
      </c>
      <c r="B13" s="9" t="str">
        <v>Visi Fakultas Ekonomi</v>
      </c>
      <c r="C13" s="9" t="str">
        <v>Salam Harmoni🙏
Visi Fakultas Ekonomi (FE) Universitas Pendidikan Ganesha adalah "Menjadi Fakultas Unggul Berjiwa Wirausaha Berlandaskan Falsafah Tri Hita Karana di Asia Tahun 2045."</v>
      </c>
      <c r="D13" s="9" t="str">
        <v>Visi Fakultas Ekonomi (FE) Universitas Pendidikan Ganesha adalah: 
"Menjadi Fakultas Unggul Berjiwa Wirausaha Berlandaskan Falsafah Tri Hita Karana di Asia Tahun 2045."</v>
      </c>
      <c r="E13" s="9" t="str">
        <v>Salam Harmoni🙏
Visi Fakultas Ekonomi (FE) Universitas Pendidikan Ganesha adalah: 
"Menjadi Fakultas Unggul Berjiwa Wirausaha Berlandaskan Falsafah Tri Hita Karana di Asia Tahun 2045."</v>
      </c>
      <c r="F13" s="4">
        <v>1</v>
      </c>
      <c r="G13" s="7">
        <f t="shared" si="0"/>
        <v>1</v>
      </c>
      <c r="H13" s="4">
        <f>COUNTIF($F13:F13,1)+COUNTIF($F13:F13,0)</f>
        <v>1</v>
      </c>
      <c r="I13" s="7">
        <f t="shared" si="1"/>
        <v>1</v>
      </c>
    </row>
    <row r="14" spans="1:9" x14ac:dyDescent="0.25">
      <c r="A14" s="8">
        <v>13</v>
      </c>
      <c r="B14" s="9" t="str">
        <v>Coba kirimkan web FHIS</v>
      </c>
      <c r="C14" s="9" t="str">
        <v>Salam Harmoni🙏
Anda dapat mengunjungi website Fakultas Hukum dan Ilmu Sosial Universitas Pendidikan Ganesha (Undiksha) melalui tautan berikut: http://fhis.undiksha.ac.id</v>
      </c>
      <c r="D14"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4"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4" s="4">
        <v>1</v>
      </c>
      <c r="G14" s="7">
        <f t="shared" si="0"/>
        <v>1</v>
      </c>
      <c r="H14" s="4">
        <f>COUNTIF($F14:F14,1)+COUNTIF($F14:F14,0)</f>
        <v>1</v>
      </c>
      <c r="I14" s="7">
        <f t="shared" si="1"/>
        <v>1</v>
      </c>
    </row>
    <row r="15" spans="1:9" x14ac:dyDescent="0.25">
      <c r="A15" s="8">
        <v>14</v>
      </c>
      <c r="B15" s="9" t="str">
        <v>FHIS punya video profil?</v>
      </c>
      <c r="C15"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5"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5"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5" s="4">
        <v>1</v>
      </c>
      <c r="G15" s="7">
        <f t="shared" si="0"/>
        <v>1</v>
      </c>
      <c r="H15" s="4">
        <f>COUNTIF($F15:F15,1)+COUNTIF($F15:F15,0)</f>
        <v>1</v>
      </c>
      <c r="I15" s="7">
        <f t="shared" si="1"/>
        <v>1</v>
      </c>
    </row>
    <row r="16" spans="1:9" x14ac:dyDescent="0.25">
      <c r="A16" s="8">
        <v>15</v>
      </c>
      <c r="B16" s="9" t="str">
        <v>Siapa nama Dekan FIP?</v>
      </c>
      <c r="C16" s="9" t="str">
        <v>Salam Harmoni🙏
Nama dekan Fakultas Ilmu Pendidikan (FIP) Universitas Pendidikan Ganesha adalah Prof. Dr. I Wayan Widiana, S.Pd., M.Pd.</v>
      </c>
      <c r="D16" s="9" t="str">
        <v>Nama dekan Fakultas Ilmu Pendidikan (FIP) Universitas Pendidikan Ganesha adalah Prof. Dr. I Wayan Widiana, S.Pd., M.Pd.</v>
      </c>
      <c r="E16" s="9" t="str">
        <v>Salam Harmoni🙏
Nama dekan Fakultas Ilmu Pendidikan (FIP) Universitas Pendidikan Ganesha adalah Prof. Dr. I Wayan Widiana, S.Pd., M.Pd.</v>
      </c>
      <c r="F16" s="4">
        <v>1</v>
      </c>
      <c r="G16" s="7">
        <f t="shared" si="0"/>
        <v>1</v>
      </c>
      <c r="H16" s="4">
        <f>COUNTIF($F16:F16,1)+COUNTIF($F16:F16,0)</f>
        <v>1</v>
      </c>
      <c r="I16" s="7">
        <f t="shared" si="1"/>
        <v>1</v>
      </c>
    </row>
    <row r="17" spans="1:9" x14ac:dyDescent="0.25">
      <c r="A17" s="8">
        <v>16</v>
      </c>
      <c r="B17" s="9" t="str">
        <v>Kapan FIP mulai berdiri dan apa jurusan awalnya?</v>
      </c>
      <c r="C17" s="9" t="str">
        <v>Salam Harmoni🙏
Fakultas Ilmu Pendidikan (FIP) Universitas Pendidikan Ganesha mulai berdiri pada tahun 1968. Jurusan awal yang ada di fakultas ini adalah Bimbingan dan Penyuluhan serta Pendidikan Luar Sekolah.</v>
      </c>
      <c r="D17" s="9" t="str">
        <v>Fakultas Ilmu Pendidikan (FIP) Universitas Pendidikan Ganesha mulai berdiri pada tahun 1968. Jurusan awal yang ada di FIP adalah Jurusan Bimbingan dan Penyuluhan serta Pendidikan Luar Sekolah.</v>
      </c>
      <c r="E17" s="9" t="str">
        <v>Salam Harmoni🙏
Fakultas Ilmu Pendidikan (FIP) Universitas Pendidikan Ganesha mulai berdiri pada tahun 1968. Jurusan awal yang ada di FIP adalah Jurusan Bimbingan dan Penyuluhan serta Pendidikan Luar Sekolah.</v>
      </c>
      <c r="F17" s="4">
        <v>1</v>
      </c>
      <c r="G17" s="7">
        <f t="shared" si="0"/>
        <v>1</v>
      </c>
      <c r="H17" s="4">
        <f>COUNTIF($F17:F17,1)+COUNTIF($F17:F17,0)</f>
        <v>1</v>
      </c>
      <c r="I17" s="7">
        <f t="shared" si="1"/>
        <v>1</v>
      </c>
    </row>
    <row r="18" spans="1:9" x14ac:dyDescent="0.25">
      <c r="A18" s="8">
        <v>17</v>
      </c>
      <c r="B18" s="9" t="str">
        <v>Kapan FK didirikan?</v>
      </c>
      <c r="C18" s="9" t="str">
        <v>Salam Harmoni🙏
Fakultas Kedokteran Universitas Pendidikan Ganesha (Undiksha) didirikan berdasarkan Keputusan Menteri Riset Teknologi dan Pendidikan Tinggi Republik Indonesia, Nomor: 574/KPT/I/2018 tertanggal 16 Juli 2018.</v>
      </c>
      <c r="D18" s="9" t="str">
        <v>Fakultas Kedokteran Universitas Pendidikan Ganesha (Undiksha) didirikan berdasarkan Keputusan Menteri Riset Teknologi dan Pendidikan Tinggi Republik Indonesia, Nomor: 574/KPT/I/2018 tertanggal 16 Juli 2018.</v>
      </c>
      <c r="E18" s="9" t="str">
        <v>Salam Harmoni🙏
Fakultas Kedokteran Universitas Pendidikan Ganesha (Undiksha) didirikan berdasarkan Keputusan Menteri Riset Teknologi dan Pendidikan Tinggi Republik Indonesia, Nomor: 574/KPT/I/2018 tertanggal 16 Juli 2018.</v>
      </c>
      <c r="F18" s="4">
        <v>1</v>
      </c>
      <c r="G18" s="7">
        <f t="shared" si="0"/>
        <v>1</v>
      </c>
      <c r="H18" s="4">
        <f>COUNTIF($F18:F18,1)+COUNTIF($F18:F18,0)</f>
        <v>1</v>
      </c>
      <c r="I18" s="7">
        <f t="shared" si="1"/>
        <v>1</v>
      </c>
    </row>
    <row r="19" spans="1:9" x14ac:dyDescent="0.25">
      <c r="A19" s="8">
        <v>18</v>
      </c>
      <c r="B19" s="9" t="str">
        <v>Apa visi dari FK?</v>
      </c>
      <c r="C19" s="9" t="str">
        <v>Salam Harmoni🙏
Visi Fakultas Kedokteran (FK) Universitas Pendidikan Ganesha adalah menjadi program studi kedokteran unggul dalam bidang kedokteran pariwisata berlandaskan Falsafah Tri Hita Karana di Asia Tahun 2045.</v>
      </c>
      <c r="D19" s="9" t="str">
        <v>Visi Fakultas Kedokteran (FK) Universitas Pendidikan Ganesha adalah menjadi program studi kedokteran unggul dalam bidang kedokteran pariwisata berlandaskan Falsafah Tri Hita Karana di Asia Tahun 2045.</v>
      </c>
      <c r="E19" s="9" t="str">
        <v>Salam Harmoni🙏
Visi Fakultas Kedokteran (FK) Universitas Pendidikan Ganesha adalah menjadi program studi kedokteran unggul dalam bidang kedokteran pariwisata berlandaskan Falsafah Tri Hita Karana di Asia Tahun 2045.</v>
      </c>
      <c r="F19" s="4">
        <v>1</v>
      </c>
      <c r="G19" s="7">
        <f t="shared" si="0"/>
        <v>1</v>
      </c>
      <c r="H19" s="4">
        <f>COUNTIF($F19:F19,1)+COUNTIF($F19:F19,0)</f>
        <v>1</v>
      </c>
      <c r="I19" s="7">
        <f t="shared" si="1"/>
        <v>1</v>
      </c>
    </row>
    <row r="20" spans="1:9" x14ac:dyDescent="0.25">
      <c r="A20" s="8">
        <v>19</v>
      </c>
      <c r="B20" s="9" t="str">
        <v>Apa visi dari FMIPA?</v>
      </c>
      <c r="C20" s="9" t="str">
        <v>Salam Harmoni🙏
Visi Fakultas Matematika dan Ilmu Pengetahuan Alam (FMIPA) Universitas Pendidikan Ganesha adalah "Menjadi Fakultas Unggul Dalam Matematika Dan Ilmu Pengetahuan Alam Berlandaskan Falsafah Tri Hita Karana Di Asia Tahun 2045."</v>
      </c>
      <c r="D20" s="9" t="str">
        <v>Visi Fakultas Matematika dan Ilmu Pengetahuan Alam (MIPA) Universitas Pendidikan Ganesha adalah: "Menjadi Fakultas Unggul Dalam Matematika Dan Ilmu Pengetahuan Alam Berlandaskan Falsafah Tri Hita Karana Di Asia Tahun 2045."</v>
      </c>
      <c r="E20" s="9" t="str">
        <v>Salam Harmoni🙏
Visi Fakultas Matematika dan Ilmu Pengetahuan Alam (MIPA) Universitas Pendidikan Ganesha adalah: "Menjadi Fakultas Unggul Dalam Matematika Dan Ilmu Pengetahuan Alam Berlandaskan Falsafah Tri Hita Karana Di Asia Tahun 2045."</v>
      </c>
      <c r="F20" s="4">
        <v>1</v>
      </c>
      <c r="G20" s="7">
        <f t="shared" si="0"/>
        <v>1</v>
      </c>
      <c r="H20" s="4">
        <f>COUNTIF($F20:F20,1)+COUNTIF($F20:F20,0)</f>
        <v>1</v>
      </c>
      <c r="I20" s="7">
        <f t="shared" si="1"/>
        <v>1</v>
      </c>
    </row>
    <row r="21" spans="1:9" x14ac:dyDescent="0.25">
      <c r="A21" s="8">
        <v>20</v>
      </c>
      <c r="B21" s="9" t="str">
        <v>Siapa Dekan FMIPA?</v>
      </c>
      <c r="C21" s="9" t="str">
        <v>Salam Harmoni🙏
Dekan Fakultas Matematika dan Ilmu Pengetahuan Alam (FMIPA) Universitas Pendidikan Ganesha adalah Dr. I Wayan Sukra Warpala, S.Pd., M.Sc.</v>
      </c>
      <c r="D21" s="9" t="str">
        <v>Dekan Fakultas Matematika dan Ilmu Pengetahuan Alam (FMIPA) Universitas Pendidikan Ganesha adalah Dr. I Wayan Sukra Warpala, S.Pd., M.Sc.</v>
      </c>
      <c r="E21" s="9" t="str">
        <v>Salam Harmoni🙏
Dekan Fakultas Matematika dan Ilmu Pengetahuan Alam (FMIPA) Universitas Pendidikan Ganesha adalah Dr. I Wayan Sukra Warpala, S.Pd., M.Sc.</v>
      </c>
      <c r="F21" s="4">
        <v>1</v>
      </c>
      <c r="G21" s="7">
        <f t="shared" si="0"/>
        <v>1</v>
      </c>
      <c r="H21" s="4">
        <f>COUNTIF($F21:F21,1)+COUNTIF($F21:F21,0)</f>
        <v>1</v>
      </c>
      <c r="I21" s="7">
        <f t="shared" si="1"/>
        <v>1</v>
      </c>
    </row>
    <row r="22" spans="1:9" x14ac:dyDescent="0.25">
      <c r="A22" s="8">
        <v>21</v>
      </c>
      <c r="B22" s="9" t="str">
        <v>Kapan program studi Pendidikan Olahraga dan Kesehatan pertama kali berdiri di bawah Jurusan Pendidikan Matematika dan Ilmu Pengetahuan Alam (MIPA)?</v>
      </c>
      <c r="C22" s="9" t="str">
        <v>Salam Harmoni🙏
Program Studi Pendidikan Olahraga dan Kesehatan pertama kali berdiri pada tahun 1988 di bawah Jurusan Pendidikan Matematika dan Ilmu Pengetahuan Alam (MIPA).</v>
      </c>
      <c r="D22" s="9" t="str">
        <v>Program Studi Pendidikan Olahraga dan Kesehatan pertama kali berdiri pada tahun 1988 di bawah Jurusan Pendidikan Matematika dan Ilmu Pengetahuan Alam (MIPA).</v>
      </c>
      <c r="E22" s="9" t="str">
        <v>Salam Harmoni🙏
Program Studi Pendidikan Olahraga dan Kesehatan pertama kali berdiri pada tahun 1988 di bawah Jurusan Pendidikan Matematika dan Ilmu Pengetahuan Alam (MIPA).</v>
      </c>
      <c r="F22" s="4">
        <v>1</v>
      </c>
      <c r="G22" s="7">
        <f t="shared" si="0"/>
        <v>1</v>
      </c>
      <c r="H22" s="4">
        <f>COUNTIF($F22:F22,1)+COUNTIF($F22:F22,0)</f>
        <v>1</v>
      </c>
      <c r="I22" s="7">
        <f t="shared" si="1"/>
        <v>1</v>
      </c>
    </row>
    <row r="23" spans="1:9" x14ac:dyDescent="0.25">
      <c r="A23" s="8">
        <v>22</v>
      </c>
      <c r="B23" s="9" t="str">
        <v>Apa visi dari FOK?</v>
      </c>
      <c r="C23" s="9" t="str">
        <v>Salam Harmoni🙏
Visi Fakultas Olahraga dan Kesehatan (FOK) Universitas Pendidikan Ganesha adalah menjadi Fakultas unggul dalam menghasilkan Sumber Daya Manusia (SDM) di bidang keolahragaan dan kesehatan berlandaskan falsafah Tri Hita Karana di Indonesia tahun 2045.</v>
      </c>
      <c r="D23" s="9" t="str">
        <v>Visi Fakultas Olahraga dan Kesehatan (FOK) Universitas Pendidikan Ganesha adalah menjadi Fakultas unggul dalam menghasilkan Sumber Daya Manusia (SDM) di bidang keolahragaan dan kesehatan berlandaskan falsafah Tri Hita Karana di Indonesia tahun 2045.</v>
      </c>
      <c r="E23" s="9" t="str">
        <v>Salam Harmoni🙏
Visi Fakultas Olahraga dan Kesehatan (FOK) Universitas Pendidikan Ganesha adalah menjadi Fakultas unggul dalam menghasilkan Sumber Daya Manusia (SDM) di bidang keolahragaan dan kesehatan berlandaskan falsafah Tri Hita Karana di Indonesia tahun 2045.</v>
      </c>
      <c r="F23" s="4">
        <v>1</v>
      </c>
      <c r="G23" s="7">
        <f t="shared" si="0"/>
        <v>1</v>
      </c>
      <c r="H23" s="4">
        <f>COUNTIF($F23:F23,1)+COUNTIF($F23:F23,0)</f>
        <v>1</v>
      </c>
      <c r="I23" s="7">
        <f t="shared" si="1"/>
        <v>1</v>
      </c>
    </row>
    <row r="24" spans="1:9" x14ac:dyDescent="0.25">
      <c r="A24" s="8">
        <v>23</v>
      </c>
      <c r="B24" s="9" t="str">
        <v>Kapan FTK mulai berdiri dan program studi awal apa yang ditawarkan?</v>
      </c>
      <c r="C24" s="9" t="str">
        <v>Salam Harmoni🙏
Fakultas Teknik dan Kejuruan (FTK) Universitas Pendidikan Ganesha mulai berdiri pada tahun 1990. Program studi awal yang ditawarkan adalah Pendidikan Kesejahteraan Keluarga di bawah Jurusan Ilmu Pendidikan.</v>
      </c>
      <c r="D24" s="9" t="str">
        <v>Fakultas Teknik dan Kejuruan (FTK) Universitas Pendidikan Ganesha mulai berdiri pada tahun 1990. Program studi awal yang ditawarkan adalah Pendidikan Kesejahteraan Keluarga di bawah Jurusan Ilmu Pendidikan.</v>
      </c>
      <c r="E24" s="9" t="str">
        <v>Salam Harmoni🙏
Fakultas Teknik dan Kejuruan (FTK) Universitas Pendidikan Ganesha mulai berdiri pada tahun 1990. Program studi awal yang ditawarkan adalah Pendidikan Kesejahteraan Keluarga di bawah Jurusan Ilmu Pendidikan.</v>
      </c>
      <c r="F24" s="4">
        <v>1</v>
      </c>
      <c r="G24" s="7">
        <f t="shared" si="0"/>
        <v>1</v>
      </c>
      <c r="H24" s="4">
        <f>COUNTIF($F24:F24,1)+COUNTIF($F24:F24,0)</f>
        <v>1</v>
      </c>
      <c r="I24" s="7">
        <f t="shared" si="1"/>
        <v>1</v>
      </c>
    </row>
    <row r="25" spans="1:9" x14ac:dyDescent="0.25">
      <c r="A25" s="8">
        <v>24</v>
      </c>
      <c r="B25" s="9" t="str">
        <v>Siapa Dekan FTK?</v>
      </c>
      <c r="C25" s="9" t="str">
        <v>Salam Harmoni🙏
Dekan Fakultas Teknik dan Kejuruan (FTK) Universitas Pendidikan Ganesha adalah Dr. Kadek Rihendra Dantes, S.T., M.T.</v>
      </c>
      <c r="D25" s="9" t="str">
        <v>Dekan Fakultas Teknik dan Kejuruan (FTK) Universitas Pendidikan Ganesha adalah Dr. Kadek Rihendra Dantes, S.T., M.T.</v>
      </c>
      <c r="E25" s="9" t="str">
        <v>Salam Harmoni🙏
Dekan Fakultas Teknik dan Kejuruan (FTK) Universitas Pendidikan Ganesha adalah Dr. Kadek Rihendra Dantes, S.T., M.T.</v>
      </c>
      <c r="F25" s="4">
        <v>1</v>
      </c>
      <c r="G25" s="7">
        <f t="shared" si="0"/>
        <v>1</v>
      </c>
      <c r="H25" s="4">
        <f>COUNTIF($F25:F25,1)+COUNTIF($F25:F25,0)</f>
        <v>1</v>
      </c>
      <c r="I25" s="7">
        <f t="shared" si="1"/>
        <v>1</v>
      </c>
    </row>
    <row r="26" spans="1:9" x14ac:dyDescent="0.25">
      <c r="A26" s="8">
        <v>25</v>
      </c>
      <c r="B26" s="9" t="str">
        <v>Pengembangan kurikulum Undiksha sesuai dengan apa?</v>
      </c>
      <c r="C26" s="9" t="str">
        <v>Salam Harmoni🙏
Kurikulum dikembangkan sesuai dengan visi, misi, tujuan, dan sasaran Undiksha yang berbasis kompetensi dan berorientasi Kerangka Kualifikasi Nasional Indonesia (KKNI).</v>
      </c>
      <c r="D26"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6"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6" s="4">
        <v>1</v>
      </c>
      <c r="G26" s="7">
        <f t="shared" si="0"/>
        <v>1</v>
      </c>
      <c r="H26" s="4">
        <f>COUNTIF($F26:F26,1)+COUNTIF($F26:F26,0)</f>
        <v>1</v>
      </c>
      <c r="I26" s="7">
        <f t="shared" si="1"/>
        <v>1</v>
      </c>
    </row>
    <row r="27" spans="1:9" x14ac:dyDescent="0.25">
      <c r="A27" s="8">
        <v>26</v>
      </c>
      <c r="B27" s="9" t="str">
        <v>Apa saja jenis kecerdasan yang dikembangkan dalam kurikulum Undiksha berdasarkan falsafah Tri Hita Karana?</v>
      </c>
      <c r="C27"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7"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7"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7" s="4">
        <v>1</v>
      </c>
      <c r="G27" s="7">
        <f t="shared" si="0"/>
        <v>1</v>
      </c>
      <c r="H27" s="4">
        <f>COUNTIF($F27:F27,1)+COUNTIF($F27:F27,0)</f>
        <v>1</v>
      </c>
      <c r="I27" s="7">
        <f t="shared" si="1"/>
        <v>1</v>
      </c>
    </row>
    <row r="28" spans="1:9" x14ac:dyDescent="0.25">
      <c r="A28" s="8">
        <v>27</v>
      </c>
      <c r="B28" s="9" t="str">
        <v>Siapa nama Direktur Pascasarjana Universitas Pendidikan Ganesha?</v>
      </c>
      <c r="C28" s="9" t="str">
        <v>Salam Harmoni🙏
Direktur Pascasarjana Universitas Pendidikan Ganesha adalah Prof. Dr. I Nyoman Jampel, M.Pd.</v>
      </c>
      <c r="D28" s="9" t="str">
        <v>Nama Direktur Pascasarjana Universitas Pendidikan Ganesha adalah Prof. Dr. I Nyoman Jampel, M.Pd.</v>
      </c>
      <c r="E28" s="9" t="str">
        <v>Salam Harmoni🙏
Nama Direktur Pascasarjana Universitas Pendidikan Ganesha adalah Prof. Dr. I Nyoman Jampel, M.Pd.</v>
      </c>
      <c r="F28" s="4">
        <v>1</v>
      </c>
      <c r="G28" s="7">
        <f t="shared" si="0"/>
        <v>1</v>
      </c>
      <c r="H28" s="4">
        <f>COUNTIF($F28:F28,1)+COUNTIF($F28:F28,0)</f>
        <v>1</v>
      </c>
      <c r="I28" s="7">
        <f t="shared" si="1"/>
        <v>1</v>
      </c>
    </row>
    <row r="29" spans="1:9" x14ac:dyDescent="0.25">
      <c r="A29" s="8">
        <v>28</v>
      </c>
      <c r="B29" s="9" t="str">
        <v>Sebutkan program doktoral yang ditawarkan oleh Fakultas Pascasarjana Universitas Pendidikan Ganesha.</v>
      </c>
      <c r="C29" s="9" t="str">
        <v>Salam Harmoni🙏
1. Doktor Pendidikan Dasar
2. Doktor Ilmu Pendidikan
3. Doktor Pendidikan Bahasa
4. Doktor Pendidikan Bahasa Inggris
5. Doktor Teknologi Pendidikan</v>
      </c>
      <c r="D29"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29"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29" s="4">
        <v>1</v>
      </c>
      <c r="G29" s="7">
        <f t="shared" si="0"/>
        <v>1</v>
      </c>
      <c r="H29" s="4">
        <f>COUNTIF($F29:F29,1)+COUNTIF($F29:F29,0)</f>
        <v>1</v>
      </c>
      <c r="I29" s="7">
        <f t="shared" si="1"/>
        <v>1</v>
      </c>
    </row>
    <row r="30" spans="1:9" x14ac:dyDescent="0.25">
      <c r="A30" s="8">
        <v>29</v>
      </c>
      <c r="B30" s="9" t="str">
        <v>Link informasi cara pembayaran UKT Mahasiswa Baru Undiksha dengan Layanan BRI Virtual Account (BRIVA)</v>
      </c>
      <c r="C30"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0"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0"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0" s="4">
        <v>1</v>
      </c>
      <c r="G30" s="7">
        <f t="shared" si="0"/>
        <v>1</v>
      </c>
      <c r="H30" s="4">
        <f>COUNTIF($F30:F30,1)+COUNTIF($F30:F30,0)</f>
        <v>1</v>
      </c>
      <c r="I30" s="7">
        <f t="shared" si="1"/>
        <v>1</v>
      </c>
    </row>
    <row r="31" spans="1:9" x14ac:dyDescent="0.25">
      <c r="A31" s="8">
        <v>30</v>
      </c>
      <c r="B31" s="9" t="str">
        <v>Di mana informasi lebih lanjut mengenai prosedur pembayaran UKT dengan BRIVA dapat ditemukan?</v>
      </c>
      <c r="C31"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1"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1"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1" s="4">
        <v>1</v>
      </c>
      <c r="G31" s="7">
        <f t="shared" si="0"/>
        <v>1</v>
      </c>
      <c r="H31" s="4">
        <f>COUNTIF($F31:F31,1)+COUNTIF($F31:F31,0)</f>
        <v>1</v>
      </c>
      <c r="I31" s="7">
        <f t="shared" si="1"/>
        <v>1</v>
      </c>
    </row>
    <row r="32" spans="1:9" x14ac:dyDescent="0.25">
      <c r="A32" s="8">
        <v>31</v>
      </c>
      <c r="B32" s="9" t="str">
        <v>Apa saja kriteria peserta UTBK?</v>
      </c>
      <c r="C32" s="9" t="str">
        <v>Salam Harmoni🙏
1. Lulusan SMA/SMK/MA/Sederajat tahun 2023, 2024, dan 2025.
2. Lulusan Paket C tahun 2023, 2024, dan 2025 dengan umur maksimal 25 tahun (per 1 Juli 2025).</v>
      </c>
      <c r="D32" s="9" t="str">
        <v>Kriteria peserta UTBK (Ujian Tulis Berbasis Komputer) mencakup:
1. Lulusan SMA/SMK/MA/Sederajat tahun 2023, 2024, dan 2025.
2. Lulusan Paket C tahun 2023, 2024, dan 2025 dengan umur maksimal 25 tahun (per 1 Juli 2025).</v>
      </c>
      <c r="E32" s="9" t="str">
        <v>Salam Harmoni🙏
Kriteria peserta UTBK (Ujian Tulis Berbasis Komputer) mencakup:
1. Lulusan SMA/SMK/MA/Sederajat tahun 2023, 2024, dan 2025.
2. Lulusan Paket C tahun 2023, 2024, dan 2025 dengan umur maksimal 25 tahun (per 1 Juli 2025).</v>
      </c>
      <c r="F32" s="4">
        <v>1</v>
      </c>
      <c r="G32" s="7">
        <f t="shared" si="0"/>
        <v>1</v>
      </c>
      <c r="H32" s="4">
        <f>COUNTIF($F32:F32,1)+COUNTIF($F32:F32,0)</f>
        <v>1</v>
      </c>
      <c r="I32" s="7">
        <f t="shared" si="1"/>
        <v>1</v>
      </c>
    </row>
    <row r="33" spans="1:9" x14ac:dyDescent="0.25">
      <c r="A33" s="8">
        <v>32</v>
      </c>
      <c r="B33" s="9" t="str">
        <v>Apa prinsip SNPMB?</v>
      </c>
      <c r="C33"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3"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3"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3" s="4">
        <v>1</v>
      </c>
      <c r="G33" s="7">
        <f t="shared" si="0"/>
        <v>1</v>
      </c>
      <c r="H33" s="4">
        <f>COUNTIF($F33:F33,1)+COUNTIF($F33:F33,0)</f>
        <v>1</v>
      </c>
      <c r="I33" s="7">
        <f t="shared" si="1"/>
        <v>1</v>
      </c>
    </row>
    <row r="34" spans="1:9" x14ac:dyDescent="0.25">
      <c r="A34" s="8">
        <v>33</v>
      </c>
      <c r="B34" s="9" t="str">
        <v>Kapan jadwal pendaftaran SMBJM?</v>
      </c>
      <c r="C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4"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4" s="4">
        <v>1</v>
      </c>
      <c r="G34" s="7">
        <f t="shared" si="0"/>
        <v>1</v>
      </c>
      <c r="H34" s="4">
        <f>COUNTIF($F34:F34,1)+COUNTIF($F34:F34,0)</f>
        <v>1</v>
      </c>
      <c r="I34" s="7">
        <f t="shared" si="1"/>
        <v>1</v>
      </c>
    </row>
    <row r="35" spans="1:9" x14ac:dyDescent="0.25">
      <c r="A35" s="8">
        <v>34</v>
      </c>
      <c r="B35" s="9" t="str">
        <v>Kapan jadwal SNBP?</v>
      </c>
      <c r="C35"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5"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5"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5" s="4">
        <v>1</v>
      </c>
      <c r="G35" s="7">
        <f t="shared" si="0"/>
        <v>1</v>
      </c>
      <c r="H35" s="4">
        <f>COUNTIF($F35:F35,1)+COUNTIF($F35:F35,0)</f>
        <v>1</v>
      </c>
      <c r="I35" s="7">
        <f t="shared" si="1"/>
        <v>1</v>
      </c>
    </row>
    <row r="36" spans="1:9" x14ac:dyDescent="0.25">
      <c r="A36" s="8">
        <v>35</v>
      </c>
      <c r="B36" s="9" t="str">
        <v>Apa syarat bagi siswa yang ingin mendaftar SNBP?</v>
      </c>
      <c r="C36"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6"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6"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6" s="4">
        <v>1</v>
      </c>
      <c r="G36" s="7">
        <f t="shared" si="0"/>
        <v>1</v>
      </c>
      <c r="H36" s="4">
        <f>COUNTIF($F36:F36,1)+COUNTIF($F36:F36,0)</f>
        <v>1</v>
      </c>
      <c r="I36" s="7">
        <f t="shared" si="1"/>
        <v>1</v>
      </c>
    </row>
    <row r="37" spans="1:9" x14ac:dyDescent="0.25">
      <c r="A37" s="8">
        <v>36</v>
      </c>
      <c r="B37" s="9" t="str">
        <v>Kapan jadwal SNBT?</v>
      </c>
      <c r="C37"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7"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7"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7" s="4">
        <v>1</v>
      </c>
      <c r="G37" s="7">
        <f t="shared" si="0"/>
        <v>1</v>
      </c>
      <c r="H37" s="4">
        <f>COUNTIF($F37:F37,1)+COUNTIF($F37:F37,0)</f>
        <v>1</v>
      </c>
      <c r="I37" s="7">
        <f t="shared" si="1"/>
        <v>1</v>
      </c>
    </row>
    <row r="38" spans="1:9" x14ac:dyDescent="0.25">
      <c r="A38" s="8">
        <v>37</v>
      </c>
      <c r="B38" s="9" t="str">
        <v>Berapa biaya mengikuti SNBT?</v>
      </c>
      <c r="C38" s="9" t="str">
        <v>Salam Harmoni🙏
Biaya untuk mengikuti Seleksi Nasional Berdasarkan Tes (SNBT) adalah sebesar Rp200.000,00 (dua ratus ribu rupiah). Pembayaran dilakukan melalui mitra bank yang ditentukan.</v>
      </c>
      <c r="D38" s="9" t="str">
        <v>Biaya untuk mengikuti seleksi nasional berbasis tes (SNBT) adalah sebesar Rp200.000,00 (dua ratus ribu rupiah). Pembayaran dilakukan melalui mitra bank yang ditentukan.</v>
      </c>
      <c r="E38" s="9" t="str">
        <v>Salam Harmoni🙏
Biaya untuk mengikuti Seleksi Nasional Berbasis Tes (SNBT) adalah sebesar Rp200.000,00 (dua ratus ribu rupiah). Pembayaran dilakukan melalui mitra bank yang ditentukan.</v>
      </c>
      <c r="F38" s="4">
        <v>1</v>
      </c>
      <c r="G38" s="7">
        <f t="shared" si="0"/>
        <v>1</v>
      </c>
      <c r="H38" s="4">
        <f>COUNTIF($F38:F38,1)+COUNTIF($F38:F38,0)</f>
        <v>1</v>
      </c>
      <c r="I38" s="7">
        <f t="shared" si="1"/>
        <v>1</v>
      </c>
    </row>
    <row r="39" spans="1:9" x14ac:dyDescent="0.25">
      <c r="A39" s="8">
        <v>38</v>
      </c>
      <c r="B39" s="9" t="str">
        <v>Apa fungsi utama UKM di Universitas Pendidikan Ganesha?</v>
      </c>
      <c r="C39"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39"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39"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39" s="4">
        <v>1</v>
      </c>
      <c r="G39" s="7">
        <f t="shared" si="0"/>
        <v>1</v>
      </c>
      <c r="H39" s="4">
        <f>COUNTIF($F39:F39,1)+COUNTIF($F39:F39,0)</f>
        <v>1</v>
      </c>
      <c r="I39" s="7">
        <f t="shared" si="1"/>
        <v>1</v>
      </c>
    </row>
    <row r="40" spans="1:9" x14ac:dyDescent="0.25">
      <c r="A40" s="8">
        <v>39</v>
      </c>
      <c r="B40" s="9" t="str">
        <v>Bagaimana cara mendapat informasi lebih lanjut tentang UKM di Undiksha?</v>
      </c>
      <c r="C40" s="9" t="str">
        <v>Salam Harmoni🙏
Informasi lebih lanjut tentang UKM di Undiksha dapat diakses melalui laman https://undiksha.ac.id/kemahasiswaan/ukm/.</v>
      </c>
      <c r="D40"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0"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0" s="4">
        <v>1</v>
      </c>
      <c r="G40" s="7">
        <f t="shared" si="0"/>
        <v>1</v>
      </c>
      <c r="H40" s="4">
        <f>COUNTIF($F40:F40,1)+COUNTIF($F40:F40,0)</f>
        <v>1</v>
      </c>
      <c r="I40" s="7">
        <f t="shared" si="1"/>
        <v>1</v>
      </c>
    </row>
    <row r="41" spans="1:9" x14ac:dyDescent="0.25">
      <c r="A41" s="8">
        <v>40</v>
      </c>
      <c r="B41" s="9" t="str">
        <v>Apa tugas utama dari UPA TIK?</v>
      </c>
      <c r="C41"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1"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1"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1" s="4">
        <v>1</v>
      </c>
      <c r="G41" s="7">
        <f t="shared" si="0"/>
        <v>1</v>
      </c>
      <c r="H41" s="4">
        <f>COUNTIF($F41:F41,1)+COUNTIF($F41:F41,0)</f>
        <v>1</v>
      </c>
      <c r="I41" s="7">
        <f t="shared" si="1"/>
        <v>1</v>
      </c>
    </row>
    <row r="42" spans="1:9" x14ac:dyDescent="0.25">
      <c r="A42" s="8">
        <v>41</v>
      </c>
      <c r="B42" s="9" t="str">
        <v>Siapa kepala UPA TIK saat ini?</v>
      </c>
      <c r="C42" s="9" t="str">
        <v>Salam Harmoni🙏
Kepala UPA TIK Universitas Pendidikan Ganesha saat ini adalah I Ketut Resika Arthana, S.T., M.Kom.</v>
      </c>
      <c r="D42" s="9" t="str">
        <v>Kepala UPA TIK Undiksha saat ini adalah I Ketut Resika Arthana, S.T., M.Kom.</v>
      </c>
      <c r="E42" s="9" t="str">
        <v>Salam Harmoni🙏
Kepala UPA TIK Undiksha saat ini adalah I Ketut Resika Arthana, S.T., M.Kom.</v>
      </c>
      <c r="F42" s="4">
        <v>1</v>
      </c>
      <c r="G42" s="7">
        <f t="shared" si="0"/>
        <v>1</v>
      </c>
      <c r="H42" s="4">
        <f>COUNTIF($F42:F42,1)+COUNTIF($F42:F42,0)</f>
        <v>1</v>
      </c>
      <c r="I42" s="7">
        <f t="shared" si="1"/>
        <v>1</v>
      </c>
    </row>
    <row r="43" spans="1:9" x14ac:dyDescent="0.25">
      <c r="A43" s="8">
        <v>42</v>
      </c>
      <c r="B43" s="9" t="str">
        <v>Apa motto Universitas Pendidikan Ganesha?</v>
      </c>
      <c r="C43" s="9" t="str">
        <v>Salam Harmoni🙏
Motto Universitas Pendidikan Ganesha (Undiksha) adalah “dharmaning sajjana umerdhyaken widyaguna” yang berarti kewajiban orang bijaksana adalah mengembangkan ilmu pengetahuan dan pekerti.</v>
      </c>
      <c r="D43" s="9" t="str">
        <v>Motto Universitas Pendidikan Ganesha (Undiksha) adalah “dharmaning sajjana umerdhyaken widyaguna” yang berarti kewajiban orang bijaksana adalah mengembangkan ilmu pengetahuan dan pekerti.</v>
      </c>
      <c r="E43" s="9" t="str">
        <v>Salam Harmoni🙏
Motto Universitas Pendidikan Ganesha (Undiksha) adalah “dharmaning sajjana umerdhyaken widyaguna” yang berarti kewajiban orang bijaksana adalah mengembangkan ilmu pengetahuan dan pekerti.</v>
      </c>
      <c r="F43" s="4">
        <v>1</v>
      </c>
      <c r="G43" s="7">
        <f t="shared" si="0"/>
        <v>1</v>
      </c>
      <c r="H43" s="4">
        <f>COUNTIF($F43:F43,1)+COUNTIF($F43:F43,0)</f>
        <v>1</v>
      </c>
      <c r="I43" s="7">
        <f t="shared" si="1"/>
        <v>1</v>
      </c>
    </row>
    <row r="44" spans="1:9" x14ac:dyDescent="0.25">
      <c r="A44" s="8">
        <v>43</v>
      </c>
      <c r="B44" s="9" t="str">
        <v>Apa akreditasi yang dimiliki Universitas Pendidikan Ganesha?</v>
      </c>
      <c r="C44" s="9" t="str">
        <v>Salam Harmoni🙏
1. Terakreditasi A oleh Badan Akreditasi Nasional Perguruan Tinggi (BAN-PT).
2. Terakreditasi internasional oleh AQAS (Agency for Quality Assurance in Higher Education) pada berbagai bidang studi.</v>
      </c>
      <c r="D44"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4" s="4">
        <v>1</v>
      </c>
      <c r="G44" s="7">
        <f t="shared" si="0"/>
        <v>1</v>
      </c>
      <c r="H44" s="4">
        <f>COUNTIF($F44:F44,1)+COUNTIF($F44:F44,0)</f>
        <v>1</v>
      </c>
      <c r="I44" s="7">
        <f t="shared" si="1"/>
        <v>1</v>
      </c>
    </row>
    <row r="45" spans="1:9" x14ac:dyDescent="0.25">
      <c r="A45" s="8">
        <v>44</v>
      </c>
      <c r="B45" s="9" t="str">
        <v>Apa visi Universitas Pendidikan Ganesha?</v>
      </c>
      <c r="C45" s="9" t="str">
        <v>Salam Harmoni🙏
Visi Universitas Pendidikan Ganesha (Undiksha) adalah menjadi Universitas Unggul Berlandaskan Falsafah Tri Hita Karana di Asia Pada Tahun 2045.</v>
      </c>
      <c r="D45"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5" s="4">
        <v>1</v>
      </c>
      <c r="G45" s="7">
        <f t="shared" si="0"/>
        <v>1</v>
      </c>
      <c r="H45" s="4">
        <f>COUNTIF($F45:F45,1)+COUNTIF($F45:F45,0)</f>
        <v>1</v>
      </c>
      <c r="I45" s="7">
        <f t="shared" si="1"/>
        <v>1</v>
      </c>
    </row>
    <row r="46" spans="1:9" x14ac:dyDescent="0.25">
      <c r="A46" s="8">
        <v>45</v>
      </c>
      <c r="B46" s="9" t="str">
        <v>Siapa rektor Universitas Pendidikan Ganesha saat ini?</v>
      </c>
      <c r="C46" s="9" t="str">
        <v>Salam Harmoni🙏
Rektor Universitas Pendidikan Ganesha saat ini adalah Prof. Dr. I Wayan Lasmawan, M.Pd.</v>
      </c>
      <c r="D46" s="9" t="str">
        <v>Rektor Universitas Pendidikan Ganesha saat ini adalah Prof. Dr. I Wayan Lasmawan, M.Pd.</v>
      </c>
      <c r="E46" s="9" t="str">
        <v>Salam Harmoni🙏
Rektor Universitas Pendidikan Ganesha saat ini adalah Prof. Dr. I Wayan Lasmawan, M.Pd.</v>
      </c>
      <c r="F46" s="4">
        <v>1</v>
      </c>
      <c r="G46" s="7">
        <f t="shared" si="0"/>
        <v>1</v>
      </c>
      <c r="H46" s="4">
        <f>COUNTIF($F46:F46,1)+COUNTIF($F46:F46,0)</f>
        <v>1</v>
      </c>
      <c r="I46" s="7">
        <f t="shared" si="1"/>
        <v>1</v>
      </c>
    </row>
    <row r="47" spans="1:9" x14ac:dyDescent="0.25">
      <c r="A47" s="8">
        <v>46</v>
      </c>
      <c r="B47" s="9" t="str">
        <v>Saya ingin cek kelulusan SMBJM nomor pendaftaran 3242000006 tanggal lahir 2005-11-30</v>
      </c>
      <c r="C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7"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7" s="4">
        <v>1</v>
      </c>
      <c r="G47" s="7">
        <f t="shared" si="0"/>
        <v>1</v>
      </c>
      <c r="H47" s="4">
        <f>COUNTIF($F47:F47,1)+COUNTIF($F47:F47,0)</f>
        <v>1</v>
      </c>
      <c r="I47" s="7">
        <f t="shared" si="1"/>
        <v>1</v>
      </c>
    </row>
    <row r="48" spans="1:9" x14ac:dyDescent="0.25">
      <c r="A48" s="8">
        <v>47</v>
      </c>
      <c r="B48" s="9" t="str">
        <v>Saya bingung mau lihat status kelulusan SMBJM</v>
      </c>
      <c r="C48"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8"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8"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8" s="4">
        <v>1</v>
      </c>
      <c r="G48" s="7">
        <f t="shared" si="0"/>
        <v>1</v>
      </c>
      <c r="H48" s="4">
        <f>COUNTIF($F48:F48,1)+COUNTIF($F48:F48,0)</f>
        <v>1</v>
      </c>
      <c r="I48" s="7">
        <f t="shared" si="1"/>
        <v>1</v>
      </c>
    </row>
    <row r="49" spans="1:9" x14ac:dyDescent="0.25">
      <c r="A49" s="8">
        <v>48</v>
      </c>
      <c r="B49" s="9" t="str">
        <v>Saya ingin lihat KTM, NIM saya 2115101014.</v>
      </c>
      <c r="C49" s="9" t="str">
        <v>Salam Harmoni🙏
Berikut informasi Kartu Tanda Mahasiswa (KTM) Anda. 
- NIM: 2115101014
- Anda dapat mengunduh KTM Anda melalui tautan berikut: https://aka.undiksha.ac.id/api/ktm/generate/2115101014?token=NVNnV1dv
Silakan klik tautan tersebut untuk mengakses KTM Anda.</v>
      </c>
      <c r="D49"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49"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49" s="4">
        <v>1</v>
      </c>
      <c r="G49" s="7">
        <f t="shared" si="0"/>
        <v>1</v>
      </c>
      <c r="H49" s="4">
        <f>COUNTIF($F49:F49,1)+COUNTIF($F49:F49,0)</f>
        <v>1</v>
      </c>
      <c r="I49" s="7">
        <f t="shared" si="1"/>
        <v>1</v>
      </c>
    </row>
    <row r="50" spans="1:9" x14ac:dyDescent="0.25">
      <c r="A50" s="8">
        <v>49</v>
      </c>
      <c r="B50" s="9" t="str">
        <v>Dimana saya bisa melihat KTM?</v>
      </c>
      <c r="C50"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0"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0"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0" s="4">
        <v>1</v>
      </c>
      <c r="G50" s="7">
        <f t="shared" si="0"/>
        <v>1</v>
      </c>
      <c r="H50" s="4">
        <f>COUNTIF($F50:F50,1)+COUNTIF($F50:F50,0)</f>
        <v>1</v>
      </c>
      <c r="I50" s="7">
        <f t="shared" si="1"/>
        <v>1</v>
      </c>
    </row>
    <row r="51" spans="1:9" x14ac:dyDescent="0.25">
      <c r="A51" s="8">
        <v>50</v>
      </c>
      <c r="B51" s="9" t="str">
        <v>Siapa presiden indonesia sekarang?</v>
      </c>
      <c r="C51" s="9" t="str">
        <v>Salam Harmoni🙏
Pertanyaan tersebut tidak relevan dengan konteks kampus Universitas Pendidikan Ganesha.</v>
      </c>
      <c r="D51" s="9" t="str">
        <v>Pertanyaan tidak relevan dengan konteks kampus Universitas Pendidikan Ganesha.</v>
      </c>
      <c r="E51" s="9" t="str">
        <v>Salam Harmoni🙏
Pertanyaan tersebut tidak relevan dengan konteks kampus Universitas Pendidikan Ganesha.</v>
      </c>
      <c r="F51" s="4">
        <v>1</v>
      </c>
      <c r="G51" s="7">
        <f t="shared" si="0"/>
        <v>1</v>
      </c>
      <c r="H51" s="4">
        <f>COUNTIF($F51:F51,1)+COUNTIF($F51:F51,0)</f>
        <v>1</v>
      </c>
      <c r="I51" s="7">
        <f t="shared" si="1"/>
        <v>1</v>
      </c>
    </row>
    <row r="52" spans="1:9" x14ac:dyDescent="0.25">
      <c r="A52" s="26"/>
      <c r="B52" s="27"/>
      <c r="C52" s="27"/>
      <c r="D52" s="27"/>
      <c r="E52" s="27"/>
      <c r="F52" s="27"/>
      <c r="G52" s="27"/>
      <c r="H52" s="27"/>
      <c r="I52" s="28"/>
    </row>
    <row r="53" spans="1:9" ht="28.5" x14ac:dyDescent="0.45">
      <c r="A53" s="25" t="s">
        <v>230</v>
      </c>
      <c r="B53" s="25"/>
      <c r="C53" s="25"/>
      <c r="D53" s="25"/>
      <c r="E53" s="25"/>
      <c r="F53" s="25"/>
      <c r="G53" s="25"/>
      <c r="H53" s="25"/>
      <c r="I53" s="11">
        <f>IFERROR(AVERAGE(I2:I51),0)</f>
        <v>1</v>
      </c>
    </row>
  </sheetData>
  <mergeCells count="2">
    <mergeCell ref="A53:H53"/>
    <mergeCell ref="A52:I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H53"/>
  <sheetViews>
    <sheetView zoomScale="115" zoomScaleNormal="115" workbookViewId="0">
      <pane ySplit="1" topLeftCell="A2" activePane="bottomLeft" state="frozen"/>
      <selection pane="bottomLeft" activeCell="I11" sqref="I11"/>
    </sheetView>
  </sheetViews>
  <sheetFormatPr defaultRowHeight="15" x14ac:dyDescent="0.25"/>
  <cols>
    <col min="1" max="1" width="5.5703125" style="2" customWidth="1"/>
    <col min="2" max="5" width="22.85546875" customWidth="1"/>
    <col min="6" max="7" width="50" style="2" customWidth="1"/>
    <col min="8" max="8" width="28.85546875" style="2" customWidth="1"/>
    <col min="11" max="12" width="23.5703125" customWidth="1"/>
    <col min="13" max="13" width="19.42578125" customWidth="1"/>
  </cols>
  <sheetData>
    <row r="1" spans="1:8" ht="24.95" customHeight="1" x14ac:dyDescent="0.25">
      <c r="A1" s="1" t="s">
        <v>0</v>
      </c>
      <c r="B1" s="1" t="s">
        <v>1</v>
      </c>
      <c r="C1" s="1" t="s">
        <v>3</v>
      </c>
      <c r="D1" s="1" t="s">
        <v>134</v>
      </c>
      <c r="E1" s="1" t="s">
        <v>2</v>
      </c>
      <c r="F1" s="1" t="s">
        <v>20</v>
      </c>
      <c r="G1" s="1" t="s">
        <v>21</v>
      </c>
      <c r="H1" s="1" t="s">
        <v>24</v>
      </c>
    </row>
    <row r="2" spans="1:8" s="3" customFormat="1" x14ac:dyDescent="0.25">
      <c r="A2" s="4" cm="1">
        <f t="array" ref="A2:E51">Data!A3:E52</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4">
        <v>1</v>
      </c>
      <c r="G2" s="4">
        <v>1</v>
      </c>
      <c r="H2" s="7">
        <f>IFERROR(F2/G2,0)</f>
        <v>1</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4">
        <v>1</v>
      </c>
      <c r="G3" s="4">
        <v>1</v>
      </c>
      <c r="H3" s="7">
        <f t="shared" ref="H3:H51" si="0">IFERROR(F3/G3,0)</f>
        <v>1</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Anda dapat melihat informasi daya tampung mahasiswa baru Universitas Pendidikan Ganesha tahun akademik 2024/2025 dengan mengunjungi tautan berikut: [Daya Tampung Mahasiswa Baru Tahun Akademik 2024/2025](https://undiksha.ac.id/pmb/tahun2024/daya-tampung/).</v>
      </c>
      <c r="E4" s="5" t="str">
        <v>Salam Harmoni🙏
Anda dapat melihat informasi daya tampung mahasiswa baru Universitas Pendidikan Ganesha tahun akademik 2024/2025 dengan mengunjungi tautan berikut: [Daya Tampung Mahasiswa Baru Tahun Akademik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9" t="str">
        <v>Daya tampung mahasiswa untuk Program Studi Ilmu Komputer (S1) di Universitas Pendidikan Ganesha adalah 110 mahasiswa.</v>
      </c>
      <c r="E5" s="9" t="str">
        <v>Salam Harmoni🙏
Daya tampung mahasiswa untuk Program Studi Ilmu Komputer (S1) di Universitas Pendidikan Ganesha adalah 110 mahasiswa.</v>
      </c>
      <c r="F5" s="4">
        <v>1</v>
      </c>
      <c r="G5" s="4">
        <v>1</v>
      </c>
      <c r="H5" s="7">
        <f t="shared" si="0"/>
        <v>1</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1</v>
      </c>
      <c r="G6" s="4">
        <v>1</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7" s="4">
        <v>1</v>
      </c>
      <c r="G7" s="4">
        <v>1</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8"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8"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8" s="4">
        <v>1</v>
      </c>
      <c r="G8" s="4">
        <v>1</v>
      </c>
      <c r="H8" s="7">
        <f t="shared" si="0"/>
        <v>1</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9" s="4">
        <v>1</v>
      </c>
      <c r="G9" s="4">
        <v>1</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9" t="str">
        <v>Dekan Fakultas Bahasa dan Seni (FBS) Universitas Pendidikan Ganesha adalah Drs. I Gede Nurjaya, M.Pd.</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1" s="4">
        <v>1</v>
      </c>
      <c r="G11" s="4">
        <v>1</v>
      </c>
      <c r="H11" s="7">
        <f t="shared" si="0"/>
        <v>1</v>
      </c>
    </row>
    <row r="12" spans="1:8" x14ac:dyDescent="0.25">
      <c r="A12" s="8">
        <v>11</v>
      </c>
      <c r="B12" s="9" t="str">
        <v>Siapa nama Wakil Dekan I FE?</v>
      </c>
      <c r="C12" s="9" t="str">
        <v>Salam Harmoni🙏
Nama Wakil Dekan I Fakultas Ekonomi (FE) Universitas Pendidikan Ganesha adalah Dr. Dra. Ni Made Suci, M.Si.</v>
      </c>
      <c r="D12" s="9" t="str">
        <v>Nama Wakil Dekan I Fakultas Ekonomi (FE) Universitas Pendidikan Ganesha adalah Dr. Dra. Ni Made Suci, M.Si.</v>
      </c>
      <c r="E12" s="9" t="str">
        <v>Salam Harmoni🙏
Nama Wakil Dekan I Fakultas Ekonomi (FE) Universitas Pendidikan Ganesha adalah Dr. Dra. Ni Made Suci, M.Si.</v>
      </c>
      <c r="F12" s="4">
        <v>1</v>
      </c>
      <c r="G12" s="4">
        <v>1</v>
      </c>
      <c r="H12" s="7">
        <f t="shared" si="0"/>
        <v>1</v>
      </c>
    </row>
    <row r="13" spans="1:8" x14ac:dyDescent="0.25">
      <c r="A13" s="8">
        <v>12</v>
      </c>
      <c r="B13" s="9" t="str">
        <v>Visi Fakultas Ekonomi</v>
      </c>
      <c r="C13" s="9" t="str">
        <v>Salam Harmoni🙏
Visi Fakultas Ekonomi (FE) Universitas Pendidikan Ganesha adalah "Menjadi Fakultas Unggul Berjiwa Wirausaha Berlandaskan Falsafah Tri Hita Karana di Asia Tahun 2045."</v>
      </c>
      <c r="D13" s="9" t="str">
        <v>Visi Fakultas Ekonomi (FE) Universitas Pendidikan Ganesha adalah: 
"Menjadi Fakultas Unggul Berjiwa Wirausaha Berlandaskan Falsafah Tri Hita Karana di Asia Tahun 2045."</v>
      </c>
      <c r="E13" s="9" t="str">
        <v>Salam Harmoni🙏
Visi Fakultas Ekonomi (FE) Universitas Pendidikan Ganesha adalah: 
"Menjadi Fakultas Unggul Berjiwa Wirausaha Berlandaskan Falsafah Tri Hita Karana di Asia Tahun 2045."</v>
      </c>
      <c r="F13" s="4">
        <v>1</v>
      </c>
      <c r="G13" s="4">
        <v>1</v>
      </c>
      <c r="H13" s="7">
        <f t="shared" si="0"/>
        <v>1</v>
      </c>
    </row>
    <row r="14" spans="1:8" x14ac:dyDescent="0.25">
      <c r="A14" s="8">
        <v>13</v>
      </c>
      <c r="B14" s="9" t="str">
        <v>Coba kirimkan web FHIS</v>
      </c>
      <c r="C14" s="9" t="str">
        <v>Salam Harmoni🙏
Anda dapat mengunjungi website Fakultas Hukum dan Ilmu Sosial Universitas Pendidikan Ganesha (Undiksha) melalui tautan berikut: http://fhis.undiksha.ac.id</v>
      </c>
      <c r="D14"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4"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4" s="4">
        <v>1</v>
      </c>
      <c r="G14" s="4">
        <v>1</v>
      </c>
      <c r="H14" s="7">
        <f t="shared" si="0"/>
        <v>1</v>
      </c>
    </row>
    <row r="15" spans="1:8" x14ac:dyDescent="0.25">
      <c r="A15" s="8">
        <v>14</v>
      </c>
      <c r="B15" s="9" t="str">
        <v>FHIS punya video profil?</v>
      </c>
      <c r="C15"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5"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5"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5" s="4">
        <v>1</v>
      </c>
      <c r="G15" s="4">
        <v>1</v>
      </c>
      <c r="H15" s="7">
        <f t="shared" si="0"/>
        <v>1</v>
      </c>
    </row>
    <row r="16" spans="1:8" x14ac:dyDescent="0.25">
      <c r="A16" s="8">
        <v>15</v>
      </c>
      <c r="B16" s="9" t="str">
        <v>Siapa nama Dekan FIP?</v>
      </c>
      <c r="C16" s="9" t="str">
        <v>Salam Harmoni🙏
Nama dekan Fakultas Ilmu Pendidikan (FIP) Universitas Pendidikan Ganesha adalah Prof. Dr. I Wayan Widiana, S.Pd., M.Pd.</v>
      </c>
      <c r="D16" s="9" t="str">
        <v>Nama dekan Fakultas Ilmu Pendidikan (FIP) Universitas Pendidikan Ganesha adalah Prof. Dr. I Wayan Widiana, S.Pd., M.Pd.</v>
      </c>
      <c r="E16" s="9" t="str">
        <v>Salam Harmoni🙏
Nama dekan Fakultas Ilmu Pendidikan (FIP) Universitas Pendidikan Ganesha adalah Prof. Dr. I Wayan Widiana, S.Pd., M.Pd.</v>
      </c>
      <c r="F16" s="4">
        <v>1</v>
      </c>
      <c r="G16" s="4">
        <v>1</v>
      </c>
      <c r="H16" s="7">
        <f t="shared" si="0"/>
        <v>1</v>
      </c>
    </row>
    <row r="17" spans="1:8" x14ac:dyDescent="0.25">
      <c r="A17" s="8">
        <v>16</v>
      </c>
      <c r="B17" s="9" t="str">
        <v>Kapan FIP mulai berdiri dan apa jurusan awalnya?</v>
      </c>
      <c r="C17" s="9" t="str">
        <v>Salam Harmoni🙏
Fakultas Ilmu Pendidikan (FIP) Universitas Pendidikan Ganesha mulai berdiri pada tahun 1968. Jurusan awal yang ada di fakultas ini adalah Bimbingan dan Penyuluhan serta Pendidikan Luar Sekolah.</v>
      </c>
      <c r="D17" s="9" t="str">
        <v>Fakultas Ilmu Pendidikan (FIP) Universitas Pendidikan Ganesha mulai berdiri pada tahun 1968. Jurusan awal yang ada di FIP adalah Jurusan Bimbingan dan Penyuluhan serta Pendidikan Luar Sekolah.</v>
      </c>
      <c r="E17" s="9" t="str">
        <v>Salam Harmoni🙏
Fakultas Ilmu Pendidikan (FIP) Universitas Pendidikan Ganesha mulai berdiri pada tahun 1968. Jurusan awal yang ada di FIP adalah Jurusan Bimbingan dan Penyuluhan serta Pendidikan Luar Sekolah.</v>
      </c>
      <c r="F17" s="4">
        <v>1</v>
      </c>
      <c r="G17" s="4">
        <v>1</v>
      </c>
      <c r="H17" s="7">
        <f t="shared" si="0"/>
        <v>1</v>
      </c>
    </row>
    <row r="18" spans="1:8" x14ac:dyDescent="0.25">
      <c r="A18" s="8">
        <v>17</v>
      </c>
      <c r="B18" s="9" t="str">
        <v>Kapan FK didirikan?</v>
      </c>
      <c r="C18" s="9" t="str">
        <v>Salam Harmoni🙏
Fakultas Kedokteran Universitas Pendidikan Ganesha (Undiksha) didirikan berdasarkan Keputusan Menteri Riset Teknologi dan Pendidikan Tinggi Republik Indonesia, Nomor: 574/KPT/I/2018 tertanggal 16 Juli 2018.</v>
      </c>
      <c r="D18" s="9" t="str">
        <v>Fakultas Kedokteran Universitas Pendidikan Ganesha (Undiksha) didirikan berdasarkan Keputusan Menteri Riset Teknologi dan Pendidikan Tinggi Republik Indonesia, Nomor: 574/KPT/I/2018 tertanggal 16 Juli 2018.</v>
      </c>
      <c r="E18" s="9" t="str">
        <v>Salam Harmoni🙏
Fakultas Kedokteran Universitas Pendidikan Ganesha (Undiksha) didirikan berdasarkan Keputusan Menteri Riset Teknologi dan Pendidikan Tinggi Republik Indonesia, Nomor: 574/KPT/I/2018 tertanggal 16 Juli 2018.</v>
      </c>
      <c r="F18" s="4">
        <v>1</v>
      </c>
      <c r="G18" s="4">
        <v>1</v>
      </c>
      <c r="H18" s="7">
        <f t="shared" si="0"/>
        <v>1</v>
      </c>
    </row>
    <row r="19" spans="1:8" x14ac:dyDescent="0.25">
      <c r="A19" s="8">
        <v>18</v>
      </c>
      <c r="B19" s="9" t="str">
        <v>Apa visi dari FK?</v>
      </c>
      <c r="C19" s="9" t="str">
        <v>Salam Harmoni🙏
Visi Fakultas Kedokteran (FK) Universitas Pendidikan Ganesha adalah menjadi program studi kedokteran unggul dalam bidang kedokteran pariwisata berlandaskan Falsafah Tri Hita Karana di Asia Tahun 2045.</v>
      </c>
      <c r="D19" s="9" t="str">
        <v>Visi Fakultas Kedokteran (FK) Universitas Pendidikan Ganesha adalah menjadi program studi kedokteran unggul dalam bidang kedokteran pariwisata berlandaskan Falsafah Tri Hita Karana di Asia Tahun 2045.</v>
      </c>
      <c r="E19" s="9" t="str">
        <v>Salam Harmoni🙏
Visi Fakultas Kedokteran (FK) Universitas Pendidikan Ganesha adalah menjadi program studi kedokteran unggul dalam bidang kedokteran pariwisata berlandaskan Falsafah Tri Hita Karana di Asia Tahun 2045.</v>
      </c>
      <c r="F19" s="4">
        <v>1</v>
      </c>
      <c r="G19" s="4">
        <v>1</v>
      </c>
      <c r="H19" s="7">
        <f t="shared" si="0"/>
        <v>1</v>
      </c>
    </row>
    <row r="20" spans="1:8" x14ac:dyDescent="0.25">
      <c r="A20" s="8">
        <v>19</v>
      </c>
      <c r="B20" s="9" t="str">
        <v>Apa visi dari FMIPA?</v>
      </c>
      <c r="C20" s="9" t="str">
        <v>Salam Harmoni🙏
Visi Fakultas Matematika dan Ilmu Pengetahuan Alam (FMIPA) Universitas Pendidikan Ganesha adalah "Menjadi Fakultas Unggul Dalam Matematika Dan Ilmu Pengetahuan Alam Berlandaskan Falsafah Tri Hita Karana Di Asia Tahun 2045."</v>
      </c>
      <c r="D20" s="9" t="str">
        <v>Visi Fakultas Matematika dan Ilmu Pengetahuan Alam (MIPA) Universitas Pendidikan Ganesha adalah: "Menjadi Fakultas Unggul Dalam Matematika Dan Ilmu Pengetahuan Alam Berlandaskan Falsafah Tri Hita Karana Di Asia Tahun 2045."</v>
      </c>
      <c r="E20" s="9" t="str">
        <v>Salam Harmoni🙏
Visi Fakultas Matematika dan Ilmu Pengetahuan Alam (MIPA) Universitas Pendidikan Ganesha adalah: "Menjadi Fakultas Unggul Dalam Matematika Dan Ilmu Pengetahuan Alam Berlandaskan Falsafah Tri Hita Karana Di Asia Tahun 2045."</v>
      </c>
      <c r="F20" s="4">
        <v>1</v>
      </c>
      <c r="G20" s="4">
        <v>1</v>
      </c>
      <c r="H20" s="7">
        <f t="shared" si="0"/>
        <v>1</v>
      </c>
    </row>
    <row r="21" spans="1:8" x14ac:dyDescent="0.25">
      <c r="A21" s="8">
        <v>20</v>
      </c>
      <c r="B21" s="9" t="str">
        <v>Siapa Dekan FMIPA?</v>
      </c>
      <c r="C21" s="9" t="str">
        <v>Salam Harmoni🙏
Dekan Fakultas Matematika dan Ilmu Pengetahuan Alam (FMIPA) Universitas Pendidikan Ganesha adalah Dr. I Wayan Sukra Warpala, S.Pd., M.Sc.</v>
      </c>
      <c r="D21" s="9" t="str">
        <v>Dekan Fakultas Matematika dan Ilmu Pengetahuan Alam (FMIPA) Universitas Pendidikan Ganesha adalah Dr. I Wayan Sukra Warpala, S.Pd., M.Sc.</v>
      </c>
      <c r="E21" s="9" t="str">
        <v>Salam Harmoni🙏
Dekan Fakultas Matematika dan Ilmu Pengetahuan Alam (FMIPA) Universitas Pendidikan Ganesha adalah Dr. I Wayan Sukra Warpala, S.Pd., M.Sc.</v>
      </c>
      <c r="F21" s="4">
        <v>1</v>
      </c>
      <c r="G21" s="4">
        <v>1</v>
      </c>
      <c r="H21" s="7">
        <f t="shared" si="0"/>
        <v>1</v>
      </c>
    </row>
    <row r="22" spans="1:8" x14ac:dyDescent="0.25">
      <c r="A22" s="8">
        <v>21</v>
      </c>
      <c r="B22" s="9" t="str">
        <v>Kapan program studi Pendidikan Olahraga dan Kesehatan pertama kali berdiri di bawah Jurusan Pendidikan Matematika dan Ilmu Pengetahuan Alam (MIPA)?</v>
      </c>
      <c r="C22" s="9" t="str">
        <v>Salam Harmoni🙏
Program Studi Pendidikan Olahraga dan Kesehatan pertama kali berdiri pada tahun 1988 di bawah Jurusan Pendidikan Matematika dan Ilmu Pengetahuan Alam (MIPA).</v>
      </c>
      <c r="D22" s="9" t="str">
        <v>Program Studi Pendidikan Olahraga dan Kesehatan pertama kali berdiri pada tahun 1988 di bawah Jurusan Pendidikan Matematika dan Ilmu Pengetahuan Alam (MIPA).</v>
      </c>
      <c r="E22" s="9" t="str">
        <v>Salam Harmoni🙏
Program Studi Pendidikan Olahraga dan Kesehatan pertama kali berdiri pada tahun 1988 di bawah Jurusan Pendidikan Matematika dan Ilmu Pengetahuan Alam (MIPA).</v>
      </c>
      <c r="F22" s="4">
        <v>1</v>
      </c>
      <c r="G22" s="4">
        <v>1</v>
      </c>
      <c r="H22" s="7">
        <f t="shared" si="0"/>
        <v>1</v>
      </c>
    </row>
    <row r="23" spans="1:8" x14ac:dyDescent="0.25">
      <c r="A23" s="8">
        <v>22</v>
      </c>
      <c r="B23" s="9" t="str">
        <v>Apa visi dari FOK?</v>
      </c>
      <c r="C23" s="9" t="str">
        <v>Salam Harmoni🙏
Visi Fakultas Olahraga dan Kesehatan (FOK) Universitas Pendidikan Ganesha adalah menjadi Fakultas unggul dalam menghasilkan Sumber Daya Manusia (SDM) di bidang keolahragaan dan kesehatan berlandaskan falsafah Tri Hita Karana di Indonesia tahun 2045.</v>
      </c>
      <c r="D23" s="9" t="str">
        <v>Visi Fakultas Olahraga dan Kesehatan (FOK) Universitas Pendidikan Ganesha adalah menjadi Fakultas unggul dalam menghasilkan Sumber Daya Manusia (SDM) di bidang keolahragaan dan kesehatan berlandaskan falsafah Tri Hita Karana di Indonesia tahun 2045.</v>
      </c>
      <c r="E23" s="9" t="str">
        <v>Salam Harmoni🙏
Visi Fakultas Olahraga dan Kesehatan (FOK) Universitas Pendidikan Ganesha adalah menjadi Fakultas unggul dalam menghasilkan Sumber Daya Manusia (SDM) di bidang keolahragaan dan kesehatan berlandaskan falsafah Tri Hita Karana di Indonesia tahun 2045.</v>
      </c>
      <c r="F23" s="4">
        <v>1</v>
      </c>
      <c r="G23" s="4">
        <v>1</v>
      </c>
      <c r="H23" s="7">
        <f t="shared" si="0"/>
        <v>1</v>
      </c>
    </row>
    <row r="24" spans="1:8" x14ac:dyDescent="0.25">
      <c r="A24" s="8">
        <v>23</v>
      </c>
      <c r="B24" s="9" t="str">
        <v>Kapan FTK mulai berdiri dan program studi awal apa yang ditawarkan?</v>
      </c>
      <c r="C24" s="9" t="str">
        <v>Salam Harmoni🙏
Fakultas Teknik dan Kejuruan (FTK) Universitas Pendidikan Ganesha mulai berdiri pada tahun 1990. Program studi awal yang ditawarkan adalah Pendidikan Kesejahteraan Keluarga di bawah Jurusan Ilmu Pendidikan.</v>
      </c>
      <c r="D24" s="9" t="str">
        <v>Fakultas Teknik dan Kejuruan (FTK) Universitas Pendidikan Ganesha mulai berdiri pada tahun 1990. Program studi awal yang ditawarkan adalah Pendidikan Kesejahteraan Keluarga di bawah Jurusan Ilmu Pendidikan.</v>
      </c>
      <c r="E24" s="9" t="str">
        <v>Salam Harmoni🙏
Fakultas Teknik dan Kejuruan (FTK) Universitas Pendidikan Ganesha mulai berdiri pada tahun 1990. Program studi awal yang ditawarkan adalah Pendidikan Kesejahteraan Keluarga di bawah Jurusan Ilmu Pendidikan.</v>
      </c>
      <c r="F24" s="4">
        <v>1</v>
      </c>
      <c r="G24" s="4">
        <v>1</v>
      </c>
      <c r="H24" s="7">
        <f t="shared" si="0"/>
        <v>1</v>
      </c>
    </row>
    <row r="25" spans="1:8" x14ac:dyDescent="0.25">
      <c r="A25" s="8">
        <v>24</v>
      </c>
      <c r="B25" s="9" t="str">
        <v>Siapa Dekan FTK?</v>
      </c>
      <c r="C25" s="9" t="str">
        <v>Salam Harmoni🙏
Dekan Fakultas Teknik dan Kejuruan (FTK) Universitas Pendidikan Ganesha adalah Dr. Kadek Rihendra Dantes, S.T., M.T.</v>
      </c>
      <c r="D25" s="9" t="str">
        <v>Dekan Fakultas Teknik dan Kejuruan (FTK) Universitas Pendidikan Ganesha adalah Dr. Kadek Rihendra Dantes, S.T., M.T.</v>
      </c>
      <c r="E25" s="9" t="str">
        <v>Salam Harmoni🙏
Dekan Fakultas Teknik dan Kejuruan (FTK) Universitas Pendidikan Ganesha adalah Dr. Kadek Rihendra Dantes, S.T., M.T.</v>
      </c>
      <c r="F25" s="4">
        <v>1</v>
      </c>
      <c r="G25" s="4">
        <v>1</v>
      </c>
      <c r="H25" s="7">
        <f t="shared" si="0"/>
        <v>1</v>
      </c>
    </row>
    <row r="26" spans="1:8" x14ac:dyDescent="0.25">
      <c r="A26" s="8">
        <v>25</v>
      </c>
      <c r="B26" s="9" t="str">
        <v>Pengembangan kurikulum Undiksha sesuai dengan apa?</v>
      </c>
      <c r="C26" s="9" t="str">
        <v>Salam Harmoni🙏
Kurikulum dikembangkan sesuai dengan visi, misi, tujuan, dan sasaran Undiksha yang berbasis kompetensi dan berorientasi Kerangka Kualifikasi Nasional Indonesia (KKNI).</v>
      </c>
      <c r="D26"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6"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6" s="4">
        <v>1</v>
      </c>
      <c r="G26" s="4">
        <v>1</v>
      </c>
      <c r="H26" s="7">
        <f t="shared" si="0"/>
        <v>1</v>
      </c>
    </row>
    <row r="27" spans="1:8" x14ac:dyDescent="0.25">
      <c r="A27" s="8">
        <v>26</v>
      </c>
      <c r="B27" s="9" t="str">
        <v>Apa saja jenis kecerdasan yang dikembangkan dalam kurikulum Undiksha berdasarkan falsafah Tri Hita Karana?</v>
      </c>
      <c r="C27"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7"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7"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7" s="4">
        <v>1</v>
      </c>
      <c r="G27" s="4">
        <v>1</v>
      </c>
      <c r="H27" s="7">
        <f t="shared" si="0"/>
        <v>1</v>
      </c>
    </row>
    <row r="28" spans="1:8" x14ac:dyDescent="0.25">
      <c r="A28" s="8">
        <v>27</v>
      </c>
      <c r="B28" s="9" t="str">
        <v>Siapa nama Direktur Pascasarjana Universitas Pendidikan Ganesha?</v>
      </c>
      <c r="C28" s="9" t="str">
        <v>Salam Harmoni🙏
Direktur Pascasarjana Universitas Pendidikan Ganesha adalah Prof. Dr. I Nyoman Jampel, M.Pd.</v>
      </c>
      <c r="D28" s="9" t="str">
        <v>Nama Direktur Pascasarjana Universitas Pendidikan Ganesha adalah Prof. Dr. I Nyoman Jampel, M.Pd.</v>
      </c>
      <c r="E28" s="9" t="str">
        <v>Salam Harmoni🙏
Nama Direktur Pascasarjana Universitas Pendidikan Ganesha adalah Prof. Dr. I Nyoman Jampel, M.Pd.</v>
      </c>
      <c r="F28" s="4">
        <v>1</v>
      </c>
      <c r="G28" s="4">
        <v>1</v>
      </c>
      <c r="H28" s="7">
        <f t="shared" si="0"/>
        <v>1</v>
      </c>
    </row>
    <row r="29" spans="1:8" x14ac:dyDescent="0.25">
      <c r="A29" s="8">
        <v>28</v>
      </c>
      <c r="B29" s="9" t="str">
        <v>Sebutkan program doktoral yang ditawarkan oleh Fakultas Pascasarjana Universitas Pendidikan Ganesha.</v>
      </c>
      <c r="C29" s="9" t="str">
        <v>Salam Harmoni🙏
1. Doktor Pendidikan Dasar
2. Doktor Ilmu Pendidikan
3. Doktor Pendidikan Bahasa
4. Doktor Pendidikan Bahasa Inggris
5. Doktor Teknologi Pendidikan</v>
      </c>
      <c r="D29"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29"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29" s="4">
        <v>1</v>
      </c>
      <c r="G29" s="4">
        <v>1</v>
      </c>
      <c r="H29" s="7">
        <f t="shared" si="0"/>
        <v>1</v>
      </c>
    </row>
    <row r="30" spans="1:8" x14ac:dyDescent="0.25">
      <c r="A30" s="8">
        <v>29</v>
      </c>
      <c r="B30" s="9" t="str">
        <v>Link informasi cara pembayaran UKT Mahasiswa Baru Undiksha dengan Layanan BRI Virtual Account (BRIVA)</v>
      </c>
      <c r="C30"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0"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0"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0" s="4">
        <v>1</v>
      </c>
      <c r="G30" s="4">
        <v>1</v>
      </c>
      <c r="H30" s="7">
        <f t="shared" si="0"/>
        <v>1</v>
      </c>
    </row>
    <row r="31" spans="1:8" x14ac:dyDescent="0.25">
      <c r="A31" s="8">
        <v>30</v>
      </c>
      <c r="B31" s="9" t="str">
        <v>Di mana informasi lebih lanjut mengenai prosedur pembayaran UKT dengan BRIVA dapat ditemukan?</v>
      </c>
      <c r="C31"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1"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1"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1" s="4">
        <v>1</v>
      </c>
      <c r="G31" s="4">
        <v>1</v>
      </c>
      <c r="H31" s="7">
        <f t="shared" si="0"/>
        <v>1</v>
      </c>
    </row>
    <row r="32" spans="1:8" x14ac:dyDescent="0.25">
      <c r="A32" s="8">
        <v>31</v>
      </c>
      <c r="B32" s="9" t="str">
        <v>Apa saja kriteria peserta UTBK?</v>
      </c>
      <c r="C32" s="9" t="str">
        <v>Salam Harmoni🙏
1. Lulusan SMA/SMK/MA/Sederajat tahun 2023, 2024, dan 2025.
2. Lulusan Paket C tahun 2023, 2024, dan 2025 dengan umur maksimal 25 tahun (per 1 Juli 2025).</v>
      </c>
      <c r="D32" s="9" t="str">
        <v>Kriteria peserta UTBK (Ujian Tulis Berbasis Komputer) mencakup:
1. Lulusan SMA/SMK/MA/Sederajat tahun 2023, 2024, dan 2025.
2. Lulusan Paket C tahun 2023, 2024, dan 2025 dengan umur maksimal 25 tahun (per 1 Juli 2025).</v>
      </c>
      <c r="E32" s="9" t="str">
        <v>Salam Harmoni🙏
Kriteria peserta UTBK (Ujian Tulis Berbasis Komputer) mencakup:
1. Lulusan SMA/SMK/MA/Sederajat tahun 2023, 2024, dan 2025.
2. Lulusan Paket C tahun 2023, 2024, dan 2025 dengan umur maksimal 25 tahun (per 1 Juli 2025).</v>
      </c>
      <c r="F32" s="4">
        <v>1</v>
      </c>
      <c r="G32" s="4">
        <v>1</v>
      </c>
      <c r="H32" s="7">
        <f t="shared" si="0"/>
        <v>1</v>
      </c>
    </row>
    <row r="33" spans="1:8" x14ac:dyDescent="0.25">
      <c r="A33" s="8">
        <v>32</v>
      </c>
      <c r="B33" s="9" t="str">
        <v>Apa prinsip SNPMB?</v>
      </c>
      <c r="C33"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3"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3"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3" s="4">
        <v>1</v>
      </c>
      <c r="G33" s="4">
        <v>1</v>
      </c>
      <c r="H33" s="7">
        <f t="shared" si="0"/>
        <v>1</v>
      </c>
    </row>
    <row r="34" spans="1:8" x14ac:dyDescent="0.25">
      <c r="A34" s="8">
        <v>33</v>
      </c>
      <c r="B34" s="9" t="str">
        <v>Kapan jadwal pendaftaran SMBJM?</v>
      </c>
      <c r="C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4"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4" s="4">
        <v>1</v>
      </c>
      <c r="G34" s="4">
        <v>1</v>
      </c>
      <c r="H34" s="7">
        <f t="shared" si="0"/>
        <v>1</v>
      </c>
    </row>
    <row r="35" spans="1:8" x14ac:dyDescent="0.25">
      <c r="A35" s="8">
        <v>34</v>
      </c>
      <c r="B35" s="9" t="str">
        <v>Kapan jadwal SNBP?</v>
      </c>
      <c r="C35"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5"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5"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5" s="4">
        <v>1</v>
      </c>
      <c r="G35" s="4">
        <v>1</v>
      </c>
      <c r="H35" s="7">
        <f t="shared" si="0"/>
        <v>1</v>
      </c>
    </row>
    <row r="36" spans="1:8" x14ac:dyDescent="0.25">
      <c r="A36" s="8">
        <v>35</v>
      </c>
      <c r="B36" s="9" t="str">
        <v>Apa syarat bagi siswa yang ingin mendaftar SNBP?</v>
      </c>
      <c r="C36"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6"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6"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6" s="4">
        <v>1</v>
      </c>
      <c r="G36" s="4">
        <v>1</v>
      </c>
      <c r="H36" s="7">
        <f t="shared" si="0"/>
        <v>1</v>
      </c>
    </row>
    <row r="37" spans="1:8" x14ac:dyDescent="0.25">
      <c r="A37" s="8">
        <v>36</v>
      </c>
      <c r="B37" s="9" t="str">
        <v>Kapan jadwal SNBT?</v>
      </c>
      <c r="C37"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7"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7"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7" s="4">
        <v>1</v>
      </c>
      <c r="G37" s="4">
        <v>1</v>
      </c>
      <c r="H37" s="7">
        <f t="shared" si="0"/>
        <v>1</v>
      </c>
    </row>
    <row r="38" spans="1:8" x14ac:dyDescent="0.25">
      <c r="A38" s="8">
        <v>37</v>
      </c>
      <c r="B38" s="9" t="str">
        <v>Berapa biaya mengikuti SNBT?</v>
      </c>
      <c r="C38" s="9" t="str">
        <v>Salam Harmoni🙏
Biaya untuk mengikuti Seleksi Nasional Berdasarkan Tes (SNBT) adalah sebesar Rp200.000,00 (dua ratus ribu rupiah). Pembayaran dilakukan melalui mitra bank yang ditentukan.</v>
      </c>
      <c r="D38" s="9" t="str">
        <v>Biaya untuk mengikuti seleksi nasional berbasis tes (SNBT) adalah sebesar Rp200.000,00 (dua ratus ribu rupiah). Pembayaran dilakukan melalui mitra bank yang ditentukan.</v>
      </c>
      <c r="E38" s="9" t="str">
        <v>Salam Harmoni🙏
Biaya untuk mengikuti Seleksi Nasional Berbasis Tes (SNBT) adalah sebesar Rp200.000,00 (dua ratus ribu rupiah). Pembayaran dilakukan melalui mitra bank yang ditentukan.</v>
      </c>
      <c r="F38" s="4">
        <v>1</v>
      </c>
      <c r="G38" s="4">
        <v>1</v>
      </c>
      <c r="H38" s="7">
        <f t="shared" si="0"/>
        <v>1</v>
      </c>
    </row>
    <row r="39" spans="1:8" x14ac:dyDescent="0.25">
      <c r="A39" s="8">
        <v>38</v>
      </c>
      <c r="B39" s="9" t="str">
        <v>Apa fungsi utama UKM di Universitas Pendidikan Ganesha?</v>
      </c>
      <c r="C39"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39"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39"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39" s="4">
        <v>1</v>
      </c>
      <c r="G39" s="4">
        <v>1</v>
      </c>
      <c r="H39" s="7">
        <f t="shared" si="0"/>
        <v>1</v>
      </c>
    </row>
    <row r="40" spans="1:8" x14ac:dyDescent="0.25">
      <c r="A40" s="8">
        <v>39</v>
      </c>
      <c r="B40" s="9" t="str">
        <v>Bagaimana cara mendapat informasi lebih lanjut tentang UKM di Undiksha?</v>
      </c>
      <c r="C40" s="9" t="str">
        <v>Salam Harmoni🙏
Informasi lebih lanjut tentang UKM di Undiksha dapat diakses melalui laman https://undiksha.ac.id/kemahasiswaan/ukm/.</v>
      </c>
      <c r="D40"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0"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0" s="4">
        <v>1</v>
      </c>
      <c r="G40" s="4">
        <v>1</v>
      </c>
      <c r="H40" s="7">
        <f t="shared" si="0"/>
        <v>1</v>
      </c>
    </row>
    <row r="41" spans="1:8" x14ac:dyDescent="0.25">
      <c r="A41" s="8">
        <v>40</v>
      </c>
      <c r="B41" s="9" t="str">
        <v>Apa tugas utama dari UPA TIK?</v>
      </c>
      <c r="C41"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1"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1"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1" s="4">
        <v>1</v>
      </c>
      <c r="G41" s="4">
        <v>1</v>
      </c>
      <c r="H41" s="7">
        <f t="shared" si="0"/>
        <v>1</v>
      </c>
    </row>
    <row r="42" spans="1:8" x14ac:dyDescent="0.25">
      <c r="A42" s="8">
        <v>41</v>
      </c>
      <c r="B42" s="9" t="str">
        <v>Siapa kepala UPA TIK saat ini?</v>
      </c>
      <c r="C42" s="9" t="str">
        <v>Salam Harmoni🙏
Kepala UPA TIK Universitas Pendidikan Ganesha saat ini adalah I Ketut Resika Arthana, S.T., M.Kom.</v>
      </c>
      <c r="D42" s="9" t="str">
        <v>Kepala UPA TIK Undiksha saat ini adalah I Ketut Resika Arthana, S.T., M.Kom.</v>
      </c>
      <c r="E42" s="9" t="str">
        <v>Salam Harmoni🙏
Kepala UPA TIK Undiksha saat ini adalah I Ketut Resika Arthana, S.T., M.Kom.</v>
      </c>
      <c r="F42" s="4">
        <v>1</v>
      </c>
      <c r="G42" s="4">
        <v>1</v>
      </c>
      <c r="H42" s="7">
        <f t="shared" si="0"/>
        <v>1</v>
      </c>
    </row>
    <row r="43" spans="1:8" x14ac:dyDescent="0.25">
      <c r="A43" s="8">
        <v>42</v>
      </c>
      <c r="B43" s="9" t="str">
        <v>Apa motto Universitas Pendidikan Ganesha?</v>
      </c>
      <c r="C43" s="9" t="str">
        <v>Salam Harmoni🙏
Motto Universitas Pendidikan Ganesha (Undiksha) adalah “dharmaning sajjana umerdhyaken widyaguna” yang berarti kewajiban orang bijaksana adalah mengembangkan ilmu pengetahuan dan pekerti.</v>
      </c>
      <c r="D43" s="9" t="str">
        <v>Motto Universitas Pendidikan Ganesha (Undiksha) adalah “dharmaning sajjana umerdhyaken widyaguna” yang berarti kewajiban orang bijaksana adalah mengembangkan ilmu pengetahuan dan pekerti.</v>
      </c>
      <c r="E43" s="9" t="str">
        <v>Salam Harmoni🙏
Motto Universitas Pendidikan Ganesha (Undiksha) adalah “dharmaning sajjana umerdhyaken widyaguna” yang berarti kewajiban orang bijaksana adalah mengembangkan ilmu pengetahuan dan pekerti.</v>
      </c>
      <c r="F43" s="4">
        <v>1</v>
      </c>
      <c r="G43" s="4">
        <v>1</v>
      </c>
      <c r="H43" s="7">
        <f t="shared" si="0"/>
        <v>1</v>
      </c>
    </row>
    <row r="44" spans="1:8" x14ac:dyDescent="0.25">
      <c r="A44" s="8">
        <v>43</v>
      </c>
      <c r="B44" s="9" t="str">
        <v>Apa akreditasi yang dimiliki Universitas Pendidikan Ganesha?</v>
      </c>
      <c r="C44" s="9" t="str">
        <v>Salam Harmoni🙏
1. Terakreditasi A oleh Badan Akreditasi Nasional Perguruan Tinggi (BAN-PT).
2. Terakreditasi internasional oleh AQAS (Agency for Quality Assurance in Higher Education) pada berbagai bidang studi.</v>
      </c>
      <c r="D44"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4" s="4">
        <v>1</v>
      </c>
      <c r="G44" s="4">
        <v>1</v>
      </c>
      <c r="H44" s="7">
        <f t="shared" si="0"/>
        <v>1</v>
      </c>
    </row>
    <row r="45" spans="1:8" x14ac:dyDescent="0.25">
      <c r="A45" s="8">
        <v>44</v>
      </c>
      <c r="B45" s="9" t="str">
        <v>Apa visi Universitas Pendidikan Ganesha?</v>
      </c>
      <c r="C45" s="9" t="str">
        <v>Salam Harmoni🙏
Visi Universitas Pendidikan Ganesha (Undiksha) adalah menjadi Universitas Unggul Berlandaskan Falsafah Tri Hita Karana di Asia Pada Tahun 2045.</v>
      </c>
      <c r="D45"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5" s="4">
        <v>1</v>
      </c>
      <c r="G45" s="4">
        <v>1</v>
      </c>
      <c r="H45" s="7">
        <f t="shared" si="0"/>
        <v>1</v>
      </c>
    </row>
    <row r="46" spans="1:8" x14ac:dyDescent="0.25">
      <c r="A46" s="8">
        <v>45</v>
      </c>
      <c r="B46" s="9" t="str">
        <v>Siapa rektor Universitas Pendidikan Ganesha saat ini?</v>
      </c>
      <c r="C46" s="9" t="str">
        <v>Salam Harmoni🙏
Rektor Universitas Pendidikan Ganesha saat ini adalah Prof. Dr. I Wayan Lasmawan, M.Pd.</v>
      </c>
      <c r="D46" s="9" t="str">
        <v>Rektor Universitas Pendidikan Ganesha saat ini adalah Prof. Dr. I Wayan Lasmawan, M.Pd.</v>
      </c>
      <c r="E46" s="9" t="str">
        <v>Salam Harmoni🙏
Rektor Universitas Pendidikan Ganesha saat ini adalah Prof. Dr. I Wayan Lasmawan, M.Pd.</v>
      </c>
      <c r="F46" s="4">
        <v>1</v>
      </c>
      <c r="G46" s="4">
        <v>1</v>
      </c>
      <c r="H46" s="7">
        <f t="shared" si="0"/>
        <v>1</v>
      </c>
    </row>
    <row r="47" spans="1:8" x14ac:dyDescent="0.25">
      <c r="A47" s="8">
        <v>46</v>
      </c>
      <c r="B47" s="9" t="str">
        <v>Saya ingin cek kelulusan SMBJM nomor pendaftaran 3242000006 tanggal lahir 2005-11-30</v>
      </c>
      <c r="C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7"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7" s="4">
        <v>1</v>
      </c>
      <c r="G47" s="4">
        <v>1</v>
      </c>
      <c r="H47" s="7">
        <f t="shared" si="0"/>
        <v>1</v>
      </c>
    </row>
    <row r="48" spans="1:8" x14ac:dyDescent="0.25">
      <c r="A48" s="8">
        <v>47</v>
      </c>
      <c r="B48" s="9" t="str">
        <v>Saya bingung mau lihat status kelulusan SMBJM</v>
      </c>
      <c r="C48"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8"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8"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8" s="4">
        <v>1</v>
      </c>
      <c r="G48" s="4">
        <v>1</v>
      </c>
      <c r="H48" s="7">
        <f t="shared" si="0"/>
        <v>1</v>
      </c>
    </row>
    <row r="49" spans="1:8" x14ac:dyDescent="0.25">
      <c r="A49" s="8">
        <v>48</v>
      </c>
      <c r="B49" s="9" t="str">
        <v>Saya ingin lihat KTM, NIM saya 2115101014.</v>
      </c>
      <c r="C49" s="9" t="str">
        <v>Salam Harmoni🙏
Berikut informasi Kartu Tanda Mahasiswa (KTM) Anda. 
- NIM: 2115101014
- Anda dapat mengunduh KTM Anda melalui tautan berikut: https://aka.undiksha.ac.id/api/ktm/generate/2115101014?token=NVNnV1dv
Silakan klik tautan tersebut untuk mengakses KTM Anda.</v>
      </c>
      <c r="D49"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49"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49" s="4">
        <v>1</v>
      </c>
      <c r="G49" s="4">
        <v>1</v>
      </c>
      <c r="H49" s="7">
        <f t="shared" si="0"/>
        <v>1</v>
      </c>
    </row>
    <row r="50" spans="1:8" x14ac:dyDescent="0.25">
      <c r="A50" s="8">
        <v>49</v>
      </c>
      <c r="B50" s="9" t="str">
        <v>Dimana saya bisa melihat KTM?</v>
      </c>
      <c r="C50"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0"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0"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0" s="4">
        <v>1</v>
      </c>
      <c r="G50" s="4">
        <v>1</v>
      </c>
      <c r="H50" s="7">
        <f t="shared" si="0"/>
        <v>1</v>
      </c>
    </row>
    <row r="51" spans="1:8" x14ac:dyDescent="0.25">
      <c r="A51" s="8">
        <v>50</v>
      </c>
      <c r="B51" s="9" t="str">
        <v>Siapa presiden indonesia sekarang?</v>
      </c>
      <c r="C51" s="9" t="str">
        <v>Salam Harmoni🙏
Pertanyaan tersebut tidak relevan dengan konteks kampus Universitas Pendidikan Ganesha.</v>
      </c>
      <c r="D51" s="9" t="str">
        <v>Pertanyaan tidak relevan dengan konteks kampus Universitas Pendidikan Ganesha.</v>
      </c>
      <c r="E51" s="9" t="str">
        <v>Salam Harmoni🙏
Pertanyaan tersebut tidak relevan dengan konteks kampus Universitas Pendidikan Ganesha.</v>
      </c>
      <c r="F51" s="4">
        <v>1</v>
      </c>
      <c r="G51" s="4">
        <v>1</v>
      </c>
      <c r="H51" s="7">
        <f t="shared" si="0"/>
        <v>1</v>
      </c>
    </row>
    <row r="52" spans="1:8" x14ac:dyDescent="0.25">
      <c r="A52" s="26"/>
      <c r="B52" s="27"/>
      <c r="C52" s="27"/>
      <c r="D52" s="27"/>
      <c r="E52" s="27"/>
      <c r="F52" s="27"/>
      <c r="G52" s="27"/>
      <c r="H52" s="28"/>
    </row>
    <row r="53" spans="1:8" ht="28.5" x14ac:dyDescent="0.45">
      <c r="A53" s="29" t="s">
        <v>230</v>
      </c>
      <c r="B53" s="30"/>
      <c r="C53" s="30"/>
      <c r="D53" s="30"/>
      <c r="E53" s="30"/>
      <c r="F53" s="30"/>
      <c r="G53" s="31"/>
      <c r="H53" s="11">
        <f>IFERROR(AVERAGE(H2:H51),0)</f>
        <v>1</v>
      </c>
    </row>
  </sheetData>
  <mergeCells count="2">
    <mergeCell ref="A52:H52"/>
    <mergeCell ref="A53:G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H53"/>
  <sheetViews>
    <sheetView zoomScale="85" zoomScaleNormal="85" workbookViewId="0">
      <pane ySplit="1" topLeftCell="A2" activePane="bottomLeft" state="frozen"/>
      <selection pane="bottomLeft" activeCell="J19" sqref="J19"/>
    </sheetView>
  </sheetViews>
  <sheetFormatPr defaultRowHeight="15" x14ac:dyDescent="0.25"/>
  <cols>
    <col min="1" max="1" width="5.5703125" style="2" customWidth="1"/>
    <col min="2" max="5" width="22.85546875" customWidth="1"/>
    <col min="6" max="6" width="97.42578125" style="2" bestFit="1" customWidth="1"/>
    <col min="7" max="7" width="56.85546875" style="2" bestFit="1" customWidth="1"/>
    <col min="8" max="8" width="24.5703125" style="2" customWidth="1"/>
    <col min="11" max="12" width="23.5703125" customWidth="1"/>
    <col min="13" max="13" width="19.42578125" customWidth="1"/>
  </cols>
  <sheetData>
    <row r="1" spans="1:8" ht="24.95" customHeight="1" x14ac:dyDescent="0.25">
      <c r="A1" s="1" t="s">
        <v>0</v>
      </c>
      <c r="B1" s="1" t="s">
        <v>1</v>
      </c>
      <c r="C1" s="1" t="s">
        <v>3</v>
      </c>
      <c r="D1" s="1" t="s">
        <v>134</v>
      </c>
      <c r="E1" s="1" t="s">
        <v>2</v>
      </c>
      <c r="F1" s="1" t="s">
        <v>18</v>
      </c>
      <c r="G1" s="1" t="s">
        <v>19</v>
      </c>
      <c r="H1" s="1" t="s">
        <v>22</v>
      </c>
    </row>
    <row r="2" spans="1:8" s="3" customFormat="1" x14ac:dyDescent="0.25">
      <c r="A2" s="4" cm="1">
        <f t="array" ref="A2:E51">Data!A3:E52</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4">
        <v>11</v>
      </c>
      <c r="G2" s="4">
        <v>11</v>
      </c>
      <c r="H2" s="7">
        <f>IFERROR(F2/G2,0)</f>
        <v>1</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4">
        <v>6</v>
      </c>
      <c r="G3" s="4">
        <v>6</v>
      </c>
      <c r="H3" s="7">
        <f t="shared" ref="H3:H51" si="0">IFERROR(F3/G3,0)</f>
        <v>1</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Anda dapat melihat informasi daya tampung mahasiswa baru Universitas Pendidikan Ganesha tahun akademik 2024/2025 dengan mengunjungi tautan berikut: [Daya Tampung Mahasiswa Baru Tahun Akademik 2024/2025](https://undiksha.ac.id/pmb/tahun2024/daya-tampung/).</v>
      </c>
      <c r="E4" s="5" t="str">
        <v>Salam Harmoni🙏
Anda dapat melihat informasi daya tampung mahasiswa baru Universitas Pendidikan Ganesha tahun akademik 2024/2025 dengan mengunjungi tautan berikut: [Daya Tampung Mahasiswa Baru Tahun Akademik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9" t="str">
        <v>Daya tampung mahasiswa untuk Program Studi Ilmu Komputer (S1) di Universitas Pendidikan Ganesha adalah 110 mahasiswa.</v>
      </c>
      <c r="E5" s="9" t="str">
        <v>Salam Harmoni🙏
Daya tampung mahasiswa untuk Program Studi Ilmu Komputer (S1) di Universitas Pendidikan Ganesha adalah 110 mahasiswa.</v>
      </c>
      <c r="F5" s="4">
        <v>1</v>
      </c>
      <c r="G5" s="4">
        <v>1</v>
      </c>
      <c r="H5" s="7">
        <f t="shared" si="0"/>
        <v>1</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4</v>
      </c>
      <c r="G6" s="4">
        <v>4</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7" s="4">
        <v>3</v>
      </c>
      <c r="G7" s="4">
        <v>3</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8"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8"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8" s="4">
        <v>15</v>
      </c>
      <c r="G8" s="4">
        <v>15</v>
      </c>
      <c r="H8" s="7">
        <f t="shared" si="0"/>
        <v>1</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9" s="4">
        <v>3</v>
      </c>
      <c r="G9" s="4">
        <v>3</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9" t="str">
        <v>Dekan Fakultas Bahasa dan Seni (FBS) Universitas Pendidikan Ganesha adalah Drs. I Gede Nurjaya, M.Pd.</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1" s="4">
        <v>26</v>
      </c>
      <c r="G11" s="4">
        <v>26</v>
      </c>
      <c r="H11" s="7">
        <f t="shared" si="0"/>
        <v>1</v>
      </c>
    </row>
    <row r="12" spans="1:8" x14ac:dyDescent="0.25">
      <c r="A12" s="8">
        <v>11</v>
      </c>
      <c r="B12" s="9" t="str">
        <v>Siapa nama Wakil Dekan I FE?</v>
      </c>
      <c r="C12" s="9" t="str">
        <v>Salam Harmoni🙏
Nama Wakil Dekan I Fakultas Ekonomi (FE) Universitas Pendidikan Ganesha adalah Dr. Dra. Ni Made Suci, M.Si.</v>
      </c>
      <c r="D12" s="9" t="str">
        <v>Nama Wakil Dekan I Fakultas Ekonomi (FE) Universitas Pendidikan Ganesha adalah Dr. Dra. Ni Made Suci, M.Si.</v>
      </c>
      <c r="E12" s="9" t="str">
        <v>Salam Harmoni🙏
Nama Wakil Dekan I Fakultas Ekonomi (FE) Universitas Pendidikan Ganesha adalah Dr. Dra. Ni Made Suci, M.Si.</v>
      </c>
      <c r="F12" s="4">
        <v>1</v>
      </c>
      <c r="G12" s="4">
        <v>1</v>
      </c>
      <c r="H12" s="7">
        <f t="shared" si="0"/>
        <v>1</v>
      </c>
    </row>
    <row r="13" spans="1:8" x14ac:dyDescent="0.25">
      <c r="A13" s="8">
        <v>12</v>
      </c>
      <c r="B13" s="9" t="str">
        <v>Visi Fakultas Ekonomi</v>
      </c>
      <c r="C13" s="9" t="str">
        <v>Salam Harmoni🙏
Visi Fakultas Ekonomi (FE) Universitas Pendidikan Ganesha adalah "Menjadi Fakultas Unggul Berjiwa Wirausaha Berlandaskan Falsafah Tri Hita Karana di Asia Tahun 2045."</v>
      </c>
      <c r="D13" s="9" t="str">
        <v>Visi Fakultas Ekonomi (FE) Universitas Pendidikan Ganesha adalah: 
"Menjadi Fakultas Unggul Berjiwa Wirausaha Berlandaskan Falsafah Tri Hita Karana di Asia Tahun 2045."</v>
      </c>
      <c r="E13" s="9" t="str">
        <v>Salam Harmoni🙏
Visi Fakultas Ekonomi (FE) Universitas Pendidikan Ganesha adalah: 
"Menjadi Fakultas Unggul Berjiwa Wirausaha Berlandaskan Falsafah Tri Hita Karana di Asia Tahun 2045."</v>
      </c>
      <c r="F13" s="4">
        <v>1</v>
      </c>
      <c r="G13" s="4">
        <v>1</v>
      </c>
      <c r="H13" s="7">
        <f t="shared" si="0"/>
        <v>1</v>
      </c>
    </row>
    <row r="14" spans="1:8" x14ac:dyDescent="0.25">
      <c r="A14" s="8">
        <v>13</v>
      </c>
      <c r="B14" s="9" t="str">
        <v>Coba kirimkan web FHIS</v>
      </c>
      <c r="C14" s="9" t="str">
        <v>Salam Harmoni🙏
Anda dapat mengunjungi website Fakultas Hukum dan Ilmu Sosial Universitas Pendidikan Ganesha (Undiksha) melalui tautan berikut: http://fhis.undiksha.ac.id</v>
      </c>
      <c r="D14"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4"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4" s="4">
        <v>2</v>
      </c>
      <c r="G14" s="4">
        <v>2</v>
      </c>
      <c r="H14" s="7">
        <f t="shared" si="0"/>
        <v>1</v>
      </c>
    </row>
    <row r="15" spans="1:8" x14ac:dyDescent="0.25">
      <c r="A15" s="8">
        <v>14</v>
      </c>
      <c r="B15" s="9" t="str">
        <v>FHIS punya video profil?</v>
      </c>
      <c r="C15"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5"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5"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5" s="4">
        <v>3</v>
      </c>
      <c r="G15" s="4">
        <v>3</v>
      </c>
      <c r="H15" s="7">
        <f t="shared" si="0"/>
        <v>1</v>
      </c>
    </row>
    <row r="16" spans="1:8" x14ac:dyDescent="0.25">
      <c r="A16" s="8">
        <v>15</v>
      </c>
      <c r="B16" s="9" t="str">
        <v>Siapa nama Dekan FIP?</v>
      </c>
      <c r="C16" s="9" t="str">
        <v>Salam Harmoni🙏
Nama dekan Fakultas Ilmu Pendidikan (FIP) Universitas Pendidikan Ganesha adalah Prof. Dr. I Wayan Widiana, S.Pd., M.Pd.</v>
      </c>
      <c r="D16" s="9" t="str">
        <v>Nama dekan Fakultas Ilmu Pendidikan (FIP) Universitas Pendidikan Ganesha adalah Prof. Dr. I Wayan Widiana, S.Pd., M.Pd.</v>
      </c>
      <c r="E16" s="9" t="str">
        <v>Salam Harmoni🙏
Nama dekan Fakultas Ilmu Pendidikan (FIP) Universitas Pendidikan Ganesha adalah Prof. Dr. I Wayan Widiana, S.Pd., M.Pd.</v>
      </c>
      <c r="F16" s="4">
        <v>1</v>
      </c>
      <c r="G16" s="4">
        <v>1</v>
      </c>
      <c r="H16" s="7">
        <f t="shared" si="0"/>
        <v>1</v>
      </c>
    </row>
    <row r="17" spans="1:8" x14ac:dyDescent="0.25">
      <c r="A17" s="8">
        <v>16</v>
      </c>
      <c r="B17" s="9" t="str">
        <v>Kapan FIP mulai berdiri dan apa jurusan awalnya?</v>
      </c>
      <c r="C17" s="9" t="str">
        <v>Salam Harmoni🙏
Fakultas Ilmu Pendidikan (FIP) Universitas Pendidikan Ganesha mulai berdiri pada tahun 1968. Jurusan awal yang ada di fakultas ini adalah Bimbingan dan Penyuluhan serta Pendidikan Luar Sekolah.</v>
      </c>
      <c r="D17" s="9" t="str">
        <v>Fakultas Ilmu Pendidikan (FIP) Universitas Pendidikan Ganesha mulai berdiri pada tahun 1968. Jurusan awal yang ada di FIP adalah Jurusan Bimbingan dan Penyuluhan serta Pendidikan Luar Sekolah.</v>
      </c>
      <c r="E17" s="9" t="str">
        <v>Salam Harmoni🙏
Fakultas Ilmu Pendidikan (FIP) Universitas Pendidikan Ganesha mulai berdiri pada tahun 1968. Jurusan awal yang ada di FIP adalah Jurusan Bimbingan dan Penyuluhan serta Pendidikan Luar Sekolah.</v>
      </c>
      <c r="F17" s="4">
        <v>1</v>
      </c>
      <c r="G17" s="4">
        <v>1</v>
      </c>
      <c r="H17" s="7">
        <f t="shared" si="0"/>
        <v>1</v>
      </c>
    </row>
    <row r="18" spans="1:8" x14ac:dyDescent="0.25">
      <c r="A18" s="8">
        <v>17</v>
      </c>
      <c r="B18" s="9" t="str">
        <v>Kapan FK didirikan?</v>
      </c>
      <c r="C18" s="9" t="str">
        <v>Salam Harmoni🙏
Fakultas Kedokteran Universitas Pendidikan Ganesha (Undiksha) didirikan berdasarkan Keputusan Menteri Riset Teknologi dan Pendidikan Tinggi Republik Indonesia, Nomor: 574/KPT/I/2018 tertanggal 16 Juli 2018.</v>
      </c>
      <c r="D18" s="9" t="str">
        <v>Fakultas Kedokteran Universitas Pendidikan Ganesha (Undiksha) didirikan berdasarkan Keputusan Menteri Riset Teknologi dan Pendidikan Tinggi Republik Indonesia, Nomor: 574/KPT/I/2018 tertanggal 16 Juli 2018.</v>
      </c>
      <c r="E18" s="9" t="str">
        <v>Salam Harmoni🙏
Fakultas Kedokteran Universitas Pendidikan Ganesha (Undiksha) didirikan berdasarkan Keputusan Menteri Riset Teknologi dan Pendidikan Tinggi Republik Indonesia, Nomor: 574/KPT/I/2018 tertanggal 16 Juli 2018.</v>
      </c>
      <c r="F18" s="4">
        <v>1</v>
      </c>
      <c r="G18" s="4">
        <v>1</v>
      </c>
      <c r="H18" s="7">
        <f t="shared" si="0"/>
        <v>1</v>
      </c>
    </row>
    <row r="19" spans="1:8" x14ac:dyDescent="0.25">
      <c r="A19" s="8">
        <v>18</v>
      </c>
      <c r="B19" s="9" t="str">
        <v>Apa visi dari FK?</v>
      </c>
      <c r="C19" s="9" t="str">
        <v>Salam Harmoni🙏
Visi Fakultas Kedokteran (FK) Universitas Pendidikan Ganesha adalah menjadi program studi kedokteran unggul dalam bidang kedokteran pariwisata berlandaskan Falsafah Tri Hita Karana di Asia Tahun 2045.</v>
      </c>
      <c r="D19" s="9" t="str">
        <v>Visi Fakultas Kedokteran (FK) Universitas Pendidikan Ganesha adalah menjadi program studi kedokteran unggul dalam bidang kedokteran pariwisata berlandaskan Falsafah Tri Hita Karana di Asia Tahun 2045.</v>
      </c>
      <c r="E19" s="9" t="str">
        <v>Salam Harmoni🙏
Visi Fakultas Kedokteran (FK) Universitas Pendidikan Ganesha adalah menjadi program studi kedokteran unggul dalam bidang kedokteran pariwisata berlandaskan Falsafah Tri Hita Karana di Asia Tahun 2045.</v>
      </c>
      <c r="F19" s="4">
        <v>1</v>
      </c>
      <c r="G19" s="4">
        <v>1</v>
      </c>
      <c r="H19" s="7">
        <f t="shared" si="0"/>
        <v>1</v>
      </c>
    </row>
    <row r="20" spans="1:8" x14ac:dyDescent="0.25">
      <c r="A20" s="8">
        <v>19</v>
      </c>
      <c r="B20" s="9" t="str">
        <v>Apa visi dari FMIPA?</v>
      </c>
      <c r="C20" s="9" t="str">
        <v>Salam Harmoni🙏
Visi Fakultas Matematika dan Ilmu Pengetahuan Alam (FMIPA) Universitas Pendidikan Ganesha adalah "Menjadi Fakultas Unggul Dalam Matematika Dan Ilmu Pengetahuan Alam Berlandaskan Falsafah Tri Hita Karana Di Asia Tahun 2045."</v>
      </c>
      <c r="D20" s="9" t="str">
        <v>Visi Fakultas Matematika dan Ilmu Pengetahuan Alam (MIPA) Universitas Pendidikan Ganesha adalah: "Menjadi Fakultas Unggul Dalam Matematika Dan Ilmu Pengetahuan Alam Berlandaskan Falsafah Tri Hita Karana Di Asia Tahun 2045."</v>
      </c>
      <c r="E20" s="9" t="str">
        <v>Salam Harmoni🙏
Visi Fakultas Matematika dan Ilmu Pengetahuan Alam (MIPA) Universitas Pendidikan Ganesha adalah: "Menjadi Fakultas Unggul Dalam Matematika Dan Ilmu Pengetahuan Alam Berlandaskan Falsafah Tri Hita Karana Di Asia Tahun 2045."</v>
      </c>
      <c r="F20" s="4">
        <v>1</v>
      </c>
      <c r="G20" s="4">
        <v>1</v>
      </c>
      <c r="H20" s="7">
        <f t="shared" si="0"/>
        <v>1</v>
      </c>
    </row>
    <row r="21" spans="1:8" x14ac:dyDescent="0.25">
      <c r="A21" s="8">
        <v>20</v>
      </c>
      <c r="B21" s="9" t="str">
        <v>Siapa Dekan FMIPA?</v>
      </c>
      <c r="C21" s="9" t="str">
        <v>Salam Harmoni🙏
Dekan Fakultas Matematika dan Ilmu Pengetahuan Alam (FMIPA) Universitas Pendidikan Ganesha adalah Dr. I Wayan Sukra Warpala, S.Pd., M.Sc.</v>
      </c>
      <c r="D21" s="9" t="str">
        <v>Dekan Fakultas Matematika dan Ilmu Pengetahuan Alam (FMIPA) Universitas Pendidikan Ganesha adalah Dr. I Wayan Sukra Warpala, S.Pd., M.Sc.</v>
      </c>
      <c r="E21" s="9" t="str">
        <v>Salam Harmoni🙏
Dekan Fakultas Matematika dan Ilmu Pengetahuan Alam (FMIPA) Universitas Pendidikan Ganesha adalah Dr. I Wayan Sukra Warpala, S.Pd., M.Sc.</v>
      </c>
      <c r="F21" s="4">
        <v>1</v>
      </c>
      <c r="G21" s="4">
        <v>1</v>
      </c>
      <c r="H21" s="7">
        <f t="shared" si="0"/>
        <v>1</v>
      </c>
    </row>
    <row r="22" spans="1:8" x14ac:dyDescent="0.25">
      <c r="A22" s="8">
        <v>21</v>
      </c>
      <c r="B22" s="9" t="str">
        <v>Kapan program studi Pendidikan Olahraga dan Kesehatan pertama kali berdiri di bawah Jurusan Pendidikan Matematika dan Ilmu Pengetahuan Alam (MIPA)?</v>
      </c>
      <c r="C22" s="9" t="str">
        <v>Salam Harmoni🙏
Program Studi Pendidikan Olahraga dan Kesehatan pertama kali berdiri pada tahun 1988 di bawah Jurusan Pendidikan Matematika dan Ilmu Pengetahuan Alam (MIPA).</v>
      </c>
      <c r="D22" s="9" t="str">
        <v>Program Studi Pendidikan Olahraga dan Kesehatan pertama kali berdiri pada tahun 1988 di bawah Jurusan Pendidikan Matematika dan Ilmu Pengetahuan Alam (MIPA).</v>
      </c>
      <c r="E22" s="9" t="str">
        <v>Salam Harmoni🙏
Program Studi Pendidikan Olahraga dan Kesehatan pertama kali berdiri pada tahun 1988 di bawah Jurusan Pendidikan Matematika dan Ilmu Pengetahuan Alam (MIPA).</v>
      </c>
      <c r="F22" s="4">
        <v>1</v>
      </c>
      <c r="G22" s="4">
        <v>1</v>
      </c>
      <c r="H22" s="7">
        <f t="shared" si="0"/>
        <v>1</v>
      </c>
    </row>
    <row r="23" spans="1:8" x14ac:dyDescent="0.25">
      <c r="A23" s="8">
        <v>22</v>
      </c>
      <c r="B23" s="9" t="str">
        <v>Apa visi dari FOK?</v>
      </c>
      <c r="C23" s="9" t="str">
        <v>Salam Harmoni🙏
Visi Fakultas Olahraga dan Kesehatan (FOK) Universitas Pendidikan Ganesha adalah menjadi Fakultas unggul dalam menghasilkan Sumber Daya Manusia (SDM) di bidang keolahragaan dan kesehatan berlandaskan falsafah Tri Hita Karana di Indonesia tahun 2045.</v>
      </c>
      <c r="D23" s="9" t="str">
        <v>Visi Fakultas Olahraga dan Kesehatan (FOK) Universitas Pendidikan Ganesha adalah menjadi Fakultas unggul dalam menghasilkan Sumber Daya Manusia (SDM) di bidang keolahragaan dan kesehatan berlandaskan falsafah Tri Hita Karana di Indonesia tahun 2045.</v>
      </c>
      <c r="E23" s="9" t="str">
        <v>Salam Harmoni🙏
Visi Fakultas Olahraga dan Kesehatan (FOK) Universitas Pendidikan Ganesha adalah menjadi Fakultas unggul dalam menghasilkan Sumber Daya Manusia (SDM) di bidang keolahragaan dan kesehatan berlandaskan falsafah Tri Hita Karana di Indonesia tahun 2045.</v>
      </c>
      <c r="F23" s="4">
        <v>1</v>
      </c>
      <c r="G23" s="4">
        <v>1</v>
      </c>
      <c r="H23" s="7">
        <f t="shared" si="0"/>
        <v>1</v>
      </c>
    </row>
    <row r="24" spans="1:8" x14ac:dyDescent="0.25">
      <c r="A24" s="8">
        <v>23</v>
      </c>
      <c r="B24" s="9" t="str">
        <v>Kapan FTK mulai berdiri dan program studi awal apa yang ditawarkan?</v>
      </c>
      <c r="C24" s="9" t="str">
        <v>Salam Harmoni🙏
Fakultas Teknik dan Kejuruan (FTK) Universitas Pendidikan Ganesha mulai berdiri pada tahun 1990. Program studi awal yang ditawarkan adalah Pendidikan Kesejahteraan Keluarga di bawah Jurusan Ilmu Pendidikan.</v>
      </c>
      <c r="D24" s="9" t="str">
        <v>Fakultas Teknik dan Kejuruan (FTK) Universitas Pendidikan Ganesha mulai berdiri pada tahun 1990. Program studi awal yang ditawarkan adalah Pendidikan Kesejahteraan Keluarga di bawah Jurusan Ilmu Pendidikan.</v>
      </c>
      <c r="E24" s="9" t="str">
        <v>Salam Harmoni🙏
Fakultas Teknik dan Kejuruan (FTK) Universitas Pendidikan Ganesha mulai berdiri pada tahun 1990. Program studi awal yang ditawarkan adalah Pendidikan Kesejahteraan Keluarga di bawah Jurusan Ilmu Pendidikan.</v>
      </c>
      <c r="F24" s="4">
        <v>2</v>
      </c>
      <c r="G24" s="4">
        <v>2</v>
      </c>
      <c r="H24" s="7">
        <f t="shared" si="0"/>
        <v>1</v>
      </c>
    </row>
    <row r="25" spans="1:8" x14ac:dyDescent="0.25">
      <c r="A25" s="8">
        <v>24</v>
      </c>
      <c r="B25" s="9" t="str">
        <v>Siapa Dekan FTK?</v>
      </c>
      <c r="C25" s="9" t="str">
        <v>Salam Harmoni🙏
Dekan Fakultas Teknik dan Kejuruan (FTK) Universitas Pendidikan Ganesha adalah Dr. Kadek Rihendra Dantes, S.T., M.T.</v>
      </c>
      <c r="D25" s="9" t="str">
        <v>Dekan Fakultas Teknik dan Kejuruan (FTK) Universitas Pendidikan Ganesha adalah Dr. Kadek Rihendra Dantes, S.T., M.T.</v>
      </c>
      <c r="E25" s="9" t="str">
        <v>Salam Harmoni🙏
Dekan Fakultas Teknik dan Kejuruan (FTK) Universitas Pendidikan Ganesha adalah Dr. Kadek Rihendra Dantes, S.T., M.T.</v>
      </c>
      <c r="F25" s="4">
        <v>1</v>
      </c>
      <c r="G25" s="4">
        <v>1</v>
      </c>
      <c r="H25" s="7">
        <f t="shared" si="0"/>
        <v>1</v>
      </c>
    </row>
    <row r="26" spans="1:8" x14ac:dyDescent="0.25">
      <c r="A26" s="8">
        <v>25</v>
      </c>
      <c r="B26" s="9" t="str">
        <v>Pengembangan kurikulum Undiksha sesuai dengan apa?</v>
      </c>
      <c r="C26" s="9" t="str">
        <v>Salam Harmoni🙏
Kurikulum dikembangkan sesuai dengan visi, misi, tujuan, dan sasaran Undiksha yang berbasis kompetensi dan berorientasi Kerangka Kualifikasi Nasional Indonesia (KKNI).</v>
      </c>
      <c r="D26"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6"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6" s="4">
        <v>6</v>
      </c>
      <c r="G26" s="4">
        <v>6</v>
      </c>
      <c r="H26" s="7">
        <f t="shared" si="0"/>
        <v>1</v>
      </c>
    </row>
    <row r="27" spans="1:8" x14ac:dyDescent="0.25">
      <c r="A27" s="8">
        <v>26</v>
      </c>
      <c r="B27" s="9" t="str">
        <v>Apa saja jenis kecerdasan yang dikembangkan dalam kurikulum Undiksha berdasarkan falsafah Tri Hita Karana?</v>
      </c>
      <c r="C27"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7"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7"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7" s="4">
        <v>6</v>
      </c>
      <c r="G27" s="4">
        <v>6</v>
      </c>
      <c r="H27" s="7">
        <f t="shared" si="0"/>
        <v>1</v>
      </c>
    </row>
    <row r="28" spans="1:8" x14ac:dyDescent="0.25">
      <c r="A28" s="8">
        <v>27</v>
      </c>
      <c r="B28" s="9" t="str">
        <v>Siapa nama Direktur Pascasarjana Universitas Pendidikan Ganesha?</v>
      </c>
      <c r="C28" s="9" t="str">
        <v>Salam Harmoni🙏
Direktur Pascasarjana Universitas Pendidikan Ganesha adalah Prof. Dr. I Nyoman Jampel, M.Pd.</v>
      </c>
      <c r="D28" s="9" t="str">
        <v>Nama Direktur Pascasarjana Universitas Pendidikan Ganesha adalah Prof. Dr. I Nyoman Jampel, M.Pd.</v>
      </c>
      <c r="E28" s="9" t="str">
        <v>Salam Harmoni🙏
Nama Direktur Pascasarjana Universitas Pendidikan Ganesha adalah Prof. Dr. I Nyoman Jampel, M.Pd.</v>
      </c>
      <c r="F28" s="4">
        <v>1</v>
      </c>
      <c r="G28" s="4">
        <v>1</v>
      </c>
      <c r="H28" s="7">
        <f t="shared" si="0"/>
        <v>1</v>
      </c>
    </row>
    <row r="29" spans="1:8" x14ac:dyDescent="0.25">
      <c r="A29" s="8">
        <v>28</v>
      </c>
      <c r="B29" s="9" t="str">
        <v>Sebutkan program doktoral yang ditawarkan oleh Fakultas Pascasarjana Universitas Pendidikan Ganesha.</v>
      </c>
      <c r="C29" s="9" t="str">
        <v>Salam Harmoni🙏
1. Doktor Pendidikan Dasar
2. Doktor Ilmu Pendidikan
3. Doktor Pendidikan Bahasa
4. Doktor Pendidikan Bahasa Inggris
5. Doktor Teknologi Pendidikan</v>
      </c>
      <c r="D29"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29"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29" s="4">
        <v>7</v>
      </c>
      <c r="G29" s="4">
        <v>7</v>
      </c>
      <c r="H29" s="7">
        <f t="shared" si="0"/>
        <v>1</v>
      </c>
    </row>
    <row r="30" spans="1:8" x14ac:dyDescent="0.25">
      <c r="A30" s="8">
        <v>29</v>
      </c>
      <c r="B30" s="9" t="str">
        <v>Link informasi cara pembayaran UKT Mahasiswa Baru Undiksha dengan Layanan BRI Virtual Account (BRIVA)</v>
      </c>
      <c r="C30"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0"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0"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0" s="4">
        <v>1</v>
      </c>
      <c r="G30" s="4">
        <v>1</v>
      </c>
      <c r="H30" s="7">
        <f t="shared" si="0"/>
        <v>1</v>
      </c>
    </row>
    <row r="31" spans="1:8" x14ac:dyDescent="0.25">
      <c r="A31" s="8">
        <v>30</v>
      </c>
      <c r="B31" s="9" t="str">
        <v>Di mana informasi lebih lanjut mengenai prosedur pembayaran UKT dengan BRIVA dapat ditemukan?</v>
      </c>
      <c r="C31"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1"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1"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1" s="4">
        <v>1</v>
      </c>
      <c r="G31" s="4">
        <v>1</v>
      </c>
      <c r="H31" s="7">
        <f t="shared" si="0"/>
        <v>1</v>
      </c>
    </row>
    <row r="32" spans="1:8" x14ac:dyDescent="0.25">
      <c r="A32" s="8">
        <v>31</v>
      </c>
      <c r="B32" s="9" t="str">
        <v>Apa saja kriteria peserta UTBK?</v>
      </c>
      <c r="C32" s="9" t="str">
        <v>Salam Harmoni🙏
1. Lulusan SMA/SMK/MA/Sederajat tahun 2023, 2024, dan 2025.
2. Lulusan Paket C tahun 2023, 2024, dan 2025 dengan umur maksimal 25 tahun (per 1 Juli 2025).</v>
      </c>
      <c r="D32" s="9" t="str">
        <v>Kriteria peserta UTBK (Ujian Tulis Berbasis Komputer) mencakup:
1. Lulusan SMA/SMK/MA/Sederajat tahun 2023, 2024, dan 2025.
2. Lulusan Paket C tahun 2023, 2024, dan 2025 dengan umur maksimal 25 tahun (per 1 Juli 2025).</v>
      </c>
      <c r="E32" s="9" t="str">
        <v>Salam Harmoni🙏
Kriteria peserta UTBK (Ujian Tulis Berbasis Komputer) mencakup:
1. Lulusan SMA/SMK/MA/Sederajat tahun 2023, 2024, dan 2025.
2. Lulusan Paket C tahun 2023, 2024, dan 2025 dengan umur maksimal 25 tahun (per 1 Juli 2025).</v>
      </c>
      <c r="F32" s="4">
        <v>3</v>
      </c>
      <c r="G32" s="4">
        <v>3</v>
      </c>
      <c r="H32" s="7">
        <f t="shared" si="0"/>
        <v>1</v>
      </c>
    </row>
    <row r="33" spans="1:8" x14ac:dyDescent="0.25">
      <c r="A33" s="8">
        <v>32</v>
      </c>
      <c r="B33" s="9" t="str">
        <v>Apa prinsip SNPMB?</v>
      </c>
      <c r="C33"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3"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3"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3" s="4">
        <v>8</v>
      </c>
      <c r="G33" s="4">
        <v>8</v>
      </c>
      <c r="H33" s="7">
        <f t="shared" si="0"/>
        <v>1</v>
      </c>
    </row>
    <row r="34" spans="1:8" x14ac:dyDescent="0.25">
      <c r="A34" s="8">
        <v>33</v>
      </c>
      <c r="B34" s="9" t="str">
        <v>Kapan jadwal pendaftaran SMBJM?</v>
      </c>
      <c r="C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4"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4" s="4">
        <v>2</v>
      </c>
      <c r="G34" s="4">
        <v>2</v>
      </c>
      <c r="H34" s="7">
        <f t="shared" si="0"/>
        <v>1</v>
      </c>
    </row>
    <row r="35" spans="1:8" x14ac:dyDescent="0.25">
      <c r="A35" s="8">
        <v>34</v>
      </c>
      <c r="B35" s="9" t="str">
        <v>Kapan jadwal SNBP?</v>
      </c>
      <c r="C35"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5"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5"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5" s="4">
        <v>10</v>
      </c>
      <c r="G35" s="4">
        <v>10</v>
      </c>
      <c r="H35" s="7">
        <f t="shared" si="0"/>
        <v>1</v>
      </c>
    </row>
    <row r="36" spans="1:8" x14ac:dyDescent="0.25">
      <c r="A36" s="8">
        <v>35</v>
      </c>
      <c r="B36" s="9" t="str">
        <v>Apa syarat bagi siswa yang ingin mendaftar SNBP?</v>
      </c>
      <c r="C36"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6"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6"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6" s="4">
        <v>6</v>
      </c>
      <c r="G36" s="4">
        <v>6</v>
      </c>
      <c r="H36" s="7">
        <f t="shared" si="0"/>
        <v>1</v>
      </c>
    </row>
    <row r="37" spans="1:8" x14ac:dyDescent="0.25">
      <c r="A37" s="8">
        <v>36</v>
      </c>
      <c r="B37" s="9" t="str">
        <v>Kapan jadwal SNBT?</v>
      </c>
      <c r="C37"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7"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7"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7" s="4">
        <v>1</v>
      </c>
      <c r="G37" s="4">
        <v>1</v>
      </c>
      <c r="H37" s="7">
        <f t="shared" si="0"/>
        <v>1</v>
      </c>
    </row>
    <row r="38" spans="1:8" x14ac:dyDescent="0.25">
      <c r="A38" s="8">
        <v>37</v>
      </c>
      <c r="B38" s="9" t="str">
        <v>Berapa biaya mengikuti SNBT?</v>
      </c>
      <c r="C38" s="9" t="str">
        <v>Salam Harmoni🙏
Biaya untuk mengikuti Seleksi Nasional Berdasarkan Tes (SNBT) adalah sebesar Rp200.000,00 (dua ratus ribu rupiah). Pembayaran dilakukan melalui mitra bank yang ditentukan.</v>
      </c>
      <c r="D38" s="9" t="str">
        <v>Biaya untuk mengikuti seleksi nasional berbasis tes (SNBT) adalah sebesar Rp200.000,00 (dua ratus ribu rupiah). Pembayaran dilakukan melalui mitra bank yang ditentukan.</v>
      </c>
      <c r="E38" s="9" t="str">
        <v>Salam Harmoni🙏
Biaya untuk mengikuti Seleksi Nasional Berbasis Tes (SNBT) adalah sebesar Rp200.000,00 (dua ratus ribu rupiah). Pembayaran dilakukan melalui mitra bank yang ditentukan.</v>
      </c>
      <c r="F38" s="4">
        <v>2</v>
      </c>
      <c r="G38" s="4">
        <v>2</v>
      </c>
      <c r="H38" s="7">
        <f t="shared" si="0"/>
        <v>1</v>
      </c>
    </row>
    <row r="39" spans="1:8" x14ac:dyDescent="0.25">
      <c r="A39" s="8">
        <v>38</v>
      </c>
      <c r="B39" s="9" t="str">
        <v>Apa fungsi utama UKM di Universitas Pendidikan Ganesha?</v>
      </c>
      <c r="C39"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39"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39"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39" s="4">
        <v>6</v>
      </c>
      <c r="G39" s="4">
        <v>6</v>
      </c>
      <c r="H39" s="7">
        <f t="shared" si="0"/>
        <v>1</v>
      </c>
    </row>
    <row r="40" spans="1:8" x14ac:dyDescent="0.25">
      <c r="A40" s="8">
        <v>39</v>
      </c>
      <c r="B40" s="9" t="str">
        <v>Bagaimana cara mendapat informasi lebih lanjut tentang UKM di Undiksha?</v>
      </c>
      <c r="C40" s="9" t="str">
        <v>Salam Harmoni🙏
Informasi lebih lanjut tentang UKM di Undiksha dapat diakses melalui laman https://undiksha.ac.id/kemahasiswaan/ukm/.</v>
      </c>
      <c r="D40"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0"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0" s="4">
        <v>12</v>
      </c>
      <c r="G40" s="4">
        <v>12</v>
      </c>
      <c r="H40" s="7">
        <f t="shared" si="0"/>
        <v>1</v>
      </c>
    </row>
    <row r="41" spans="1:8" x14ac:dyDescent="0.25">
      <c r="A41" s="8">
        <v>40</v>
      </c>
      <c r="B41" s="9" t="str">
        <v>Apa tugas utama dari UPA TIK?</v>
      </c>
      <c r="C41"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1"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1"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1" s="4">
        <v>10</v>
      </c>
      <c r="G41" s="4">
        <v>10</v>
      </c>
      <c r="H41" s="7">
        <f t="shared" si="0"/>
        <v>1</v>
      </c>
    </row>
    <row r="42" spans="1:8" x14ac:dyDescent="0.25">
      <c r="A42" s="8">
        <v>41</v>
      </c>
      <c r="B42" s="9" t="str">
        <v>Siapa kepala UPA TIK saat ini?</v>
      </c>
      <c r="C42" s="9" t="str">
        <v>Salam Harmoni🙏
Kepala UPA TIK Universitas Pendidikan Ganesha saat ini adalah I Ketut Resika Arthana, S.T., M.Kom.</v>
      </c>
      <c r="D42" s="9" t="str">
        <v>Kepala UPA TIK Undiksha saat ini adalah I Ketut Resika Arthana, S.T., M.Kom.</v>
      </c>
      <c r="E42" s="9" t="str">
        <v>Salam Harmoni🙏
Kepala UPA TIK Undiksha saat ini adalah I Ketut Resika Arthana, S.T., M.Kom.</v>
      </c>
      <c r="F42" s="4">
        <v>1</v>
      </c>
      <c r="G42" s="4">
        <v>1</v>
      </c>
      <c r="H42" s="7">
        <f t="shared" si="0"/>
        <v>1</v>
      </c>
    </row>
    <row r="43" spans="1:8" x14ac:dyDescent="0.25">
      <c r="A43" s="8">
        <v>42</v>
      </c>
      <c r="B43" s="9" t="str">
        <v>Apa motto Universitas Pendidikan Ganesha?</v>
      </c>
      <c r="C43" s="9" t="str">
        <v>Salam Harmoni🙏
Motto Universitas Pendidikan Ganesha (Undiksha) adalah “dharmaning sajjana umerdhyaken widyaguna” yang berarti kewajiban orang bijaksana adalah mengembangkan ilmu pengetahuan dan pekerti.</v>
      </c>
      <c r="D43" s="9" t="str">
        <v>Motto Universitas Pendidikan Ganesha (Undiksha) adalah “dharmaning sajjana umerdhyaken widyaguna” yang berarti kewajiban orang bijaksana adalah mengembangkan ilmu pengetahuan dan pekerti.</v>
      </c>
      <c r="E43" s="9" t="str">
        <v>Salam Harmoni🙏
Motto Universitas Pendidikan Ganesha (Undiksha) adalah “dharmaning sajjana umerdhyaken widyaguna” yang berarti kewajiban orang bijaksana adalah mengembangkan ilmu pengetahuan dan pekerti.</v>
      </c>
      <c r="F43" s="4">
        <v>1</v>
      </c>
      <c r="G43" s="4">
        <v>1</v>
      </c>
      <c r="H43" s="7">
        <f t="shared" si="0"/>
        <v>1</v>
      </c>
    </row>
    <row r="44" spans="1:8" x14ac:dyDescent="0.25">
      <c r="A44" s="8">
        <v>43</v>
      </c>
      <c r="B44" s="9" t="str">
        <v>Apa akreditasi yang dimiliki Universitas Pendidikan Ganesha?</v>
      </c>
      <c r="C44" s="9" t="str">
        <v>Salam Harmoni🙏
1. Terakreditasi A oleh Badan Akreditasi Nasional Perguruan Tinggi (BAN-PT).
2. Terakreditasi internasional oleh AQAS (Agency for Quality Assurance in Higher Education) pada berbagai bidang studi.</v>
      </c>
      <c r="D44"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4" s="4">
        <v>4</v>
      </c>
      <c r="G44" s="4">
        <v>4</v>
      </c>
      <c r="H44" s="7">
        <f t="shared" si="0"/>
        <v>1</v>
      </c>
    </row>
    <row r="45" spans="1:8" x14ac:dyDescent="0.25">
      <c r="A45" s="8">
        <v>44</v>
      </c>
      <c r="B45" s="9" t="str">
        <v>Apa visi Universitas Pendidikan Ganesha?</v>
      </c>
      <c r="C45" s="9" t="str">
        <v>Salam Harmoni🙏
Visi Universitas Pendidikan Ganesha (Undiksha) adalah menjadi Universitas Unggul Berlandaskan Falsafah Tri Hita Karana di Asia Pada Tahun 2045.</v>
      </c>
      <c r="D45"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5" s="4">
        <v>2</v>
      </c>
      <c r="G45" s="4">
        <v>2</v>
      </c>
      <c r="H45" s="7">
        <f t="shared" si="0"/>
        <v>1</v>
      </c>
    </row>
    <row r="46" spans="1:8" x14ac:dyDescent="0.25">
      <c r="A46" s="8">
        <v>45</v>
      </c>
      <c r="B46" s="9" t="str">
        <v>Siapa rektor Universitas Pendidikan Ganesha saat ini?</v>
      </c>
      <c r="C46" s="9" t="str">
        <v>Salam Harmoni🙏
Rektor Universitas Pendidikan Ganesha saat ini adalah Prof. Dr. I Wayan Lasmawan, M.Pd.</v>
      </c>
      <c r="D46" s="9" t="str">
        <v>Rektor Universitas Pendidikan Ganesha saat ini adalah Prof. Dr. I Wayan Lasmawan, M.Pd.</v>
      </c>
      <c r="E46" s="9" t="str">
        <v>Salam Harmoni🙏
Rektor Universitas Pendidikan Ganesha saat ini adalah Prof. Dr. I Wayan Lasmawan, M.Pd.</v>
      </c>
      <c r="F46" s="4">
        <v>1</v>
      </c>
      <c r="G46" s="4">
        <v>1</v>
      </c>
      <c r="H46" s="7">
        <f t="shared" si="0"/>
        <v>1</v>
      </c>
    </row>
    <row r="47" spans="1:8" x14ac:dyDescent="0.25">
      <c r="A47" s="8">
        <v>46</v>
      </c>
      <c r="B47" s="9" t="str">
        <v>Saya ingin cek kelulusan SMBJM nomor pendaftaran 3242000006 tanggal lahir 2005-11-30</v>
      </c>
      <c r="C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7"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7" s="4">
        <v>7</v>
      </c>
      <c r="G47" s="4">
        <v>8</v>
      </c>
      <c r="H47" s="7">
        <f t="shared" si="0"/>
        <v>0.875</v>
      </c>
    </row>
    <row r="48" spans="1:8" x14ac:dyDescent="0.25">
      <c r="A48" s="8">
        <v>47</v>
      </c>
      <c r="B48" s="9" t="str">
        <v>Saya bingung mau lihat status kelulusan SMBJM</v>
      </c>
      <c r="C48"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8"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8"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8" s="4">
        <v>4</v>
      </c>
      <c r="G48" s="4">
        <v>5</v>
      </c>
      <c r="H48" s="7">
        <f t="shared" si="0"/>
        <v>0.8</v>
      </c>
    </row>
    <row r="49" spans="1:8" x14ac:dyDescent="0.25">
      <c r="A49" s="8">
        <v>48</v>
      </c>
      <c r="B49" s="9" t="str">
        <v>Saya ingin lihat KTM, NIM saya 2115101014.</v>
      </c>
      <c r="C49" s="9" t="str">
        <v>Salam Harmoni🙏
Berikut informasi Kartu Tanda Mahasiswa (KTM) Anda. 
- NIM: 2115101014
- Anda dapat mengunduh KTM Anda melalui tautan berikut: https://aka.undiksha.ac.id/api/ktm/generate/2115101014?token=NVNnV1dv
Silakan klik tautan tersebut untuk mengakses KTM Anda.</v>
      </c>
      <c r="D49"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49"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49" s="4">
        <v>3</v>
      </c>
      <c r="G49" s="4">
        <v>4</v>
      </c>
      <c r="H49" s="7">
        <f t="shared" si="0"/>
        <v>0.75</v>
      </c>
    </row>
    <row r="50" spans="1:8" x14ac:dyDescent="0.25">
      <c r="A50" s="8">
        <v>49</v>
      </c>
      <c r="B50" s="9" t="str">
        <v>Dimana saya bisa melihat KTM?</v>
      </c>
      <c r="C50"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0"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0"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0" s="4">
        <v>4</v>
      </c>
      <c r="G50" s="4">
        <v>5</v>
      </c>
      <c r="H50" s="7">
        <f t="shared" si="0"/>
        <v>0.8</v>
      </c>
    </row>
    <row r="51" spans="1:8" x14ac:dyDescent="0.25">
      <c r="A51" s="8">
        <v>50</v>
      </c>
      <c r="B51" s="9" t="str">
        <v>Siapa presiden indonesia sekarang?</v>
      </c>
      <c r="C51" s="9" t="str">
        <v>Salam Harmoni🙏
Pertanyaan tersebut tidak relevan dengan konteks kampus Universitas Pendidikan Ganesha.</v>
      </c>
      <c r="D51" s="9" t="str">
        <v>Pertanyaan tidak relevan dengan konteks kampus Universitas Pendidikan Ganesha.</v>
      </c>
      <c r="E51" s="9" t="str">
        <v>Salam Harmoni🙏
Pertanyaan tersebut tidak relevan dengan konteks kampus Universitas Pendidikan Ganesha.</v>
      </c>
      <c r="F51" s="4">
        <v>1</v>
      </c>
      <c r="G51" s="4">
        <v>1</v>
      </c>
      <c r="H51" s="7">
        <f t="shared" si="0"/>
        <v>1</v>
      </c>
    </row>
    <row r="52" spans="1:8" x14ac:dyDescent="0.25">
      <c r="A52" s="26"/>
      <c r="B52" s="27"/>
      <c r="C52" s="27"/>
      <c r="D52" s="27"/>
      <c r="E52" s="27"/>
      <c r="F52" s="27"/>
      <c r="G52" s="27"/>
      <c r="H52" s="28"/>
    </row>
    <row r="53" spans="1:8" ht="28.5" x14ac:dyDescent="0.45">
      <c r="A53" s="25" t="s">
        <v>230</v>
      </c>
      <c r="B53" s="25"/>
      <c r="C53" s="25"/>
      <c r="D53" s="25"/>
      <c r="E53" s="25"/>
      <c r="F53" s="25"/>
      <c r="G53" s="25"/>
      <c r="H53" s="11">
        <f>IFERROR(AVERAGE(H2:H51),0)</f>
        <v>0.98449999999999993</v>
      </c>
    </row>
  </sheetData>
  <mergeCells count="2">
    <mergeCell ref="A53:G53"/>
    <mergeCell ref="A52:H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L53"/>
  <sheetViews>
    <sheetView zoomScale="115" zoomScaleNormal="115" workbookViewId="0">
      <pane ySplit="1" topLeftCell="A2" activePane="bottomLeft" state="frozen"/>
      <selection pane="bottomLeft" activeCell="M11" sqref="M11"/>
    </sheetView>
  </sheetViews>
  <sheetFormatPr defaultRowHeight="15" x14ac:dyDescent="0.25"/>
  <cols>
    <col min="1" max="1" width="5.5703125" style="2" customWidth="1"/>
    <col min="2" max="5" width="22.85546875" customWidth="1"/>
    <col min="6" max="8" width="14.7109375" customWidth="1"/>
    <col min="9" max="11" width="15.28515625" style="2" customWidth="1"/>
    <col min="12" max="12" width="34.7109375" style="2" customWidth="1"/>
    <col min="15" max="16" width="23.5703125" customWidth="1"/>
    <col min="17" max="17" width="19.42578125" customWidth="1"/>
  </cols>
  <sheetData>
    <row r="1" spans="1:12" ht="24.95" customHeight="1" x14ac:dyDescent="0.25">
      <c r="A1" s="1" t="s">
        <v>0</v>
      </c>
      <c r="B1" s="1" t="s">
        <v>1</v>
      </c>
      <c r="C1" s="1" t="s">
        <v>3</v>
      </c>
      <c r="D1" s="1" t="s">
        <v>134</v>
      </c>
      <c r="E1" s="1" t="s">
        <v>2</v>
      </c>
      <c r="F1" s="1" t="s">
        <v>26</v>
      </c>
      <c r="G1" s="1" t="s">
        <v>27</v>
      </c>
      <c r="H1" s="1" t="s">
        <v>28</v>
      </c>
      <c r="I1" s="1" t="s">
        <v>29</v>
      </c>
      <c r="J1" s="1" t="s">
        <v>30</v>
      </c>
      <c r="K1" s="1" t="s">
        <v>31</v>
      </c>
      <c r="L1" s="1" t="s">
        <v>23</v>
      </c>
    </row>
    <row r="2" spans="1:12" s="3" customFormat="1" ht="15" customHeight="1" x14ac:dyDescent="0.25">
      <c r="A2" s="4" cm="1">
        <f t="array" ref="A2:E51">Data!A3:E52</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5" t="s">
        <v>231</v>
      </c>
      <c r="G2" s="5" t="s">
        <v>346</v>
      </c>
      <c r="H2" s="5" t="s">
        <v>232</v>
      </c>
      <c r="I2" s="4">
        <v>0.71831101491732086</v>
      </c>
      <c r="J2" s="4">
        <v>0.57395121376414759</v>
      </c>
      <c r="K2" s="4">
        <v>0.99259286399530189</v>
      </c>
      <c r="L2" s="7">
        <f>IFERROR(AVERAGE(I2:K2),0)</f>
        <v>0.76161836422559015</v>
      </c>
    </row>
    <row r="3" spans="1:12"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5" t="s">
        <v>234</v>
      </c>
      <c r="G3" s="5" t="s">
        <v>233</v>
      </c>
      <c r="H3" s="5" t="s">
        <v>235</v>
      </c>
      <c r="I3" s="4">
        <v>0.6340385890092699</v>
      </c>
      <c r="J3" s="4">
        <v>0.98221489014848062</v>
      </c>
      <c r="K3" s="4">
        <v>0.81318380261582068</v>
      </c>
      <c r="L3" s="7">
        <f t="shared" ref="L3:L51" si="0">IFERROR(AVERAGE(I3:K3),0)</f>
        <v>0.80981242725785707</v>
      </c>
    </row>
    <row r="4" spans="1:12"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Anda dapat melihat informasi daya tampung mahasiswa baru Universitas Pendidikan Ganesha tahun akademik 2024/2025 dengan mengunjungi tautan berikut: [Daya Tampung Mahasiswa Baru Tahun Akademik 2024/2025](https://undiksha.ac.id/pmb/tahun2024/daya-tampung/).</v>
      </c>
      <c r="E4" s="5" t="str">
        <v>Salam Harmoni🙏
Anda dapat melihat informasi daya tampung mahasiswa baru Universitas Pendidikan Ganesha tahun akademik 2024/2025 dengan mengunjungi tautan berikut: [Daya Tampung Mahasiswa Baru Tahun Akademik 2024/2025](https://undiksha.ac.id/pmb/tahun2024/daya-tampung/).</v>
      </c>
      <c r="F4" s="5" t="s">
        <v>236</v>
      </c>
      <c r="G4" s="5" t="s">
        <v>237</v>
      </c>
      <c r="H4" s="5" t="s">
        <v>238</v>
      </c>
      <c r="I4" s="4">
        <v>0.85239646118902157</v>
      </c>
      <c r="J4" s="4">
        <v>0.67711247506006267</v>
      </c>
      <c r="K4" s="4">
        <v>0.97592511403041871</v>
      </c>
      <c r="L4" s="7">
        <f t="shared" si="0"/>
        <v>0.83514468342650094</v>
      </c>
    </row>
    <row r="5" spans="1:12" x14ac:dyDescent="0.25">
      <c r="A5" s="8">
        <v>4</v>
      </c>
      <c r="B5" s="9" t="str">
        <v>Berapa daya tampung mahasiswa program studi ilmu komputer S1?</v>
      </c>
      <c r="C5" s="9" t="str">
        <v>Salam Harmoni🙏
Daya tampung mahasiswa untuk Program Studi Ilmu Komputer (S1) di Universitas Pendidikan Ganesha adalah 110 mahasiswa.</v>
      </c>
      <c r="D5" s="9" t="str">
        <v>Daya tampung mahasiswa untuk Program Studi Ilmu Komputer (S1) di Universitas Pendidikan Ganesha adalah 110 mahasiswa.</v>
      </c>
      <c r="E5" s="9" t="str">
        <v>Salam Harmoni🙏
Daya tampung mahasiswa untuk Program Studi Ilmu Komputer (S1) di Universitas Pendidikan Ganesha adalah 110 mahasiswa.</v>
      </c>
      <c r="F5" s="5" t="s">
        <v>348</v>
      </c>
      <c r="G5" s="5" t="s">
        <v>347</v>
      </c>
      <c r="H5" s="5" t="s">
        <v>239</v>
      </c>
      <c r="I5" s="4">
        <v>0.83909561864858062</v>
      </c>
      <c r="J5" s="4">
        <v>0.78455398775758178</v>
      </c>
      <c r="K5" s="4">
        <v>0.9701083099850567</v>
      </c>
      <c r="L5" s="7">
        <f t="shared" si="0"/>
        <v>0.86458597213040633</v>
      </c>
    </row>
    <row r="6" spans="1:12"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5" t="s">
        <v>349</v>
      </c>
      <c r="G6" s="5" t="s">
        <v>36</v>
      </c>
      <c r="H6" s="5" t="s">
        <v>240</v>
      </c>
      <c r="I6" s="4">
        <v>0.80730674802742919</v>
      </c>
      <c r="J6" s="4">
        <v>1</v>
      </c>
      <c r="K6" s="4">
        <v>0.84665490751292549</v>
      </c>
      <c r="L6" s="7">
        <f t="shared" si="0"/>
        <v>0.88465388518011823</v>
      </c>
    </row>
    <row r="7" spans="1:12"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7" s="5" t="s">
        <v>241</v>
      </c>
      <c r="G7" s="5" t="s">
        <v>242</v>
      </c>
      <c r="H7" s="5" t="s">
        <v>243</v>
      </c>
      <c r="I7" s="4">
        <v>0.95751801957410598</v>
      </c>
      <c r="J7" s="4">
        <v>0.63899458159745859</v>
      </c>
      <c r="K7" s="4">
        <v>0.66104445047054139</v>
      </c>
      <c r="L7" s="7">
        <f t="shared" si="0"/>
        <v>0.75251901721403536</v>
      </c>
    </row>
    <row r="8" spans="1:12" x14ac:dyDescent="0.25">
      <c r="A8" s="8">
        <v>7</v>
      </c>
      <c r="B8" s="9" t="str">
        <v>Fasilitas apa saja yang dimiliki undiksha?</v>
      </c>
      <c r="C8"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8"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8"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8" s="5" t="s">
        <v>350</v>
      </c>
      <c r="G8" s="5" t="s">
        <v>244</v>
      </c>
      <c r="H8" s="5" t="s">
        <v>245</v>
      </c>
      <c r="I8" s="4">
        <v>0.80235835678389067</v>
      </c>
      <c r="J8" s="4">
        <v>0.98662642028050451</v>
      </c>
      <c r="K8" s="4">
        <v>0.87103653480446208</v>
      </c>
      <c r="L8" s="7">
        <f t="shared" si="0"/>
        <v>0.8866737706229525</v>
      </c>
    </row>
    <row r="9" spans="1:12"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9" s="5" t="s">
        <v>351</v>
      </c>
      <c r="G9" s="5" t="s">
        <v>247</v>
      </c>
      <c r="H9" s="5" t="s">
        <v>246</v>
      </c>
      <c r="I9" s="4">
        <v>0.70492986829673887</v>
      </c>
      <c r="J9" s="4">
        <v>0.74092930961996006</v>
      </c>
      <c r="K9" s="4">
        <v>0.97473386390654693</v>
      </c>
      <c r="L9" s="7">
        <f t="shared" si="0"/>
        <v>0.80686434727441536</v>
      </c>
    </row>
    <row r="10" spans="1:12" x14ac:dyDescent="0.25">
      <c r="A10" s="8">
        <v>9</v>
      </c>
      <c r="B10" s="9" t="str">
        <v>Siapa Dekan Fakultas Bahasa dan Seni?</v>
      </c>
      <c r="C10" s="9" t="str">
        <v>Salam Harmoni🙏
Dekan Fakultas Bahasa dan Seni (FBS) Universitas Pendidikan Ganesha adalah Drs. I Gede Nurjaya, M.Pd.</v>
      </c>
      <c r="D10" s="9" t="str">
        <v>Dekan Fakultas Bahasa dan Seni (FBS) Universitas Pendidikan Ganesha adalah Drs. I Gede Nurjaya, M.Pd.</v>
      </c>
      <c r="E10" s="9" t="str">
        <v>Salam Harmoni🙏
Dekan Fakultas Bahasa dan Seni (FBS) Universitas Pendidikan Ganesha adalah Drs. I Gede Nurjaya, M.Pd.</v>
      </c>
      <c r="F10" s="5" t="s">
        <v>40</v>
      </c>
      <c r="G10" s="5" t="s">
        <v>248</v>
      </c>
      <c r="H10" s="5" t="s">
        <v>249</v>
      </c>
      <c r="I10" s="4">
        <v>0.99999865335974392</v>
      </c>
      <c r="J10" s="4">
        <v>0.97205187705583351</v>
      </c>
      <c r="K10" s="4">
        <v>0.8477434970008958</v>
      </c>
      <c r="L10" s="7">
        <f t="shared" si="0"/>
        <v>0.93993134247215782</v>
      </c>
    </row>
    <row r="11" spans="1:12"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1" s="5" t="s">
        <v>250</v>
      </c>
      <c r="G11" s="5" t="s">
        <v>251</v>
      </c>
      <c r="H11" s="5" t="s">
        <v>252</v>
      </c>
      <c r="I11" s="4">
        <v>0.91677694745222271</v>
      </c>
      <c r="J11" s="4">
        <v>0.91147775022880162</v>
      </c>
      <c r="K11" s="4">
        <v>0.97744330532293322</v>
      </c>
      <c r="L11" s="7">
        <f t="shared" si="0"/>
        <v>0.93523266766798585</v>
      </c>
    </row>
    <row r="12" spans="1:12" x14ac:dyDescent="0.25">
      <c r="A12" s="8">
        <v>11</v>
      </c>
      <c r="B12" s="9" t="str">
        <v>Siapa nama Wakil Dekan I FE?</v>
      </c>
      <c r="C12" s="9" t="str">
        <v>Salam Harmoni🙏
Nama Wakil Dekan I Fakultas Ekonomi (FE) Universitas Pendidikan Ganesha adalah Dr. Dra. Ni Made Suci, M.Si.</v>
      </c>
      <c r="D12" s="9" t="str">
        <v>Nama Wakil Dekan I Fakultas Ekonomi (FE) Universitas Pendidikan Ganesha adalah Dr. Dra. Ni Made Suci, M.Si.</v>
      </c>
      <c r="E12" s="9" t="str">
        <v>Salam Harmoni🙏
Nama Wakil Dekan I Fakultas Ekonomi (FE) Universitas Pendidikan Ganesha adalah Dr. Dra. Ni Made Suci, M.Si.</v>
      </c>
      <c r="F12" s="5" t="s">
        <v>42</v>
      </c>
      <c r="G12" s="5" t="s">
        <v>274</v>
      </c>
      <c r="H12" s="5" t="s">
        <v>275</v>
      </c>
      <c r="I12" s="4">
        <v>0.99999894714986659</v>
      </c>
      <c r="J12" s="4">
        <v>0.814604623592868</v>
      </c>
      <c r="K12" s="4">
        <v>0.86177843375214425</v>
      </c>
      <c r="L12" s="7">
        <f t="shared" si="0"/>
        <v>0.89212733483162632</v>
      </c>
    </row>
    <row r="13" spans="1:12" x14ac:dyDescent="0.25">
      <c r="A13" s="8">
        <v>12</v>
      </c>
      <c r="B13" s="9" t="str">
        <v>Visi Fakultas Ekonomi</v>
      </c>
      <c r="C13" s="9" t="str">
        <v>Salam Harmoni🙏
Visi Fakultas Ekonomi (FE) Universitas Pendidikan Ganesha adalah "Menjadi Fakultas Unggul Berjiwa Wirausaha Berlandaskan Falsafah Tri Hita Karana di Asia Tahun 2045."</v>
      </c>
      <c r="D13" s="9" t="str">
        <v>Visi Fakultas Ekonomi (FE) Universitas Pendidikan Ganesha adalah: 
"Menjadi Fakultas Unggul Berjiwa Wirausaha Berlandaskan Falsafah Tri Hita Karana di Asia Tahun 2045."</v>
      </c>
      <c r="E13" s="9" t="str">
        <v>Salam Harmoni🙏
Visi Fakultas Ekonomi (FE) Universitas Pendidikan Ganesha adalah: 
"Menjadi Fakultas Unggul Berjiwa Wirausaha Berlandaskan Falsafah Tri Hita Karana di Asia Tahun 2045."</v>
      </c>
      <c r="F13" s="5" t="s">
        <v>273</v>
      </c>
      <c r="G13" s="5" t="s">
        <v>276</v>
      </c>
      <c r="H13" s="5" t="s">
        <v>43</v>
      </c>
      <c r="I13" s="4">
        <v>0.70915444558903495</v>
      </c>
      <c r="J13" s="4">
        <v>0.81693980976707925</v>
      </c>
      <c r="K13" s="4">
        <v>0.99999860150169417</v>
      </c>
      <c r="L13" s="7">
        <f t="shared" si="0"/>
        <v>0.84203095228593605</v>
      </c>
    </row>
    <row r="14" spans="1:12" x14ac:dyDescent="0.25">
      <c r="A14" s="8">
        <v>13</v>
      </c>
      <c r="B14" s="9" t="str">
        <v>Coba kirimkan web FHIS</v>
      </c>
      <c r="C14" s="9" t="str">
        <v>Salam Harmoni🙏
Anda dapat mengunjungi website Fakultas Hukum dan Ilmu Sosial Universitas Pendidikan Ganesha (Undiksha) melalui tautan berikut: http://fhis.undiksha.ac.id</v>
      </c>
      <c r="D14"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4"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4" s="5" t="s">
        <v>278</v>
      </c>
      <c r="G14" s="5" t="s">
        <v>277</v>
      </c>
      <c r="H14" s="5" t="s">
        <v>279</v>
      </c>
      <c r="I14" s="4">
        <v>0.73465914274376787</v>
      </c>
      <c r="J14" s="4">
        <v>0.79013610728675732</v>
      </c>
      <c r="K14" s="4">
        <v>0.68512225461973975</v>
      </c>
      <c r="L14" s="7">
        <f t="shared" si="0"/>
        <v>0.73663916821675501</v>
      </c>
    </row>
    <row r="15" spans="1:12" x14ac:dyDescent="0.25">
      <c r="A15" s="8">
        <v>14</v>
      </c>
      <c r="B15" s="9" t="str">
        <v>FHIS punya video profil?</v>
      </c>
      <c r="C15"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5"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5"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5" s="5" t="s">
        <v>280</v>
      </c>
      <c r="G15" s="5" t="s">
        <v>281</v>
      </c>
      <c r="H15" s="5" t="s">
        <v>45</v>
      </c>
      <c r="I15" s="4">
        <v>0.91968023667619558</v>
      </c>
      <c r="J15" s="4">
        <v>0.74377791545759486</v>
      </c>
      <c r="K15" s="4">
        <v>1</v>
      </c>
      <c r="L15" s="7">
        <f t="shared" si="0"/>
        <v>0.88781938404459682</v>
      </c>
    </row>
    <row r="16" spans="1:12" x14ac:dyDescent="0.25">
      <c r="A16" s="8">
        <v>15</v>
      </c>
      <c r="B16" s="9" t="str">
        <v>Siapa nama Dekan FIP?</v>
      </c>
      <c r="C16" s="9" t="str">
        <v>Salam Harmoni🙏
Nama dekan Fakultas Ilmu Pendidikan (FIP) Universitas Pendidikan Ganesha adalah Prof. Dr. I Wayan Widiana, S.Pd., M.Pd.</v>
      </c>
      <c r="D16" s="9" t="str">
        <v>Nama dekan Fakultas Ilmu Pendidikan (FIP) Universitas Pendidikan Ganesha adalah Prof. Dr. I Wayan Widiana, S.Pd., M.Pd.</v>
      </c>
      <c r="E16" s="9" t="str">
        <v>Salam Harmoni🙏
Nama dekan Fakultas Ilmu Pendidikan (FIP) Universitas Pendidikan Ganesha adalah Prof. Dr. I Wayan Widiana, S.Pd., M.Pd.</v>
      </c>
      <c r="F16" s="5" t="s">
        <v>282</v>
      </c>
      <c r="G16" s="5" t="s">
        <v>283</v>
      </c>
      <c r="H16" s="5" t="s">
        <v>284</v>
      </c>
      <c r="I16" s="4">
        <v>0.80206499390473862</v>
      </c>
      <c r="J16" s="4">
        <v>0.86781613394152313</v>
      </c>
      <c r="K16" s="4">
        <v>0.75223533446893998</v>
      </c>
      <c r="L16" s="7">
        <f t="shared" si="0"/>
        <v>0.80737215410506724</v>
      </c>
    </row>
    <row r="17" spans="1:12" x14ac:dyDescent="0.25">
      <c r="A17" s="8">
        <v>16</v>
      </c>
      <c r="B17" s="9" t="str">
        <v>Kapan FIP mulai berdiri dan apa jurusan awalnya?</v>
      </c>
      <c r="C17" s="9" t="str">
        <v>Salam Harmoni🙏
Fakultas Ilmu Pendidikan (FIP) Universitas Pendidikan Ganesha mulai berdiri pada tahun 1968. Jurusan awal yang ada di fakultas ini adalah Bimbingan dan Penyuluhan serta Pendidikan Luar Sekolah.</v>
      </c>
      <c r="D17" s="9" t="str">
        <v>Fakultas Ilmu Pendidikan (FIP) Universitas Pendidikan Ganesha mulai berdiri pada tahun 1968. Jurusan awal yang ada di FIP adalah Jurusan Bimbingan dan Penyuluhan serta Pendidikan Luar Sekolah.</v>
      </c>
      <c r="E17" s="9" t="str">
        <v>Salam Harmoni🙏
Fakultas Ilmu Pendidikan (FIP) Universitas Pendidikan Ganesha mulai berdiri pada tahun 1968. Jurusan awal yang ada di FIP adalah Jurusan Bimbingan dan Penyuluhan serta Pendidikan Luar Sekolah.</v>
      </c>
      <c r="F17" s="5" t="s">
        <v>285</v>
      </c>
      <c r="G17" s="5" t="s">
        <v>286</v>
      </c>
      <c r="H17" s="5" t="s">
        <v>287</v>
      </c>
      <c r="I17" s="4">
        <v>0.81466543237126066</v>
      </c>
      <c r="J17" s="4">
        <v>0.96353700566584699</v>
      </c>
      <c r="K17" s="4">
        <v>0.98511999381038717</v>
      </c>
      <c r="L17" s="7">
        <f t="shared" si="0"/>
        <v>0.92110747728249842</v>
      </c>
    </row>
    <row r="18" spans="1:12" x14ac:dyDescent="0.25">
      <c r="A18" s="8">
        <v>17</v>
      </c>
      <c r="B18" s="9" t="str">
        <v>Kapan FK didirikan?</v>
      </c>
      <c r="C18" s="9" t="str">
        <v>Salam Harmoni🙏
Fakultas Kedokteran Universitas Pendidikan Ganesha (Undiksha) didirikan berdasarkan Keputusan Menteri Riset Teknologi dan Pendidikan Tinggi Republik Indonesia, Nomor: 574/KPT/I/2018 tertanggal 16 Juli 2018.</v>
      </c>
      <c r="D18" s="9" t="str">
        <v>Fakultas Kedokteran Universitas Pendidikan Ganesha (Undiksha) didirikan berdasarkan Keputusan Menteri Riset Teknologi dan Pendidikan Tinggi Republik Indonesia, Nomor: 574/KPT/I/2018 tertanggal 16 Juli 2018.</v>
      </c>
      <c r="E18" s="9" t="str">
        <v>Salam Harmoni🙏
Fakultas Kedokteran Universitas Pendidikan Ganesha (Undiksha) didirikan berdasarkan Keputusan Menteri Riset Teknologi dan Pendidikan Tinggi Republik Indonesia, Nomor: 574/KPT/I/2018 tertanggal 16 Juli 2018.</v>
      </c>
      <c r="F18" s="5" t="s">
        <v>352</v>
      </c>
      <c r="G18" s="5" t="s">
        <v>48</v>
      </c>
      <c r="H18" s="5" t="s">
        <v>288</v>
      </c>
      <c r="I18" s="4">
        <v>0.68778009311369537</v>
      </c>
      <c r="J18" s="4">
        <v>0.99999906671709426</v>
      </c>
      <c r="K18" s="4">
        <v>0.83943038076445631</v>
      </c>
      <c r="L18" s="7">
        <f t="shared" si="0"/>
        <v>0.84240318019841531</v>
      </c>
    </row>
    <row r="19" spans="1:12" x14ac:dyDescent="0.25">
      <c r="A19" s="8">
        <v>18</v>
      </c>
      <c r="B19" s="9" t="str">
        <v>Apa visi dari FK?</v>
      </c>
      <c r="C19" s="9" t="str">
        <v>Salam Harmoni🙏
Visi Fakultas Kedokteran (FK) Universitas Pendidikan Ganesha adalah menjadi program studi kedokteran unggul dalam bidang kedokteran pariwisata berlandaskan Falsafah Tri Hita Karana di Asia Tahun 2045.</v>
      </c>
      <c r="D19" s="9" t="str">
        <v>Visi Fakultas Kedokteran (FK) Universitas Pendidikan Ganesha adalah menjadi program studi kedokteran unggul dalam bidang kedokteran pariwisata berlandaskan Falsafah Tri Hita Karana di Asia Tahun 2045.</v>
      </c>
      <c r="E19" s="9" t="str">
        <v>Salam Harmoni🙏
Visi Fakultas Kedokteran (FK) Universitas Pendidikan Ganesha adalah menjadi program studi kedokteran unggul dalam bidang kedokteran pariwisata berlandaskan Falsafah Tri Hita Karana di Asia Tahun 2045.</v>
      </c>
      <c r="F19" s="5" t="s">
        <v>289</v>
      </c>
      <c r="G19" s="5" t="s">
        <v>290</v>
      </c>
      <c r="H19" s="5" t="s">
        <v>291</v>
      </c>
      <c r="I19" s="4">
        <v>0.95128867872625278</v>
      </c>
      <c r="J19" s="4">
        <v>0.95969793392085967</v>
      </c>
      <c r="K19" s="4">
        <v>0.81484788414221709</v>
      </c>
      <c r="L19" s="7">
        <f t="shared" si="0"/>
        <v>0.90861149892977655</v>
      </c>
    </row>
    <row r="20" spans="1:12" x14ac:dyDescent="0.25">
      <c r="A20" s="8">
        <v>19</v>
      </c>
      <c r="B20" s="9" t="str">
        <v>Apa visi dari FMIPA?</v>
      </c>
      <c r="C20" s="9" t="str">
        <v>Salam Harmoni🙏
Visi Fakultas Matematika dan Ilmu Pengetahuan Alam (FMIPA) Universitas Pendidikan Ganesha adalah "Menjadi Fakultas Unggul Dalam Matematika Dan Ilmu Pengetahuan Alam Berlandaskan Falsafah Tri Hita Karana Di Asia Tahun 2045."</v>
      </c>
      <c r="D20" s="9" t="str">
        <v>Visi Fakultas Matematika dan Ilmu Pengetahuan Alam (MIPA) Universitas Pendidikan Ganesha adalah: "Menjadi Fakultas Unggul Dalam Matematika Dan Ilmu Pengetahuan Alam Berlandaskan Falsafah Tri Hita Karana Di Asia Tahun 2045."</v>
      </c>
      <c r="E20" s="9" t="str">
        <v>Salam Harmoni🙏
Visi Fakultas Matematika dan Ilmu Pengetahuan Alam (MIPA) Universitas Pendidikan Ganesha adalah: "Menjadi Fakultas Unggul Dalam Matematika Dan Ilmu Pengetahuan Alam Berlandaskan Falsafah Tri Hita Karana Di Asia Tahun 2045."</v>
      </c>
      <c r="F20" s="5" t="s">
        <v>50</v>
      </c>
      <c r="G20" s="5" t="s">
        <v>292</v>
      </c>
      <c r="H20" s="5" t="s">
        <v>293</v>
      </c>
      <c r="I20" s="4">
        <v>0.99999878555452226</v>
      </c>
      <c r="J20" s="4">
        <v>0.96895050497178148</v>
      </c>
      <c r="K20" s="4">
        <v>0.98286408686098536</v>
      </c>
      <c r="L20" s="7">
        <f t="shared" si="0"/>
        <v>0.98393779246242963</v>
      </c>
    </row>
    <row r="21" spans="1:12" x14ac:dyDescent="0.25">
      <c r="A21" s="8">
        <v>20</v>
      </c>
      <c r="B21" s="9" t="str">
        <v>Siapa Dekan FMIPA?</v>
      </c>
      <c r="C21" s="9" t="str">
        <v>Salam Harmoni🙏
Dekan Fakultas Matematika dan Ilmu Pengetahuan Alam (FMIPA) Universitas Pendidikan Ganesha adalah Dr. I Wayan Sukra Warpala, S.Pd., M.Sc.</v>
      </c>
      <c r="D21" s="9" t="str">
        <v>Dekan Fakultas Matematika dan Ilmu Pengetahuan Alam (FMIPA) Universitas Pendidikan Ganesha adalah Dr. I Wayan Sukra Warpala, S.Pd., M.Sc.</v>
      </c>
      <c r="E21" s="9" t="str">
        <v>Salam Harmoni🙏
Dekan Fakultas Matematika dan Ilmu Pengetahuan Alam (FMIPA) Universitas Pendidikan Ganesha adalah Dr. I Wayan Sukra Warpala, S.Pd., M.Sc.</v>
      </c>
      <c r="F21" s="5" t="s">
        <v>294</v>
      </c>
      <c r="G21" s="5" t="s">
        <v>295</v>
      </c>
      <c r="H21" s="5" t="s">
        <v>296</v>
      </c>
      <c r="I21" s="4">
        <v>0.95217180126746492</v>
      </c>
      <c r="J21" s="4">
        <v>0.81914610242761399</v>
      </c>
      <c r="K21" s="4">
        <v>0.94637635490989092</v>
      </c>
      <c r="L21" s="7">
        <f t="shared" si="0"/>
        <v>0.90589808620165668</v>
      </c>
    </row>
    <row r="22" spans="1:12" x14ac:dyDescent="0.25">
      <c r="A22" s="8">
        <v>21</v>
      </c>
      <c r="B22" s="9" t="str">
        <v>Kapan program studi Pendidikan Olahraga dan Kesehatan pertama kali berdiri di bawah Jurusan Pendidikan Matematika dan Ilmu Pengetahuan Alam (MIPA)?</v>
      </c>
      <c r="C22" s="9" t="str">
        <v>Salam Harmoni🙏
Program Studi Pendidikan Olahraga dan Kesehatan pertama kali berdiri pada tahun 1988 di bawah Jurusan Pendidikan Matematika dan Ilmu Pengetahuan Alam (MIPA).</v>
      </c>
      <c r="D22" s="9" t="str">
        <v>Program Studi Pendidikan Olahraga dan Kesehatan pertama kali berdiri pada tahun 1988 di bawah Jurusan Pendidikan Matematika dan Ilmu Pengetahuan Alam (MIPA).</v>
      </c>
      <c r="E22" s="9" t="str">
        <v>Salam Harmoni🙏
Program Studi Pendidikan Olahraga dan Kesehatan pertama kali berdiri pada tahun 1988 di bawah Jurusan Pendidikan Matematika dan Ilmu Pengetahuan Alam (MIPA).</v>
      </c>
      <c r="F22" s="5" t="s">
        <v>297</v>
      </c>
      <c r="G22" s="5" t="s">
        <v>298</v>
      </c>
      <c r="H22" s="5" t="s">
        <v>299</v>
      </c>
      <c r="I22" s="4">
        <v>0.95955518803330386</v>
      </c>
      <c r="J22" s="4">
        <v>0.88978460640114898</v>
      </c>
      <c r="K22" s="4">
        <v>0.87234807595170916</v>
      </c>
      <c r="L22" s="7">
        <f t="shared" si="0"/>
        <v>0.90722929012872067</v>
      </c>
    </row>
    <row r="23" spans="1:12" x14ac:dyDescent="0.25">
      <c r="A23" s="8">
        <v>22</v>
      </c>
      <c r="B23" s="9" t="str">
        <v>Apa visi dari FOK?</v>
      </c>
      <c r="C23" s="9" t="str">
        <v>Salam Harmoni🙏
Visi Fakultas Olahraga dan Kesehatan (FOK) Universitas Pendidikan Ganesha adalah menjadi Fakultas unggul dalam menghasilkan Sumber Daya Manusia (SDM) di bidang keolahragaan dan kesehatan berlandaskan falsafah Tri Hita Karana di Indonesia tahun 2045.</v>
      </c>
      <c r="D23" s="9" t="str">
        <v>Visi Fakultas Olahraga dan Kesehatan (FOK) Universitas Pendidikan Ganesha adalah menjadi Fakultas unggul dalam menghasilkan Sumber Daya Manusia (SDM) di bidang keolahragaan dan kesehatan berlandaskan falsafah Tri Hita Karana di Indonesia tahun 2045.</v>
      </c>
      <c r="E23" s="9" t="str">
        <v>Salam Harmoni🙏
Visi Fakultas Olahraga dan Kesehatan (FOK) Universitas Pendidikan Ganesha adalah menjadi Fakultas unggul dalam menghasilkan Sumber Daya Manusia (SDM) di bidang keolahragaan dan kesehatan berlandaskan falsafah Tri Hita Karana di Indonesia tahun 2045.</v>
      </c>
      <c r="F23" s="5" t="s">
        <v>300</v>
      </c>
      <c r="G23" s="5" t="s">
        <v>301</v>
      </c>
      <c r="H23" s="5" t="s">
        <v>302</v>
      </c>
      <c r="I23" s="4">
        <v>0.97034120086047149</v>
      </c>
      <c r="J23" s="4">
        <v>0.83858906036836567</v>
      </c>
      <c r="K23" s="4">
        <v>0.83346202268591263</v>
      </c>
      <c r="L23" s="7">
        <f t="shared" si="0"/>
        <v>0.88079742797158322</v>
      </c>
    </row>
    <row r="24" spans="1:12" x14ac:dyDescent="0.25">
      <c r="A24" s="8">
        <v>23</v>
      </c>
      <c r="B24" s="9" t="str">
        <v>Kapan FTK mulai berdiri dan program studi awal apa yang ditawarkan?</v>
      </c>
      <c r="C24" s="9" t="str">
        <v>Salam Harmoni🙏
Fakultas Teknik dan Kejuruan (FTK) Universitas Pendidikan Ganesha mulai berdiri pada tahun 1990. Program studi awal yang ditawarkan adalah Pendidikan Kesejahteraan Keluarga di bawah Jurusan Ilmu Pendidikan.</v>
      </c>
      <c r="D24" s="9" t="str">
        <v>Fakultas Teknik dan Kejuruan (FTK) Universitas Pendidikan Ganesha mulai berdiri pada tahun 1990. Program studi awal yang ditawarkan adalah Pendidikan Kesejahteraan Keluarga di bawah Jurusan Ilmu Pendidikan.</v>
      </c>
      <c r="E24" s="9" t="str">
        <v>Salam Harmoni🙏
Fakultas Teknik dan Kejuruan (FTK) Universitas Pendidikan Ganesha mulai berdiri pada tahun 1990. Program studi awal yang ditawarkan adalah Pendidikan Kesejahteraan Keluarga di bawah Jurusan Ilmu Pendidikan.</v>
      </c>
      <c r="F24" s="5" t="s">
        <v>304</v>
      </c>
      <c r="G24" s="5" t="s">
        <v>303</v>
      </c>
      <c r="H24" s="5" t="s">
        <v>305</v>
      </c>
      <c r="I24" s="4">
        <v>0.98542628311114666</v>
      </c>
      <c r="J24" s="4">
        <v>0.78842603148624557</v>
      </c>
      <c r="K24" s="4">
        <v>0.93809424774372996</v>
      </c>
      <c r="L24" s="7">
        <f t="shared" si="0"/>
        <v>0.90398218744704073</v>
      </c>
    </row>
    <row r="25" spans="1:12" x14ac:dyDescent="0.25">
      <c r="A25" s="8">
        <v>24</v>
      </c>
      <c r="B25" s="9" t="str">
        <v>Siapa Dekan FTK?</v>
      </c>
      <c r="C25" s="9" t="str">
        <v>Salam Harmoni🙏
Dekan Fakultas Teknik dan Kejuruan (FTK) Universitas Pendidikan Ganesha adalah Dr. Kadek Rihendra Dantes, S.T., M.T.</v>
      </c>
      <c r="D25" s="9" t="str">
        <v>Dekan Fakultas Teknik dan Kejuruan (FTK) Universitas Pendidikan Ganesha adalah Dr. Kadek Rihendra Dantes, S.T., M.T.</v>
      </c>
      <c r="E25" s="9" t="str">
        <v>Salam Harmoni🙏
Dekan Fakultas Teknik dan Kejuruan (FTK) Universitas Pendidikan Ganesha adalah Dr. Kadek Rihendra Dantes, S.T., M.T.</v>
      </c>
      <c r="F25" s="5" t="s">
        <v>306</v>
      </c>
      <c r="G25" s="5" t="s">
        <v>307</v>
      </c>
      <c r="H25" s="5" t="s">
        <v>308</v>
      </c>
      <c r="I25" s="4">
        <v>0.95908974761021237</v>
      </c>
      <c r="J25" s="4">
        <v>0.84223752912389305</v>
      </c>
      <c r="K25" s="4">
        <v>0.93702085136168989</v>
      </c>
      <c r="L25" s="7">
        <f t="shared" si="0"/>
        <v>0.91278270936526518</v>
      </c>
    </row>
    <row r="26" spans="1:12" x14ac:dyDescent="0.25">
      <c r="A26" s="8">
        <v>25</v>
      </c>
      <c r="B26" s="9" t="str">
        <v>Pengembangan kurikulum Undiksha sesuai dengan apa?</v>
      </c>
      <c r="C26" s="9" t="str">
        <v>Salam Harmoni🙏
Kurikulum dikembangkan sesuai dengan visi, misi, tujuan, dan sasaran Undiksha yang berbasis kompetensi dan berorientasi Kerangka Kualifikasi Nasional Indonesia (KKNI).</v>
      </c>
      <c r="D26"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6"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6" s="5" t="s">
        <v>310</v>
      </c>
      <c r="G26" s="5" t="s">
        <v>311</v>
      </c>
      <c r="H26" s="5" t="s">
        <v>309</v>
      </c>
      <c r="I26" s="4">
        <v>0.88405122987654938</v>
      </c>
      <c r="J26" s="4">
        <v>0.88663300839723813</v>
      </c>
      <c r="K26" s="4">
        <v>0.92154529121895912</v>
      </c>
      <c r="L26" s="7">
        <f t="shared" si="0"/>
        <v>0.89740984316424888</v>
      </c>
    </row>
    <row r="27" spans="1:12" x14ac:dyDescent="0.25">
      <c r="A27" s="8">
        <v>26</v>
      </c>
      <c r="B27" s="9" t="str">
        <v>Apa saja jenis kecerdasan yang dikembangkan dalam kurikulum Undiksha berdasarkan falsafah Tri Hita Karana?</v>
      </c>
      <c r="C27"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7"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7"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7" s="5" t="s">
        <v>312</v>
      </c>
      <c r="G27" s="5" t="s">
        <v>314</v>
      </c>
      <c r="H27" s="5" t="s">
        <v>313</v>
      </c>
      <c r="I27" s="4">
        <v>0.85781370772764065</v>
      </c>
      <c r="J27" s="4">
        <v>0.95982878898857715</v>
      </c>
      <c r="K27" s="4">
        <v>0.75532643868539118</v>
      </c>
      <c r="L27" s="7">
        <f t="shared" si="0"/>
        <v>0.85765631180053636</v>
      </c>
    </row>
    <row r="28" spans="1:12" x14ac:dyDescent="0.25">
      <c r="A28" s="8">
        <v>27</v>
      </c>
      <c r="B28" s="9" t="str">
        <v>Siapa nama Direktur Pascasarjana Universitas Pendidikan Ganesha?</v>
      </c>
      <c r="C28" s="9" t="str">
        <v>Salam Harmoni🙏
Direktur Pascasarjana Universitas Pendidikan Ganesha adalah Prof. Dr. I Nyoman Jampel, M.Pd.</v>
      </c>
      <c r="D28" s="9" t="str">
        <v>Nama Direktur Pascasarjana Universitas Pendidikan Ganesha adalah Prof. Dr. I Nyoman Jampel, M.Pd.</v>
      </c>
      <c r="E28" s="9" t="str">
        <v>Salam Harmoni🙏
Nama Direktur Pascasarjana Universitas Pendidikan Ganesha adalah Prof. Dr. I Nyoman Jampel, M.Pd.</v>
      </c>
      <c r="F28" s="5" t="s">
        <v>353</v>
      </c>
      <c r="G28" s="5" t="s">
        <v>315</v>
      </c>
      <c r="H28" s="5" t="s">
        <v>316</v>
      </c>
      <c r="I28" s="4">
        <v>0.78456914454982929</v>
      </c>
      <c r="J28" s="4">
        <v>0.66501356164842729</v>
      </c>
      <c r="K28" s="4">
        <v>0.97547226004943743</v>
      </c>
      <c r="L28" s="7">
        <f t="shared" si="0"/>
        <v>0.80835165541589804</v>
      </c>
    </row>
    <row r="29" spans="1:12" x14ac:dyDescent="0.25">
      <c r="A29" s="8">
        <v>28</v>
      </c>
      <c r="B29" s="9" t="str">
        <v>Sebutkan program doktoral yang ditawarkan oleh Fakultas Pascasarjana Universitas Pendidikan Ganesha.</v>
      </c>
      <c r="C29" s="9" t="str">
        <v>Salam Harmoni🙏
1. Doktor Pendidikan Dasar
2. Doktor Ilmu Pendidikan
3. Doktor Pendidikan Bahasa
4. Doktor Pendidikan Bahasa Inggris
5. Doktor Teknologi Pendidikan</v>
      </c>
      <c r="D29"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29"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29" s="5" t="s">
        <v>317</v>
      </c>
      <c r="G29" s="5" t="s">
        <v>318</v>
      </c>
      <c r="H29" s="5" t="s">
        <v>354</v>
      </c>
      <c r="I29" s="4">
        <v>0.91649039524868114</v>
      </c>
      <c r="J29" s="4">
        <v>0.91964609785813023</v>
      </c>
      <c r="K29" s="4">
        <v>0.73674206309274737</v>
      </c>
      <c r="L29" s="7">
        <f t="shared" si="0"/>
        <v>0.85762618539985291</v>
      </c>
    </row>
    <row r="30" spans="1:12" x14ac:dyDescent="0.25">
      <c r="A30" s="8">
        <v>29</v>
      </c>
      <c r="B30" s="9" t="str">
        <v>Link informasi cara pembayaran UKT Mahasiswa Baru Undiksha dengan Layanan BRI Virtual Account (BRIVA)</v>
      </c>
      <c r="C30"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0"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0"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0" s="5" t="s">
        <v>322</v>
      </c>
      <c r="G30" s="5" t="s">
        <v>355</v>
      </c>
      <c r="H30" s="5" t="s">
        <v>319</v>
      </c>
      <c r="I30" s="4">
        <v>0.84575630741845753</v>
      </c>
      <c r="J30" s="4">
        <v>0.66993204839370368</v>
      </c>
      <c r="K30" s="4">
        <v>0.87856665978226467</v>
      </c>
      <c r="L30" s="7">
        <f t="shared" si="0"/>
        <v>0.79808500519814196</v>
      </c>
    </row>
    <row r="31" spans="1:12" x14ac:dyDescent="0.25">
      <c r="A31" s="8">
        <v>30</v>
      </c>
      <c r="B31" s="9" t="str">
        <v>Di mana informasi lebih lanjut mengenai prosedur pembayaran UKT dengan BRIVA dapat ditemukan?</v>
      </c>
      <c r="C31"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1"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1"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1" s="5" t="s">
        <v>320</v>
      </c>
      <c r="G31" s="5" t="s">
        <v>321</v>
      </c>
      <c r="H31" s="5" t="s">
        <v>323</v>
      </c>
      <c r="I31" s="4">
        <v>0.66510560574588196</v>
      </c>
      <c r="J31" s="4">
        <v>0.97497485074271706</v>
      </c>
      <c r="K31" s="4">
        <v>0.65486295297094688</v>
      </c>
      <c r="L31" s="7">
        <f t="shared" si="0"/>
        <v>0.76498113648651545</v>
      </c>
    </row>
    <row r="32" spans="1:12" x14ac:dyDescent="0.25">
      <c r="A32" s="8">
        <v>31</v>
      </c>
      <c r="B32" s="9" t="str">
        <v>Apa saja kriteria peserta UTBK?</v>
      </c>
      <c r="C32" s="9" t="str">
        <v>Salam Harmoni🙏
1. Lulusan SMA/SMK/MA/Sederajat tahun 2023, 2024, dan 2025.
2. Lulusan Paket C tahun 2023, 2024, dan 2025 dengan umur maksimal 25 tahun (per 1 Juli 2025).</v>
      </c>
      <c r="D32" s="9" t="str">
        <v>Kriteria peserta UTBK (Ujian Tulis Berbasis Komputer) mencakup:
1. Lulusan SMA/SMK/MA/Sederajat tahun 2023, 2024, dan 2025.
2. Lulusan Paket C tahun 2023, 2024, dan 2025 dengan umur maksimal 25 tahun (per 1 Juli 2025).</v>
      </c>
      <c r="E32" s="9" t="str">
        <v>Salam Harmoni🙏
Kriteria peserta UTBK (Ujian Tulis Berbasis Komputer) mencakup:
1. Lulusan SMA/SMK/MA/Sederajat tahun 2023, 2024, dan 2025.
2. Lulusan Paket C tahun 2023, 2024, dan 2025 dengan umur maksimal 25 tahun (per 1 Juli 2025).</v>
      </c>
      <c r="F32" s="5" t="s">
        <v>340</v>
      </c>
      <c r="G32" s="5" t="s">
        <v>339</v>
      </c>
      <c r="H32" s="5" t="s">
        <v>341</v>
      </c>
      <c r="I32" s="4">
        <v>0.86973210784034238</v>
      </c>
      <c r="J32" s="4">
        <v>0.98101976241736644</v>
      </c>
      <c r="K32" s="4">
        <v>0.94615459111656519</v>
      </c>
      <c r="L32" s="7">
        <f t="shared" si="0"/>
        <v>0.93230215379142456</v>
      </c>
    </row>
    <row r="33" spans="1:12" x14ac:dyDescent="0.25">
      <c r="A33" s="8">
        <v>32</v>
      </c>
      <c r="B33" s="9" t="str">
        <v>Apa prinsip SNPMB?</v>
      </c>
      <c r="C33"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3"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3"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3" s="5" t="s">
        <v>342</v>
      </c>
      <c r="G33" s="5" t="s">
        <v>344</v>
      </c>
      <c r="H33" s="5" t="s">
        <v>343</v>
      </c>
      <c r="I33" s="4">
        <v>0.77456111648330228</v>
      </c>
      <c r="J33" s="4">
        <v>0.88507532236005415</v>
      </c>
      <c r="K33" s="4">
        <v>0.85254522920003484</v>
      </c>
      <c r="L33" s="7">
        <f t="shared" si="0"/>
        <v>0.83739388934779713</v>
      </c>
    </row>
    <row r="34" spans="1:12" x14ac:dyDescent="0.25">
      <c r="A34" s="8">
        <v>33</v>
      </c>
      <c r="B34" s="9" t="str">
        <v>Kapan jadwal pendaftaran SMBJM?</v>
      </c>
      <c r="C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4"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4" s="5" t="s">
        <v>356</v>
      </c>
      <c r="G34" s="5" t="s">
        <v>64</v>
      </c>
      <c r="H34" s="5" t="s">
        <v>345</v>
      </c>
      <c r="I34" s="4">
        <v>0.84347750795950716</v>
      </c>
      <c r="J34" s="4">
        <v>1</v>
      </c>
      <c r="K34" s="4">
        <v>0.75900514735752123</v>
      </c>
      <c r="L34" s="7">
        <f t="shared" si="0"/>
        <v>0.86749421843900942</v>
      </c>
    </row>
    <row r="35" spans="1:12" x14ac:dyDescent="0.25">
      <c r="A35" s="8">
        <v>34</v>
      </c>
      <c r="B35" s="9" t="str">
        <v>Kapan jadwal SNBP?</v>
      </c>
      <c r="C35"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5"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5"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5" s="5" t="s">
        <v>65</v>
      </c>
      <c r="G35" s="5" t="s">
        <v>335</v>
      </c>
      <c r="H35" s="5" t="s">
        <v>336</v>
      </c>
      <c r="I35" s="4">
        <v>0.99999904476278201</v>
      </c>
      <c r="J35" s="4">
        <v>0.88475391438539364</v>
      </c>
      <c r="K35" s="4">
        <v>0.88317727717427763</v>
      </c>
      <c r="L35" s="7">
        <f t="shared" si="0"/>
        <v>0.92264341210748446</v>
      </c>
    </row>
    <row r="36" spans="1:12" x14ac:dyDescent="0.25">
      <c r="A36" s="8">
        <v>35</v>
      </c>
      <c r="B36" s="9" t="str">
        <v>Apa syarat bagi siswa yang ingin mendaftar SNBP?</v>
      </c>
      <c r="C36"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6"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6"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6" s="5" t="s">
        <v>337</v>
      </c>
      <c r="G36" s="5" t="s">
        <v>338</v>
      </c>
      <c r="H36" s="5" t="s">
        <v>66</v>
      </c>
      <c r="I36" s="4">
        <v>0.93560893830652081</v>
      </c>
      <c r="J36" s="4">
        <v>0.9020573611359618</v>
      </c>
      <c r="K36" s="4">
        <v>0.99999906597946031</v>
      </c>
      <c r="L36" s="7">
        <f t="shared" si="0"/>
        <v>0.94588845514064757</v>
      </c>
    </row>
    <row r="37" spans="1:12" x14ac:dyDescent="0.25">
      <c r="A37" s="8">
        <v>36</v>
      </c>
      <c r="B37" s="9" t="str">
        <v>Kapan jadwal SNBT?</v>
      </c>
      <c r="C37"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7"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7"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7" s="5" t="s">
        <v>67</v>
      </c>
      <c r="G37" s="5" t="s">
        <v>333</v>
      </c>
      <c r="H37" s="5" t="s">
        <v>334</v>
      </c>
      <c r="I37" s="4">
        <v>1</v>
      </c>
      <c r="J37" s="4">
        <v>0.84782102008685634</v>
      </c>
      <c r="K37" s="4">
        <v>0.89302678024758231</v>
      </c>
      <c r="L37" s="7">
        <f t="shared" si="0"/>
        <v>0.91361593344481296</v>
      </c>
    </row>
    <row r="38" spans="1:12" x14ac:dyDescent="0.25">
      <c r="A38" s="8">
        <v>37</v>
      </c>
      <c r="B38" s="9" t="str">
        <v>Berapa biaya mengikuti SNBT?</v>
      </c>
      <c r="C38" s="9" t="str">
        <v>Salam Harmoni🙏
Biaya untuk mengikuti Seleksi Nasional Berdasarkan Tes (SNBT) adalah sebesar Rp200.000,00 (dua ratus ribu rupiah). Pembayaran dilakukan melalui mitra bank yang ditentukan.</v>
      </c>
      <c r="D38" s="9" t="str">
        <v>Biaya untuk mengikuti seleksi nasional berbasis tes (SNBT) adalah sebesar Rp200.000,00 (dua ratus ribu rupiah). Pembayaran dilakukan melalui mitra bank yang ditentukan.</v>
      </c>
      <c r="E38" s="9" t="str">
        <v>Salam Harmoni🙏
Biaya untuk mengikuti Seleksi Nasional Berbasis Tes (SNBT) adalah sebesar Rp200.000,00 (dua ratus ribu rupiah). Pembayaran dilakukan melalui mitra bank yang ditentukan.</v>
      </c>
      <c r="F38" s="5" t="s">
        <v>330</v>
      </c>
      <c r="G38" s="5" t="s">
        <v>331</v>
      </c>
      <c r="H38" s="5" t="s">
        <v>332</v>
      </c>
      <c r="I38" s="4">
        <v>0.93232763100449978</v>
      </c>
      <c r="J38" s="4">
        <v>0.97789626005626384</v>
      </c>
      <c r="K38" s="4">
        <v>0.90102664463049986</v>
      </c>
      <c r="L38" s="7">
        <f t="shared" si="0"/>
        <v>0.93708351189708783</v>
      </c>
    </row>
    <row r="39" spans="1:12" x14ac:dyDescent="0.25">
      <c r="A39" s="8">
        <v>38</v>
      </c>
      <c r="B39" s="9" t="str">
        <v>Apa fungsi utama UKM di Universitas Pendidikan Ganesha?</v>
      </c>
      <c r="C39"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39"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39"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39" s="5" t="s">
        <v>328</v>
      </c>
      <c r="G39" s="5" t="s">
        <v>329</v>
      </c>
      <c r="H39" s="5" t="s">
        <v>357</v>
      </c>
      <c r="I39" s="4">
        <v>0.84738418350469835</v>
      </c>
      <c r="J39" s="4">
        <v>0.99014608638922041</v>
      </c>
      <c r="K39" s="4">
        <v>0.90001562247850631</v>
      </c>
      <c r="L39" s="7">
        <f t="shared" si="0"/>
        <v>0.91251529745747506</v>
      </c>
    </row>
    <row r="40" spans="1:12" x14ac:dyDescent="0.25">
      <c r="A40" s="8">
        <v>39</v>
      </c>
      <c r="B40" s="9" t="str">
        <v>Bagaimana cara mendapat informasi lebih lanjut tentang UKM di Undiksha?</v>
      </c>
      <c r="C40" s="9" t="str">
        <v>Salam Harmoni🙏
Informasi lebih lanjut tentang UKM di Undiksha dapat diakses melalui laman https://undiksha.ac.id/kemahasiswaan/ukm/.</v>
      </c>
      <c r="D40"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0"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0" s="5" t="s">
        <v>358</v>
      </c>
      <c r="G40" s="5" t="s">
        <v>326</v>
      </c>
      <c r="H40" s="5" t="s">
        <v>327</v>
      </c>
      <c r="I40" s="4">
        <v>0.81304856453298602</v>
      </c>
      <c r="J40" s="4">
        <v>0.98987711145210378</v>
      </c>
      <c r="K40" s="4">
        <v>0.95661167999107344</v>
      </c>
      <c r="L40" s="7">
        <f t="shared" si="0"/>
        <v>0.91984578532538774</v>
      </c>
    </row>
    <row r="41" spans="1:12" x14ac:dyDescent="0.25">
      <c r="A41" s="8">
        <v>40</v>
      </c>
      <c r="B41" s="9" t="str">
        <v>Apa tugas utama dari UPA TIK?</v>
      </c>
      <c r="C41"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1"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1"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1" s="5" t="s">
        <v>71</v>
      </c>
      <c r="G41" s="5" t="s">
        <v>324</v>
      </c>
      <c r="H41" s="5" t="s">
        <v>325</v>
      </c>
      <c r="I41" s="4">
        <v>1</v>
      </c>
      <c r="J41" s="4">
        <v>0.87660142369597349</v>
      </c>
      <c r="K41" s="4">
        <v>0.83604400193260631</v>
      </c>
      <c r="L41" s="7">
        <f t="shared" si="0"/>
        <v>0.90421514187619323</v>
      </c>
    </row>
    <row r="42" spans="1:12" x14ac:dyDescent="0.25">
      <c r="A42" s="8">
        <v>41</v>
      </c>
      <c r="B42" s="9" t="str">
        <v>Siapa kepala UPA TIK saat ini?</v>
      </c>
      <c r="C42" s="9" t="str">
        <v>Salam Harmoni🙏
Kepala UPA TIK Universitas Pendidikan Ganesha saat ini adalah I Ketut Resika Arthana, S.T., M.Kom.</v>
      </c>
      <c r="D42" s="9" t="str">
        <v>Kepala UPA TIK Undiksha saat ini adalah I Ketut Resika Arthana, S.T., M.Kom.</v>
      </c>
      <c r="E42" s="9" t="str">
        <v>Salam Harmoni🙏
Kepala UPA TIK Undiksha saat ini adalah I Ketut Resika Arthana, S.T., M.Kom.</v>
      </c>
      <c r="F42" s="5" t="s">
        <v>253</v>
      </c>
      <c r="G42" s="5" t="s">
        <v>254</v>
      </c>
      <c r="H42" s="5" t="s">
        <v>255</v>
      </c>
      <c r="I42" s="4">
        <v>0.88018924567650703</v>
      </c>
      <c r="J42" s="4">
        <v>0.85035886037065889</v>
      </c>
      <c r="K42" s="4">
        <v>0.79591931795592907</v>
      </c>
      <c r="L42" s="7">
        <f t="shared" si="0"/>
        <v>0.84215580800103174</v>
      </c>
    </row>
    <row r="43" spans="1:12" x14ac:dyDescent="0.25">
      <c r="A43" s="8">
        <v>42</v>
      </c>
      <c r="B43" s="9" t="str">
        <v>Apa motto Universitas Pendidikan Ganesha?</v>
      </c>
      <c r="C43" s="9" t="str">
        <v>Salam Harmoni🙏
Motto Universitas Pendidikan Ganesha (Undiksha) adalah “dharmaning sajjana umerdhyaken widyaguna” yang berarti kewajiban orang bijaksana adalah mengembangkan ilmu pengetahuan dan pekerti.</v>
      </c>
      <c r="D43" s="9" t="str">
        <v>Motto Universitas Pendidikan Ganesha (Undiksha) adalah “dharmaning sajjana umerdhyaken widyaguna” yang berarti kewajiban orang bijaksana adalah mengembangkan ilmu pengetahuan dan pekerti.</v>
      </c>
      <c r="E43" s="9" t="str">
        <v>Salam Harmoni🙏
Motto Universitas Pendidikan Ganesha (Undiksha) adalah “dharmaning sajjana umerdhyaken widyaguna” yang berarti kewajiban orang bijaksana adalah mengembangkan ilmu pengetahuan dan pekerti.</v>
      </c>
      <c r="F43" s="5" t="s">
        <v>256</v>
      </c>
      <c r="G43" s="5" t="s">
        <v>257</v>
      </c>
      <c r="H43" s="5" t="s">
        <v>258</v>
      </c>
      <c r="I43" s="4">
        <v>0.74649701138278635</v>
      </c>
      <c r="J43" s="4">
        <v>0.72420650675294918</v>
      </c>
      <c r="K43" s="4">
        <v>0.70140239285092598</v>
      </c>
      <c r="L43" s="7">
        <f t="shared" si="0"/>
        <v>0.72403530366222046</v>
      </c>
    </row>
    <row r="44" spans="1:12" x14ac:dyDescent="0.25">
      <c r="A44" s="8">
        <v>43</v>
      </c>
      <c r="B44" s="9" t="str">
        <v>Apa akreditasi yang dimiliki Universitas Pendidikan Ganesha?</v>
      </c>
      <c r="C44" s="9" t="str">
        <v>Salam Harmoni🙏
1. Terakreditasi A oleh Badan Akreditasi Nasional Perguruan Tinggi (BAN-PT).
2. Terakreditasi internasional oleh AQAS (Agency for Quality Assurance in Higher Education) pada berbagai bidang studi.</v>
      </c>
      <c r="D44"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4" s="5" t="s">
        <v>74</v>
      </c>
      <c r="G44" s="5" t="s">
        <v>259</v>
      </c>
      <c r="H44" s="5" t="s">
        <v>260</v>
      </c>
      <c r="I44" s="4">
        <v>0.99999882846985977</v>
      </c>
      <c r="J44" s="4">
        <v>0.6206546840265279</v>
      </c>
      <c r="K44" s="4">
        <v>0.65259188610240804</v>
      </c>
      <c r="L44" s="7">
        <f t="shared" si="0"/>
        <v>0.75774846619959868</v>
      </c>
    </row>
    <row r="45" spans="1:12" x14ac:dyDescent="0.25">
      <c r="A45" s="8">
        <v>44</v>
      </c>
      <c r="B45" s="9" t="str">
        <v>Apa visi Universitas Pendidikan Ganesha?</v>
      </c>
      <c r="C45" s="9" t="str">
        <v>Salam Harmoni🙏
Visi Universitas Pendidikan Ganesha (Undiksha) adalah menjadi Universitas Unggul Berlandaskan Falsafah Tri Hita Karana di Asia Pada Tahun 2045.</v>
      </c>
      <c r="D45"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5" s="5" t="s">
        <v>261</v>
      </c>
      <c r="G45" s="5" t="s">
        <v>359</v>
      </c>
      <c r="H45" s="5" t="s">
        <v>75</v>
      </c>
      <c r="I45" s="4">
        <v>0.72708997018892363</v>
      </c>
      <c r="J45" s="4">
        <v>0.85730713689993121</v>
      </c>
      <c r="K45" s="4">
        <v>0.99999897630410117</v>
      </c>
      <c r="L45" s="7">
        <f t="shared" si="0"/>
        <v>0.86146536113098537</v>
      </c>
    </row>
    <row r="46" spans="1:12" x14ac:dyDescent="0.25">
      <c r="A46" s="8">
        <v>45</v>
      </c>
      <c r="B46" s="9" t="str">
        <v>Siapa rektor Universitas Pendidikan Ganesha saat ini?</v>
      </c>
      <c r="C46" s="9" t="str">
        <v>Salam Harmoni🙏
Rektor Universitas Pendidikan Ganesha saat ini adalah Prof. Dr. I Wayan Lasmawan, M.Pd.</v>
      </c>
      <c r="D46" s="9" t="str">
        <v>Rektor Universitas Pendidikan Ganesha saat ini adalah Prof. Dr. I Wayan Lasmawan, M.Pd.</v>
      </c>
      <c r="E46" s="9" t="str">
        <v>Salam Harmoni🙏
Rektor Universitas Pendidikan Ganesha saat ini adalah Prof. Dr. I Wayan Lasmawan, M.Pd.</v>
      </c>
      <c r="F46" s="5" t="s">
        <v>262</v>
      </c>
      <c r="G46" s="5" t="s">
        <v>263</v>
      </c>
      <c r="H46" s="5" t="s">
        <v>360</v>
      </c>
      <c r="I46" s="4">
        <v>0.6801043957204197</v>
      </c>
      <c r="J46" s="4">
        <v>0.70305858091521545</v>
      </c>
      <c r="K46" s="4">
        <v>0.93774996628448071</v>
      </c>
      <c r="L46" s="7">
        <f t="shared" si="0"/>
        <v>0.77363764764003851</v>
      </c>
    </row>
    <row r="47" spans="1:12" x14ac:dyDescent="0.25">
      <c r="A47" s="8">
        <v>46</v>
      </c>
      <c r="B47" s="9" t="str">
        <v>Saya ingin cek kelulusan SMBJM nomor pendaftaran 3242000006 tanggal lahir 2005-11-30</v>
      </c>
      <c r="C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7"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7" s="5" t="s">
        <v>77</v>
      </c>
      <c r="G47" s="5" t="s">
        <v>264</v>
      </c>
      <c r="H47" s="5" t="s">
        <v>265</v>
      </c>
      <c r="I47" s="4">
        <v>0.99999882693737174</v>
      </c>
      <c r="J47" s="4">
        <v>0.95135262994235947</v>
      </c>
      <c r="K47" s="4">
        <v>0.91865919494702064</v>
      </c>
      <c r="L47" s="7">
        <f t="shared" si="0"/>
        <v>0.95667021727558399</v>
      </c>
    </row>
    <row r="48" spans="1:12" x14ac:dyDescent="0.25">
      <c r="A48" s="8">
        <v>47</v>
      </c>
      <c r="B48" s="9" t="str">
        <v>Saya bingung mau lihat status kelulusan SMBJM</v>
      </c>
      <c r="C48"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8"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8"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8" s="5" t="s">
        <v>266</v>
      </c>
      <c r="G48" s="5" t="s">
        <v>267</v>
      </c>
      <c r="H48" s="5" t="s">
        <v>268</v>
      </c>
      <c r="I48" s="4">
        <v>0.86947361956584068</v>
      </c>
      <c r="J48" s="4">
        <v>0.96090498062395624</v>
      </c>
      <c r="K48" s="4">
        <v>0.81817813758246216</v>
      </c>
      <c r="L48" s="7">
        <f t="shared" si="0"/>
        <v>0.88285224592408651</v>
      </c>
    </row>
    <row r="49" spans="1:12" x14ac:dyDescent="0.25">
      <c r="A49" s="8">
        <v>48</v>
      </c>
      <c r="B49" s="9" t="str">
        <v>Saya ingin lihat KTM, NIM saya 2115101014.</v>
      </c>
      <c r="C49" s="9" t="str">
        <v>Salam Harmoni🙏
Berikut informasi Kartu Tanda Mahasiswa (KTM) Anda. 
- NIM: 2115101014
- Anda dapat mengunduh KTM Anda melalui tautan berikut: https://aka.undiksha.ac.id/api/ktm/generate/2115101014?token=NVNnV1dv
Silakan klik tautan tersebut untuk mengakses KTM Anda.</v>
      </c>
      <c r="D49"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49"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49" s="5" t="s">
        <v>269</v>
      </c>
      <c r="G49" s="5" t="s">
        <v>270</v>
      </c>
      <c r="H49" s="5" t="s">
        <v>271</v>
      </c>
      <c r="I49" s="4">
        <v>0.8243063373435856</v>
      </c>
      <c r="J49" s="4">
        <v>0.763940003192774</v>
      </c>
      <c r="K49" s="4">
        <v>0.77364783301889106</v>
      </c>
      <c r="L49" s="7">
        <f t="shared" si="0"/>
        <v>0.78729805785175022</v>
      </c>
    </row>
    <row r="50" spans="1:12" x14ac:dyDescent="0.25">
      <c r="A50" s="8">
        <v>49</v>
      </c>
      <c r="B50" s="9" t="str">
        <v>Dimana saya bisa melihat KTM?</v>
      </c>
      <c r="C50"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0"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0"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0" s="5" t="s">
        <v>80</v>
      </c>
      <c r="G50" s="5" t="s">
        <v>272</v>
      </c>
      <c r="H50" s="5" t="s">
        <v>272</v>
      </c>
      <c r="I50" s="4">
        <v>0.99999925707396842</v>
      </c>
      <c r="J50" s="4">
        <v>0.99343289137214108</v>
      </c>
      <c r="K50" s="4">
        <v>0.9934168034582046</v>
      </c>
      <c r="L50" s="7">
        <f t="shared" si="0"/>
        <v>0.99561631730143807</v>
      </c>
    </row>
    <row r="51" spans="1:12" x14ac:dyDescent="0.25">
      <c r="A51" s="8">
        <v>50</v>
      </c>
      <c r="B51" s="9" t="str">
        <v>Siapa presiden indonesia sekarang?</v>
      </c>
      <c r="C51" s="9" t="str">
        <v>Salam Harmoni🙏
Pertanyaan tersebut tidak relevan dengan konteks kampus Universitas Pendidikan Ganesha.</v>
      </c>
      <c r="D51" s="9" t="str">
        <v>Pertanyaan tidak relevan dengan konteks kampus Universitas Pendidikan Ganesha.</v>
      </c>
      <c r="E51" s="9" t="str">
        <v>Salam Harmoni🙏
Pertanyaan tersebut tidak relevan dengan konteks kampus Universitas Pendidikan Ganesha.</v>
      </c>
      <c r="F51" s="5" t="s">
        <v>362</v>
      </c>
      <c r="G51" s="5" t="s">
        <v>363</v>
      </c>
      <c r="H51" s="5" t="s">
        <v>361</v>
      </c>
      <c r="I51" s="4">
        <v>0.3560510391217504</v>
      </c>
      <c r="J51" s="4">
        <v>0.83358117706137336</v>
      </c>
      <c r="K51" s="4">
        <v>0.24831459695925009</v>
      </c>
      <c r="L51" s="7">
        <f t="shared" si="0"/>
        <v>0.47931560438079135</v>
      </c>
    </row>
    <row r="52" spans="1:12" x14ac:dyDescent="0.25">
      <c r="A52" s="26"/>
      <c r="B52" s="27"/>
      <c r="C52" s="27"/>
      <c r="D52" s="27"/>
      <c r="E52" s="27"/>
      <c r="F52" s="27"/>
      <c r="G52" s="27"/>
      <c r="H52" s="27"/>
      <c r="I52" s="27"/>
      <c r="J52" s="27"/>
      <c r="K52" s="27"/>
      <c r="L52" s="28"/>
    </row>
    <row r="53" spans="1:12" ht="28.5" x14ac:dyDescent="0.45">
      <c r="A53" s="29" t="s">
        <v>230</v>
      </c>
      <c r="B53" s="30"/>
      <c r="C53" s="30"/>
      <c r="D53" s="30"/>
      <c r="E53" s="30"/>
      <c r="F53" s="30"/>
      <c r="G53" s="30"/>
      <c r="H53" s="30"/>
      <c r="I53" s="30"/>
      <c r="J53" s="30"/>
      <c r="K53" s="31"/>
      <c r="L53" s="11">
        <f>IFERROR(AVERAGE(L2:L51),0)</f>
        <v>0.85895356173206849</v>
      </c>
    </row>
  </sheetData>
  <mergeCells count="2">
    <mergeCell ref="A53:K53"/>
    <mergeCell ref="A52:L5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H54"/>
  <sheetViews>
    <sheetView zoomScaleNormal="100" workbookViewId="0">
      <pane ySplit="2" topLeftCell="A3" activePane="bottomLeft" state="frozen"/>
      <selection pane="bottomLeft" activeCell="I11" sqref="I11"/>
    </sheetView>
  </sheetViews>
  <sheetFormatPr defaultRowHeight="15" x14ac:dyDescent="0.25"/>
  <cols>
    <col min="1" max="1" width="11.28515625" style="2" customWidth="1"/>
    <col min="2" max="5" width="10.140625" style="17" customWidth="1"/>
    <col min="6" max="6" width="14.28515625" style="2" customWidth="1"/>
    <col min="7" max="8" width="9.140625" style="2"/>
  </cols>
  <sheetData>
    <row r="1" spans="1:6" ht="18.75" x14ac:dyDescent="0.25">
      <c r="A1" s="32" t="s">
        <v>221</v>
      </c>
      <c r="B1" s="34" t="s">
        <v>227</v>
      </c>
      <c r="C1" s="35"/>
      <c r="D1" s="34" t="s">
        <v>228</v>
      </c>
      <c r="E1" s="35"/>
      <c r="F1" s="23" t="s">
        <v>226</v>
      </c>
    </row>
    <row r="2" spans="1:6" ht="18.75" x14ac:dyDescent="0.25">
      <c r="A2" s="33"/>
      <c r="B2" s="16" t="s">
        <v>222</v>
      </c>
      <c r="C2" s="16" t="s">
        <v>223</v>
      </c>
      <c r="D2" s="16" t="s">
        <v>224</v>
      </c>
      <c r="E2" s="16" t="s">
        <v>225</v>
      </c>
      <c r="F2" s="24"/>
    </row>
    <row r="3" spans="1:6" x14ac:dyDescent="0.25">
      <c r="A3" s="8">
        <v>1</v>
      </c>
      <c r="B3" s="15" cm="1">
        <f t="array" ref="B3:B52">IFERROR(CP!$I2:I$51,0)</f>
        <v>1</v>
      </c>
      <c r="C3" s="15" cm="1">
        <f t="array" ref="C3:C52">IFERROR(CR!$H2:$H51,0)</f>
        <v>1</v>
      </c>
      <c r="D3" s="15" cm="1">
        <f t="array" ref="D3:D52">IFERROR(F!$H2:$H51,0)</f>
        <v>1</v>
      </c>
      <c r="E3" s="15" cm="1">
        <f t="array" ref="E3:E52">IFERROR(RR!$L2:$L51,0)</f>
        <v>0.76161836422559015</v>
      </c>
      <c r="F3" s="15">
        <f>IFERROR(AVERAGE(B3:E3),0)</f>
        <v>0.94040459105639751</v>
      </c>
    </row>
    <row r="4" spans="1:6" x14ac:dyDescent="0.25">
      <c r="A4" s="8">
        <v>2</v>
      </c>
      <c r="B4" s="15">
        <v>1</v>
      </c>
      <c r="C4" s="15">
        <v>1</v>
      </c>
      <c r="D4" s="15">
        <v>1</v>
      </c>
      <c r="E4" s="15">
        <v>0.80981242725785707</v>
      </c>
      <c r="F4" s="15">
        <f t="shared" ref="F4:F52" si="0">IFERROR(AVERAGE(B4:E4),0)</f>
        <v>0.95245310681446427</v>
      </c>
    </row>
    <row r="5" spans="1:6" x14ac:dyDescent="0.25">
      <c r="A5" s="8">
        <v>3</v>
      </c>
      <c r="B5" s="15">
        <v>1</v>
      </c>
      <c r="C5" s="15">
        <v>1</v>
      </c>
      <c r="D5" s="15">
        <v>1</v>
      </c>
      <c r="E5" s="15">
        <v>0.83514468342650094</v>
      </c>
      <c r="F5" s="15">
        <f t="shared" si="0"/>
        <v>0.95878617085662521</v>
      </c>
    </row>
    <row r="6" spans="1:6" x14ac:dyDescent="0.25">
      <c r="A6" s="8">
        <v>4</v>
      </c>
      <c r="B6" s="15">
        <v>1</v>
      </c>
      <c r="C6" s="15">
        <v>1</v>
      </c>
      <c r="D6" s="15">
        <v>1</v>
      </c>
      <c r="E6" s="15">
        <v>0.86458597213040633</v>
      </c>
      <c r="F6" s="15">
        <f t="shared" si="0"/>
        <v>0.96614649303260158</v>
      </c>
    </row>
    <row r="7" spans="1:6" x14ac:dyDescent="0.25">
      <c r="A7" s="8">
        <v>5</v>
      </c>
      <c r="B7" s="15">
        <v>1</v>
      </c>
      <c r="C7" s="15">
        <v>1</v>
      </c>
      <c r="D7" s="15">
        <v>1</v>
      </c>
      <c r="E7" s="15">
        <v>0.88465388518011823</v>
      </c>
      <c r="F7" s="15">
        <f t="shared" si="0"/>
        <v>0.97116347129502956</v>
      </c>
    </row>
    <row r="8" spans="1:6" x14ac:dyDescent="0.25">
      <c r="A8" s="8">
        <v>6</v>
      </c>
      <c r="B8" s="15">
        <v>1</v>
      </c>
      <c r="C8" s="15">
        <v>1</v>
      </c>
      <c r="D8" s="15">
        <v>1</v>
      </c>
      <c r="E8" s="15">
        <v>0.75251901721403536</v>
      </c>
      <c r="F8" s="15">
        <f t="shared" si="0"/>
        <v>0.93812975430350887</v>
      </c>
    </row>
    <row r="9" spans="1:6" x14ac:dyDescent="0.25">
      <c r="A9" s="8">
        <v>7</v>
      </c>
      <c r="B9" s="15">
        <v>1</v>
      </c>
      <c r="C9" s="15">
        <v>1</v>
      </c>
      <c r="D9" s="15">
        <v>1</v>
      </c>
      <c r="E9" s="15">
        <v>0.8866737706229525</v>
      </c>
      <c r="F9" s="15">
        <f t="shared" si="0"/>
        <v>0.97166844265573815</v>
      </c>
    </row>
    <row r="10" spans="1:6" x14ac:dyDescent="0.25">
      <c r="A10" s="8">
        <v>8</v>
      </c>
      <c r="B10" s="15">
        <v>1</v>
      </c>
      <c r="C10" s="15">
        <v>1</v>
      </c>
      <c r="D10" s="15">
        <v>1</v>
      </c>
      <c r="E10" s="15">
        <v>0.80686434727441536</v>
      </c>
      <c r="F10" s="15">
        <f t="shared" si="0"/>
        <v>0.95171608681860387</v>
      </c>
    </row>
    <row r="11" spans="1:6" x14ac:dyDescent="0.25">
      <c r="A11" s="8">
        <v>9</v>
      </c>
      <c r="B11" s="15">
        <v>1</v>
      </c>
      <c r="C11" s="15">
        <v>1</v>
      </c>
      <c r="D11" s="15">
        <v>1</v>
      </c>
      <c r="E11" s="15">
        <v>0.93993134247215782</v>
      </c>
      <c r="F11" s="15">
        <f t="shared" si="0"/>
        <v>0.98498283561803945</v>
      </c>
    </row>
    <row r="12" spans="1:6" x14ac:dyDescent="0.25">
      <c r="A12" s="8">
        <v>10</v>
      </c>
      <c r="B12" s="15">
        <v>1</v>
      </c>
      <c r="C12" s="15">
        <v>1</v>
      </c>
      <c r="D12" s="15">
        <v>1</v>
      </c>
      <c r="E12" s="15">
        <v>0.93523266766798585</v>
      </c>
      <c r="F12" s="15">
        <f t="shared" si="0"/>
        <v>0.98380816691699646</v>
      </c>
    </row>
    <row r="13" spans="1:6" x14ac:dyDescent="0.25">
      <c r="A13" s="8">
        <v>11</v>
      </c>
      <c r="B13" s="15">
        <v>1</v>
      </c>
      <c r="C13" s="15">
        <v>1</v>
      </c>
      <c r="D13" s="15">
        <v>1</v>
      </c>
      <c r="E13" s="15">
        <v>0.89212733483162632</v>
      </c>
      <c r="F13" s="15">
        <f t="shared" si="0"/>
        <v>0.97303183370790658</v>
      </c>
    </row>
    <row r="14" spans="1:6" x14ac:dyDescent="0.25">
      <c r="A14" s="8">
        <v>12</v>
      </c>
      <c r="B14" s="15">
        <v>1</v>
      </c>
      <c r="C14" s="15">
        <v>1</v>
      </c>
      <c r="D14" s="15">
        <v>1</v>
      </c>
      <c r="E14" s="15">
        <v>0.84203095228593605</v>
      </c>
      <c r="F14" s="15">
        <f t="shared" si="0"/>
        <v>0.96050773807148404</v>
      </c>
    </row>
    <row r="15" spans="1:6" x14ac:dyDescent="0.25">
      <c r="A15" s="8">
        <v>13</v>
      </c>
      <c r="B15" s="15">
        <v>1</v>
      </c>
      <c r="C15" s="15">
        <v>1</v>
      </c>
      <c r="D15" s="15">
        <v>1</v>
      </c>
      <c r="E15" s="15">
        <v>0.73663916821675501</v>
      </c>
      <c r="F15" s="15">
        <f t="shared" si="0"/>
        <v>0.93415979205418875</v>
      </c>
    </row>
    <row r="16" spans="1:6" x14ac:dyDescent="0.25">
      <c r="A16" s="8">
        <v>14</v>
      </c>
      <c r="B16" s="15">
        <v>1</v>
      </c>
      <c r="C16" s="15">
        <v>1</v>
      </c>
      <c r="D16" s="15">
        <v>1</v>
      </c>
      <c r="E16" s="15">
        <v>0.88781938404459682</v>
      </c>
      <c r="F16" s="15">
        <f t="shared" si="0"/>
        <v>0.97195484601114923</v>
      </c>
    </row>
    <row r="17" spans="1:6" x14ac:dyDescent="0.25">
      <c r="A17" s="8">
        <v>15</v>
      </c>
      <c r="B17" s="15">
        <v>1</v>
      </c>
      <c r="C17" s="15">
        <v>1</v>
      </c>
      <c r="D17" s="15">
        <v>1</v>
      </c>
      <c r="E17" s="15">
        <v>0.80737215410506724</v>
      </c>
      <c r="F17" s="15">
        <f t="shared" si="0"/>
        <v>0.95184303852626684</v>
      </c>
    </row>
    <row r="18" spans="1:6" x14ac:dyDescent="0.25">
      <c r="A18" s="8">
        <v>16</v>
      </c>
      <c r="B18" s="15">
        <v>1</v>
      </c>
      <c r="C18" s="15">
        <v>1</v>
      </c>
      <c r="D18" s="15">
        <v>1</v>
      </c>
      <c r="E18" s="15">
        <v>0.92110747728249842</v>
      </c>
      <c r="F18" s="15">
        <f t="shared" si="0"/>
        <v>0.98027686932062463</v>
      </c>
    </row>
    <row r="19" spans="1:6" x14ac:dyDescent="0.25">
      <c r="A19" s="8">
        <v>17</v>
      </c>
      <c r="B19" s="15">
        <v>1</v>
      </c>
      <c r="C19" s="15">
        <v>1</v>
      </c>
      <c r="D19" s="15">
        <v>1</v>
      </c>
      <c r="E19" s="15">
        <v>0.84240318019841531</v>
      </c>
      <c r="F19" s="15">
        <f t="shared" si="0"/>
        <v>0.96060079504960383</v>
      </c>
    </row>
    <row r="20" spans="1:6" x14ac:dyDescent="0.25">
      <c r="A20" s="8">
        <v>18</v>
      </c>
      <c r="B20" s="15">
        <v>1</v>
      </c>
      <c r="C20" s="15">
        <v>1</v>
      </c>
      <c r="D20" s="15">
        <v>1</v>
      </c>
      <c r="E20" s="15">
        <v>0.90861149892977655</v>
      </c>
      <c r="F20" s="15">
        <f t="shared" si="0"/>
        <v>0.97715287473244417</v>
      </c>
    </row>
    <row r="21" spans="1:6" x14ac:dyDescent="0.25">
      <c r="A21" s="8">
        <v>19</v>
      </c>
      <c r="B21" s="15">
        <v>1</v>
      </c>
      <c r="C21" s="15">
        <v>1</v>
      </c>
      <c r="D21" s="15">
        <v>1</v>
      </c>
      <c r="E21" s="15">
        <v>0.98393779246242963</v>
      </c>
      <c r="F21" s="15">
        <f t="shared" si="0"/>
        <v>0.99598444811560738</v>
      </c>
    </row>
    <row r="22" spans="1:6" x14ac:dyDescent="0.25">
      <c r="A22" s="8">
        <v>20</v>
      </c>
      <c r="B22" s="15">
        <v>1</v>
      </c>
      <c r="C22" s="15">
        <v>1</v>
      </c>
      <c r="D22" s="15">
        <v>1</v>
      </c>
      <c r="E22" s="15">
        <v>0.90589808620165668</v>
      </c>
      <c r="F22" s="15">
        <f t="shared" si="0"/>
        <v>0.97647452155041414</v>
      </c>
    </row>
    <row r="23" spans="1:6" x14ac:dyDescent="0.25">
      <c r="A23" s="8">
        <v>21</v>
      </c>
      <c r="B23" s="15">
        <v>1</v>
      </c>
      <c r="C23" s="15">
        <v>1</v>
      </c>
      <c r="D23" s="15">
        <v>1</v>
      </c>
      <c r="E23" s="15">
        <v>0.90722929012872067</v>
      </c>
      <c r="F23" s="15">
        <f t="shared" si="0"/>
        <v>0.97680732253218017</v>
      </c>
    </row>
    <row r="24" spans="1:6" x14ac:dyDescent="0.25">
      <c r="A24" s="8">
        <v>22</v>
      </c>
      <c r="B24" s="15">
        <v>1</v>
      </c>
      <c r="C24" s="15">
        <v>1</v>
      </c>
      <c r="D24" s="15">
        <v>1</v>
      </c>
      <c r="E24" s="15">
        <v>0.88079742797158322</v>
      </c>
      <c r="F24" s="15">
        <f t="shared" si="0"/>
        <v>0.97019935699289583</v>
      </c>
    </row>
    <row r="25" spans="1:6" x14ac:dyDescent="0.25">
      <c r="A25" s="8">
        <v>23</v>
      </c>
      <c r="B25" s="15">
        <v>1</v>
      </c>
      <c r="C25" s="15">
        <v>1</v>
      </c>
      <c r="D25" s="15">
        <v>1</v>
      </c>
      <c r="E25" s="15">
        <v>0.90398218744704073</v>
      </c>
      <c r="F25" s="15">
        <f t="shared" si="0"/>
        <v>0.97599554686176015</v>
      </c>
    </row>
    <row r="26" spans="1:6" x14ac:dyDescent="0.25">
      <c r="A26" s="8">
        <v>24</v>
      </c>
      <c r="B26" s="15">
        <v>1</v>
      </c>
      <c r="C26" s="15">
        <v>1</v>
      </c>
      <c r="D26" s="15">
        <v>1</v>
      </c>
      <c r="E26" s="15">
        <v>0.91278270936526518</v>
      </c>
      <c r="F26" s="15">
        <f t="shared" si="0"/>
        <v>0.97819567734131629</v>
      </c>
    </row>
    <row r="27" spans="1:6" x14ac:dyDescent="0.25">
      <c r="A27" s="8">
        <v>25</v>
      </c>
      <c r="B27" s="15">
        <v>1</v>
      </c>
      <c r="C27" s="15">
        <v>1</v>
      </c>
      <c r="D27" s="15">
        <v>1</v>
      </c>
      <c r="E27" s="15">
        <v>0.89740984316424888</v>
      </c>
      <c r="F27" s="15">
        <f t="shared" si="0"/>
        <v>0.97435246079106219</v>
      </c>
    </row>
    <row r="28" spans="1:6" x14ac:dyDescent="0.25">
      <c r="A28" s="8">
        <v>26</v>
      </c>
      <c r="B28" s="15">
        <v>1</v>
      </c>
      <c r="C28" s="15">
        <v>1</v>
      </c>
      <c r="D28" s="15">
        <v>1</v>
      </c>
      <c r="E28" s="15">
        <v>0.85765631180053636</v>
      </c>
      <c r="F28" s="15">
        <f t="shared" si="0"/>
        <v>0.96441407795013412</v>
      </c>
    </row>
    <row r="29" spans="1:6" x14ac:dyDescent="0.25">
      <c r="A29" s="8">
        <v>27</v>
      </c>
      <c r="B29" s="15">
        <v>1</v>
      </c>
      <c r="C29" s="15">
        <v>1</v>
      </c>
      <c r="D29" s="15">
        <v>1</v>
      </c>
      <c r="E29" s="15">
        <v>0.80835165541589804</v>
      </c>
      <c r="F29" s="15">
        <f t="shared" si="0"/>
        <v>0.95208791385397451</v>
      </c>
    </row>
    <row r="30" spans="1:6" x14ac:dyDescent="0.25">
      <c r="A30" s="8">
        <v>28</v>
      </c>
      <c r="B30" s="15">
        <v>1</v>
      </c>
      <c r="C30" s="15">
        <v>1</v>
      </c>
      <c r="D30" s="15">
        <v>1</v>
      </c>
      <c r="E30" s="15">
        <v>0.85762618539985291</v>
      </c>
      <c r="F30" s="15">
        <f t="shared" si="0"/>
        <v>0.96440654634996326</v>
      </c>
    </row>
    <row r="31" spans="1:6" x14ac:dyDescent="0.25">
      <c r="A31" s="8">
        <v>29</v>
      </c>
      <c r="B31" s="15">
        <v>1</v>
      </c>
      <c r="C31" s="15">
        <v>1</v>
      </c>
      <c r="D31" s="15">
        <v>1</v>
      </c>
      <c r="E31" s="15">
        <v>0.79808500519814196</v>
      </c>
      <c r="F31" s="15">
        <f t="shared" si="0"/>
        <v>0.94952125129953546</v>
      </c>
    </row>
    <row r="32" spans="1:6" x14ac:dyDescent="0.25">
      <c r="A32" s="8">
        <v>30</v>
      </c>
      <c r="B32" s="15">
        <v>1</v>
      </c>
      <c r="C32" s="15">
        <v>1</v>
      </c>
      <c r="D32" s="15">
        <v>1</v>
      </c>
      <c r="E32" s="15">
        <v>0.76498113648651545</v>
      </c>
      <c r="F32" s="15">
        <f t="shared" si="0"/>
        <v>0.94124528412162889</v>
      </c>
    </row>
    <row r="33" spans="1:6" x14ac:dyDescent="0.25">
      <c r="A33" s="8">
        <v>31</v>
      </c>
      <c r="B33" s="15">
        <v>1</v>
      </c>
      <c r="C33" s="15">
        <v>1</v>
      </c>
      <c r="D33" s="15">
        <v>1</v>
      </c>
      <c r="E33" s="15">
        <v>0.93230215379142456</v>
      </c>
      <c r="F33" s="15">
        <f t="shared" si="0"/>
        <v>0.98307553844785611</v>
      </c>
    </row>
    <row r="34" spans="1:6" x14ac:dyDescent="0.25">
      <c r="A34" s="8">
        <v>32</v>
      </c>
      <c r="B34" s="15">
        <v>1</v>
      </c>
      <c r="C34" s="15">
        <v>1</v>
      </c>
      <c r="D34" s="15">
        <v>1</v>
      </c>
      <c r="E34" s="15">
        <v>0.83739388934779713</v>
      </c>
      <c r="F34" s="15">
        <f t="shared" si="0"/>
        <v>0.95934847233694931</v>
      </c>
    </row>
    <row r="35" spans="1:6" x14ac:dyDescent="0.25">
      <c r="A35" s="8">
        <v>33</v>
      </c>
      <c r="B35" s="15">
        <v>1</v>
      </c>
      <c r="C35" s="15">
        <v>1</v>
      </c>
      <c r="D35" s="15">
        <v>1</v>
      </c>
      <c r="E35" s="15">
        <v>0.86749421843900942</v>
      </c>
      <c r="F35" s="15">
        <f t="shared" si="0"/>
        <v>0.96687355460975233</v>
      </c>
    </row>
    <row r="36" spans="1:6" x14ac:dyDescent="0.25">
      <c r="A36" s="8">
        <v>34</v>
      </c>
      <c r="B36" s="15">
        <v>1</v>
      </c>
      <c r="C36" s="15">
        <v>1</v>
      </c>
      <c r="D36" s="15">
        <v>1</v>
      </c>
      <c r="E36" s="15">
        <v>0.92264341210748446</v>
      </c>
      <c r="F36" s="15">
        <f t="shared" si="0"/>
        <v>0.98066085302687112</v>
      </c>
    </row>
    <row r="37" spans="1:6" x14ac:dyDescent="0.25">
      <c r="A37" s="8">
        <v>35</v>
      </c>
      <c r="B37" s="15">
        <v>1</v>
      </c>
      <c r="C37" s="15">
        <v>1</v>
      </c>
      <c r="D37" s="15">
        <v>1</v>
      </c>
      <c r="E37" s="15">
        <v>0.94588845514064757</v>
      </c>
      <c r="F37" s="15">
        <f t="shared" si="0"/>
        <v>0.98647211378516186</v>
      </c>
    </row>
    <row r="38" spans="1:6" x14ac:dyDescent="0.25">
      <c r="A38" s="8">
        <v>36</v>
      </c>
      <c r="B38" s="15">
        <v>1</v>
      </c>
      <c r="C38" s="15">
        <v>1</v>
      </c>
      <c r="D38" s="15">
        <v>1</v>
      </c>
      <c r="E38" s="15">
        <v>0.91361593344481296</v>
      </c>
      <c r="F38" s="15">
        <f t="shared" si="0"/>
        <v>0.97840398336120327</v>
      </c>
    </row>
    <row r="39" spans="1:6" x14ac:dyDescent="0.25">
      <c r="A39" s="8">
        <v>37</v>
      </c>
      <c r="B39" s="15">
        <v>1</v>
      </c>
      <c r="C39" s="15">
        <v>1</v>
      </c>
      <c r="D39" s="15">
        <v>1</v>
      </c>
      <c r="E39" s="15">
        <v>0.93708351189708783</v>
      </c>
      <c r="F39" s="15">
        <f t="shared" si="0"/>
        <v>0.98427087797427193</v>
      </c>
    </row>
    <row r="40" spans="1:6" x14ac:dyDescent="0.25">
      <c r="A40" s="8">
        <v>38</v>
      </c>
      <c r="B40" s="15">
        <v>1</v>
      </c>
      <c r="C40" s="15">
        <v>1</v>
      </c>
      <c r="D40" s="15">
        <v>1</v>
      </c>
      <c r="E40" s="15">
        <v>0.91251529745747506</v>
      </c>
      <c r="F40" s="15">
        <f t="shared" si="0"/>
        <v>0.97812882436436877</v>
      </c>
    </row>
    <row r="41" spans="1:6" x14ac:dyDescent="0.25">
      <c r="A41" s="8">
        <v>39</v>
      </c>
      <c r="B41" s="15">
        <v>1</v>
      </c>
      <c r="C41" s="15">
        <v>1</v>
      </c>
      <c r="D41" s="15">
        <v>1</v>
      </c>
      <c r="E41" s="15">
        <v>0.91984578532538774</v>
      </c>
      <c r="F41" s="15">
        <f t="shared" si="0"/>
        <v>0.97996144633134696</v>
      </c>
    </row>
    <row r="42" spans="1:6" x14ac:dyDescent="0.25">
      <c r="A42" s="8">
        <v>40</v>
      </c>
      <c r="B42" s="15">
        <v>1</v>
      </c>
      <c r="C42" s="15">
        <v>1</v>
      </c>
      <c r="D42" s="15">
        <v>1</v>
      </c>
      <c r="E42" s="15">
        <v>0.90421514187619323</v>
      </c>
      <c r="F42" s="15">
        <f t="shared" si="0"/>
        <v>0.97605378546904831</v>
      </c>
    </row>
    <row r="43" spans="1:6" x14ac:dyDescent="0.25">
      <c r="A43" s="8">
        <v>41</v>
      </c>
      <c r="B43" s="15">
        <v>1</v>
      </c>
      <c r="C43" s="15">
        <v>1</v>
      </c>
      <c r="D43" s="15">
        <v>1</v>
      </c>
      <c r="E43" s="15">
        <v>0.84215580800103174</v>
      </c>
      <c r="F43" s="15">
        <f t="shared" si="0"/>
        <v>0.96053895200025796</v>
      </c>
    </row>
    <row r="44" spans="1:6" x14ac:dyDescent="0.25">
      <c r="A44" s="8">
        <v>42</v>
      </c>
      <c r="B44" s="15">
        <v>1</v>
      </c>
      <c r="C44" s="15">
        <v>1</v>
      </c>
      <c r="D44" s="15">
        <v>1</v>
      </c>
      <c r="E44" s="15">
        <v>0.72403530366222046</v>
      </c>
      <c r="F44" s="15">
        <f t="shared" si="0"/>
        <v>0.93100882591555512</v>
      </c>
    </row>
    <row r="45" spans="1:6" x14ac:dyDescent="0.25">
      <c r="A45" s="8">
        <v>43</v>
      </c>
      <c r="B45" s="15">
        <v>1</v>
      </c>
      <c r="C45" s="15">
        <v>1</v>
      </c>
      <c r="D45" s="15">
        <v>1</v>
      </c>
      <c r="E45" s="15">
        <v>0.75774846619959868</v>
      </c>
      <c r="F45" s="15">
        <f t="shared" si="0"/>
        <v>0.9394371165498997</v>
      </c>
    </row>
    <row r="46" spans="1:6" x14ac:dyDescent="0.25">
      <c r="A46" s="8">
        <v>44</v>
      </c>
      <c r="B46" s="15">
        <v>1</v>
      </c>
      <c r="C46" s="15">
        <v>1</v>
      </c>
      <c r="D46" s="15">
        <v>1</v>
      </c>
      <c r="E46" s="15">
        <v>0.86146536113098537</v>
      </c>
      <c r="F46" s="15">
        <f t="shared" si="0"/>
        <v>0.96536634028274637</v>
      </c>
    </row>
    <row r="47" spans="1:6" x14ac:dyDescent="0.25">
      <c r="A47" s="8">
        <v>45</v>
      </c>
      <c r="B47" s="15">
        <v>1</v>
      </c>
      <c r="C47" s="15">
        <v>1</v>
      </c>
      <c r="D47" s="15">
        <v>1</v>
      </c>
      <c r="E47" s="15">
        <v>0.77363764764003851</v>
      </c>
      <c r="F47" s="15">
        <f t="shared" si="0"/>
        <v>0.9434094119100096</v>
      </c>
    </row>
    <row r="48" spans="1:6" x14ac:dyDescent="0.25">
      <c r="A48" s="8">
        <v>46</v>
      </c>
      <c r="B48" s="15">
        <v>1</v>
      </c>
      <c r="C48" s="15">
        <v>1</v>
      </c>
      <c r="D48" s="15">
        <v>0.875</v>
      </c>
      <c r="E48" s="15">
        <v>0.95667021727558399</v>
      </c>
      <c r="F48" s="15">
        <f t="shared" si="0"/>
        <v>0.95791755431889603</v>
      </c>
    </row>
    <row r="49" spans="1:6" x14ac:dyDescent="0.25">
      <c r="A49" s="8">
        <v>47</v>
      </c>
      <c r="B49" s="15">
        <v>1</v>
      </c>
      <c r="C49" s="15">
        <v>1</v>
      </c>
      <c r="D49" s="15">
        <v>0.8</v>
      </c>
      <c r="E49" s="15">
        <v>0.88285224592408651</v>
      </c>
      <c r="F49" s="15">
        <f t="shared" si="0"/>
        <v>0.92071306148102161</v>
      </c>
    </row>
    <row r="50" spans="1:6" x14ac:dyDescent="0.25">
      <c r="A50" s="8">
        <v>48</v>
      </c>
      <c r="B50" s="15">
        <v>1</v>
      </c>
      <c r="C50" s="15">
        <v>1</v>
      </c>
      <c r="D50" s="15">
        <v>0.75</v>
      </c>
      <c r="E50" s="15">
        <v>0.78729805785175022</v>
      </c>
      <c r="F50" s="15">
        <f t="shared" si="0"/>
        <v>0.88432451446293758</v>
      </c>
    </row>
    <row r="51" spans="1:6" x14ac:dyDescent="0.25">
      <c r="A51" s="8">
        <v>49</v>
      </c>
      <c r="B51" s="15">
        <v>1</v>
      </c>
      <c r="C51" s="15">
        <v>1</v>
      </c>
      <c r="D51" s="15">
        <v>0.8</v>
      </c>
      <c r="E51" s="15">
        <v>0.99561631730143807</v>
      </c>
      <c r="F51" s="15">
        <f t="shared" si="0"/>
        <v>0.94890407932535947</v>
      </c>
    </row>
    <row r="52" spans="1:6" x14ac:dyDescent="0.25">
      <c r="A52" s="8">
        <v>50</v>
      </c>
      <c r="B52" s="15">
        <v>1</v>
      </c>
      <c r="C52" s="15">
        <v>1</v>
      </c>
      <c r="D52" s="15">
        <v>1</v>
      </c>
      <c r="E52" s="15">
        <v>0.47931560438079135</v>
      </c>
      <c r="F52" s="15">
        <f t="shared" si="0"/>
        <v>0.86982890109519784</v>
      </c>
    </row>
    <row r="53" spans="1:6" x14ac:dyDescent="0.25">
      <c r="A53" s="8"/>
      <c r="B53" s="15"/>
      <c r="C53" s="15"/>
      <c r="D53" s="15"/>
      <c r="E53" s="15"/>
      <c r="F53" s="15"/>
    </row>
    <row r="54" spans="1:6" s="20" customFormat="1" ht="37.5" x14ac:dyDescent="0.25">
      <c r="A54" s="21" t="s">
        <v>229</v>
      </c>
      <c r="B54" s="18">
        <f>IFERROR(AVERAGE(_xlfn.ANCHORARRAY($B$3)),0)</f>
        <v>1</v>
      </c>
      <c r="C54" s="18">
        <f>IFERROR(AVERAGE(_xlfn.ANCHORARRAY($C$3)),0)</f>
        <v>1</v>
      </c>
      <c r="D54" s="18">
        <f>IFERROR(AVERAGE(_xlfn.ANCHORARRAY($D$3)),0)</f>
        <v>0.98449999999999993</v>
      </c>
      <c r="E54" s="18">
        <f>IFERROR(AVERAGE(_xlfn.ANCHORARRAY($E$3)),0)</f>
        <v>0.85895356173206849</v>
      </c>
      <c r="F54" s="19">
        <f>IFERROR(AVERAGE(B54:E54),0)</f>
        <v>0.96086339043301705</v>
      </c>
    </row>
  </sheetData>
  <mergeCells count="4">
    <mergeCell ref="A1:A2"/>
    <mergeCell ref="B1:C1"/>
    <mergeCell ref="D1:E1"/>
    <mergeCell ref="F1:F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Q54"/>
  <sheetViews>
    <sheetView zoomScaleNormal="100" workbookViewId="0">
      <selection activeCell="T9" sqref="T9"/>
    </sheetView>
  </sheetViews>
  <sheetFormatPr defaultRowHeight="15" x14ac:dyDescent="0.25"/>
  <cols>
    <col min="1" max="1" width="5.5703125" style="2" customWidth="1"/>
    <col min="2" max="5" width="22.85546875" customWidth="1"/>
    <col min="6" max="10" width="11.140625" style="2" customWidth="1"/>
    <col min="11" max="15" width="8.42578125" style="2" customWidth="1"/>
    <col min="16" max="16" width="7.7109375" style="2" customWidth="1"/>
    <col min="17" max="17" width="31.42578125" style="2" customWidth="1"/>
    <col min="20" max="21" width="23.5703125" customWidth="1"/>
    <col min="22" max="22" width="19.42578125" customWidth="1"/>
  </cols>
  <sheetData>
    <row r="1" spans="1:17" ht="24.95" customHeight="1" x14ac:dyDescent="0.25">
      <c r="A1" s="22" t="s">
        <v>0</v>
      </c>
      <c r="B1" s="22" t="s">
        <v>5</v>
      </c>
      <c r="C1" s="22"/>
      <c r="D1" s="22" t="s">
        <v>6</v>
      </c>
      <c r="E1" s="22"/>
      <c r="F1" s="36" t="s">
        <v>131</v>
      </c>
      <c r="G1" s="38"/>
      <c r="H1" s="38"/>
      <c r="I1" s="38"/>
      <c r="J1" s="37"/>
      <c r="K1" s="36" t="s">
        <v>130</v>
      </c>
      <c r="L1" s="38"/>
      <c r="M1" s="38"/>
      <c r="N1" s="38"/>
      <c r="O1" s="37"/>
      <c r="P1" s="36" t="s">
        <v>133</v>
      </c>
      <c r="Q1" s="37"/>
    </row>
    <row r="2" spans="1:17" ht="24.95" customHeight="1" x14ac:dyDescent="0.25">
      <c r="A2" s="22"/>
      <c r="B2" s="1" t="s">
        <v>1</v>
      </c>
      <c r="C2" s="1" t="s">
        <v>3</v>
      </c>
      <c r="D2" s="1" t="s">
        <v>4</v>
      </c>
      <c r="E2" s="1" t="s">
        <v>2</v>
      </c>
      <c r="F2" s="1" t="s">
        <v>7</v>
      </c>
      <c r="G2" s="1" t="s">
        <v>8</v>
      </c>
      <c r="H2" s="1" t="s">
        <v>9</v>
      </c>
      <c r="I2" s="1" t="s">
        <v>10</v>
      </c>
      <c r="J2" s="1" t="s">
        <v>11</v>
      </c>
      <c r="K2" s="1" t="s">
        <v>12</v>
      </c>
      <c r="L2" s="1" t="s">
        <v>13</v>
      </c>
      <c r="M2" s="1" t="s">
        <v>14</v>
      </c>
      <c r="N2" s="1" t="s">
        <v>15</v>
      </c>
      <c r="O2" s="1" t="s">
        <v>16</v>
      </c>
      <c r="P2" s="1" t="s">
        <v>17</v>
      </c>
      <c r="Q2" s="1" t="s">
        <v>25</v>
      </c>
    </row>
    <row r="3" spans="1:17" s="3" customFormat="1" ht="409.5" x14ac:dyDescent="0.25">
      <c r="A3" s="4" cm="1">
        <f t="array" ref="A3:E52">Data!A3:E52</f>
        <v>1</v>
      </c>
      <c r="B3" s="5" t="str">
        <v>Apa jenis-jenis beasiswa bagi mahasiswa undiksha?</v>
      </c>
      <c r="C3" s="6"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6"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6"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0</v>
      </c>
      <c r="G3" s="4">
        <v>0</v>
      </c>
      <c r="H3" s="4">
        <v>0</v>
      </c>
      <c r="I3" s="4">
        <v>0</v>
      </c>
      <c r="J3" s="4">
        <v>0</v>
      </c>
      <c r="K3" s="7">
        <f>IFERROR(COUNTIF(F3,1)/(COUNTIF(F3,1)+COUNTIF(F3,0)),"")</f>
        <v>0</v>
      </c>
      <c r="L3" s="7">
        <f>IFERROR(COUNTIF($F3:G3,1)/(COUNTIF($F3:G3,1)+COUNTIF($F3:G3,0)),"")</f>
        <v>0</v>
      </c>
      <c r="M3" s="7">
        <f>IFERROR(COUNTIF($F3:H3,1)/(COUNTIF($F3:H3,1)+COUNTIF($F3:H3,0)),"")</f>
        <v>0</v>
      </c>
      <c r="N3" s="7">
        <f>IFERROR(COUNTIF($F3:I3,1)/(COUNTIF($F3:I3,1)+COUNTIF($F3:I3,0)),"")</f>
        <v>0</v>
      </c>
      <c r="O3" s="7">
        <f>IFERROR(COUNTIF($F3:J3,1)/(COUNTIF($F3:J3,1)+COUNTIF($F3:J3,0)),"")</f>
        <v>0</v>
      </c>
      <c r="P3" s="4">
        <f>COUNTIF($F3:J3,1)+COUNTIF($F3:J3,0)</f>
        <v>5</v>
      </c>
      <c r="Q3" s="7">
        <f>IFERROR(((K3*F3)+(L3*G3)+(M3*H3)+(N3*I3)+(O3*J3))/P3,0)</f>
        <v>0</v>
      </c>
    </row>
    <row r="4" spans="1:17" ht="409.5" x14ac:dyDescent="0.25">
      <c r="A4" s="4">
        <v>2</v>
      </c>
      <c r="B4" s="5" t="str">
        <v>Saya ingin tahu terkait dengan Beasiswa Afirmasi Dikti (Adik) Papua</v>
      </c>
      <c r="C4" s="6"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6"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6"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0</v>
      </c>
      <c r="G4" s="4">
        <v>0</v>
      </c>
      <c r="H4" s="4">
        <v>0</v>
      </c>
      <c r="I4" s="4">
        <v>0</v>
      </c>
      <c r="J4" s="4">
        <v>0</v>
      </c>
      <c r="K4" s="7">
        <f t="shared" ref="K4:K52" si="0">IFERROR(COUNTIF(F4,1)/(COUNTIF(F4,1)+COUNTIF(F4,0)),"")</f>
        <v>0</v>
      </c>
      <c r="L4" s="7">
        <f>IFERROR(COUNTIF($F4:G4,1)/(COUNTIF($F4:G4,1)+COUNTIF($F4:G4,0)),"")</f>
        <v>0</v>
      </c>
      <c r="M4" s="7">
        <f>IFERROR(COUNTIF($F4:H4,1)/(COUNTIF($F4:H4,1)+COUNTIF($F4:H4,0)),"")</f>
        <v>0</v>
      </c>
      <c r="N4" s="7">
        <f>IFERROR(COUNTIF($F4:I4,1)/(COUNTIF($F4:I4,1)+COUNTIF($F4:I4,0)),"")</f>
        <v>0</v>
      </c>
      <c r="O4" s="7">
        <f>IFERROR(COUNTIF($F4:J4,1)/(COUNTIF($F4:J4,1)+COUNTIF($F4:J4,0)),"")</f>
        <v>0</v>
      </c>
      <c r="P4" s="4">
        <f>COUNTIF($F4:J4,1)+COUNTIF($F4:J4,0)</f>
        <v>5</v>
      </c>
      <c r="Q4" s="7">
        <f t="shared" ref="Q4:Q52" si="1">IFERROR(((K4*F4)+(L4*G4)+(M4*H4)+(N4*I4)+(O4*J4))/P4,0)</f>
        <v>0</v>
      </c>
    </row>
    <row r="5" spans="1:17" ht="240" x14ac:dyDescent="0.25">
      <c r="A5" s="4">
        <v>3</v>
      </c>
      <c r="B5" s="5" t="str">
        <v>Dimana saya dapat melihat informasi daya tampung Mahasiswa Baru Undiksha Tahun Akademik 2024/2025?</v>
      </c>
      <c r="C5" s="6" t="str">
        <v>Salam Harmoni🙏
Anda dapat melihat informasi daya tampung mahasiswa baru Universitas Pendidikan Ganesha tahun akademik 2024/2025 dengan mengunjungi tautan berikut: https://undiksha.ac.id/pmb/tahun2024/daya-tampung.</v>
      </c>
      <c r="D5" s="6" t="str">
        <v>Anda dapat melihat informasi daya tampung mahasiswa baru Universitas Pendidikan Ganesha tahun akademik 2024/2025 dengan mengunjungi tautan berikut: [Daya Tampung Mahasiswa Baru Tahun Akademik 2024/2025](https://undiksha.ac.id/pmb/tahun2024/daya-tampung/).</v>
      </c>
      <c r="E5" s="6" t="str">
        <v>Salam Harmoni🙏
Anda dapat melihat informasi daya tampung mahasiswa baru Universitas Pendidikan Ganesha tahun akademik 2024/2025 dengan mengunjungi tautan berikut: [Daya Tampung Mahasiswa Baru Tahun Akademik 2024/2025](https://undiksha.ac.id/pmb/tahun2024/daya-tampung/).</v>
      </c>
      <c r="F5" s="4">
        <v>0</v>
      </c>
      <c r="G5" s="4">
        <v>0</v>
      </c>
      <c r="H5" s="4">
        <v>0</v>
      </c>
      <c r="I5" s="4">
        <v>0</v>
      </c>
      <c r="J5" s="4">
        <v>0</v>
      </c>
      <c r="K5" s="7">
        <f t="shared" si="0"/>
        <v>0</v>
      </c>
      <c r="L5" s="7">
        <f>IFERROR(COUNTIF($F5:G5,1)/(COUNTIF($F5:G5,1)+COUNTIF($F5:G5,0)),"")</f>
        <v>0</v>
      </c>
      <c r="M5" s="7">
        <f>IFERROR(COUNTIF($F5:H5,1)/(COUNTIF($F5:H5,1)+COUNTIF($F5:H5,0)),"")</f>
        <v>0</v>
      </c>
      <c r="N5" s="7">
        <f>IFERROR(COUNTIF($F5:I5,1)/(COUNTIF($F5:I5,1)+COUNTIF($F5:I5,0)),"")</f>
        <v>0</v>
      </c>
      <c r="O5" s="7">
        <f>IFERROR(COUNTIF($F5:J5,1)/(COUNTIF($F5:J5,1)+COUNTIF($F5:J5,0)),"")</f>
        <v>0</v>
      </c>
      <c r="P5" s="4">
        <f>COUNTIF($F5:J5,1)+COUNTIF($F5:J5,0)</f>
        <v>5</v>
      </c>
      <c r="Q5" s="7">
        <f t="shared" si="1"/>
        <v>0</v>
      </c>
    </row>
    <row r="6" spans="1:17"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0</v>
      </c>
      <c r="G6" s="4">
        <v>0</v>
      </c>
      <c r="H6" s="4">
        <v>0</v>
      </c>
      <c r="I6" s="4">
        <v>0</v>
      </c>
      <c r="J6" s="4">
        <v>0</v>
      </c>
      <c r="K6" s="7">
        <f t="shared" si="0"/>
        <v>0</v>
      </c>
      <c r="L6" s="7">
        <f>IFERROR(COUNTIF($F6:G6,1)/(COUNTIF($F6:G6,1)+COUNTIF($F6:G6,0)),"")</f>
        <v>0</v>
      </c>
      <c r="M6" s="7">
        <f>IFERROR(COUNTIF($F6:H6,1)/(COUNTIF($F6:H6,1)+COUNTIF($F6:H6,0)),"")</f>
        <v>0</v>
      </c>
      <c r="N6" s="7">
        <f>IFERROR(COUNTIF($F6:I6,1)/(COUNTIF($F6:I6,1)+COUNTIF($F6:I6,0)),"")</f>
        <v>0</v>
      </c>
      <c r="O6" s="7">
        <f>IFERROR(COUNTIF($F6:J6,1)/(COUNTIF($F6:J6,1)+COUNTIF($F6:J6,0)),"")</f>
        <v>0</v>
      </c>
      <c r="P6" s="4">
        <f>COUNTIF($F6:J6,1)+COUNTIF($F6:J6,0)</f>
        <v>5</v>
      </c>
      <c r="Q6" s="7">
        <f t="shared" si="1"/>
        <v>0</v>
      </c>
    </row>
    <row r="7" spans="1:17"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0</v>
      </c>
      <c r="G7" s="4">
        <v>0</v>
      </c>
      <c r="H7" s="4">
        <v>0</v>
      </c>
      <c r="I7" s="4">
        <v>0</v>
      </c>
      <c r="J7" s="4">
        <v>0</v>
      </c>
      <c r="K7" s="7">
        <f t="shared" si="0"/>
        <v>0</v>
      </c>
      <c r="L7" s="7">
        <f>IFERROR(COUNTIF($F7:G7,1)/(COUNTIF($F7:G7,1)+COUNTIF($F7:G7,0)),"")</f>
        <v>0</v>
      </c>
      <c r="M7" s="7">
        <f>IFERROR(COUNTIF($F7:H7,1)/(COUNTIF($F7:H7,1)+COUNTIF($F7:H7,0)),"")</f>
        <v>0</v>
      </c>
      <c r="N7" s="7">
        <f>IFERROR(COUNTIF($F7:I7,1)/(COUNTIF($F7:I7,1)+COUNTIF($F7:I7,0)),"")</f>
        <v>0</v>
      </c>
      <c r="O7" s="7">
        <f>IFERROR(COUNTIF($F7:J7,1)/(COUNTIF($F7:J7,1)+COUNTIF($F7:J7,0)),"")</f>
        <v>0</v>
      </c>
      <c r="P7" s="4">
        <f>COUNTIF($F7:J7,1)+COUNTIF($F7:J7,0)</f>
        <v>5</v>
      </c>
      <c r="Q7" s="7">
        <f t="shared" si="1"/>
        <v>0</v>
      </c>
    </row>
    <row r="8" spans="1:17"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0</v>
      </c>
      <c r="G8" s="4">
        <v>0</v>
      </c>
      <c r="H8" s="4">
        <v>0</v>
      </c>
      <c r="I8" s="4">
        <v>0</v>
      </c>
      <c r="J8" s="4">
        <v>0</v>
      </c>
      <c r="K8" s="7">
        <f t="shared" si="0"/>
        <v>0</v>
      </c>
      <c r="L8" s="7">
        <f>IFERROR(COUNTIF($F8:G8,1)/(COUNTIF($F8:G8,1)+COUNTIF($F8:G8,0)),"")</f>
        <v>0</v>
      </c>
      <c r="M8" s="7">
        <f>IFERROR(COUNTIF($F8:H8,1)/(COUNTIF($F8:H8,1)+COUNTIF($F8:H8,0)),"")</f>
        <v>0</v>
      </c>
      <c r="N8" s="7">
        <f>IFERROR(COUNTIF($F8:I8,1)/(COUNTIF($F8:I8,1)+COUNTIF($F8:I8,0)),"")</f>
        <v>0</v>
      </c>
      <c r="O8" s="7">
        <f>IFERROR(COUNTIF($F8:J8,1)/(COUNTIF($F8:J8,1)+COUNTIF($F8:J8,0)),"")</f>
        <v>0</v>
      </c>
      <c r="P8" s="4">
        <f>COUNTIF($F8:J8,1)+COUNTIF($F8:J8,0)</f>
        <v>5</v>
      </c>
      <c r="Q8" s="7">
        <f t="shared" si="1"/>
        <v>0</v>
      </c>
    </row>
    <row r="9" spans="1:17"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0</v>
      </c>
      <c r="G9" s="4">
        <v>0</v>
      </c>
      <c r="H9" s="4">
        <v>0</v>
      </c>
      <c r="I9" s="4">
        <v>0</v>
      </c>
      <c r="J9" s="4">
        <v>0</v>
      </c>
      <c r="K9" s="7">
        <f t="shared" si="0"/>
        <v>0</v>
      </c>
      <c r="L9" s="7">
        <f>IFERROR(COUNTIF($F9:G9,1)/(COUNTIF($F9:G9,1)+COUNTIF($F9:G9,0)),"")</f>
        <v>0</v>
      </c>
      <c r="M9" s="7">
        <f>IFERROR(COUNTIF($F9:H9,1)/(COUNTIF($F9:H9,1)+COUNTIF($F9:H9,0)),"")</f>
        <v>0</v>
      </c>
      <c r="N9" s="7">
        <f>IFERROR(COUNTIF($F9:I9,1)/(COUNTIF($F9:I9,1)+COUNTIF($F9:I9,0)),"")</f>
        <v>0</v>
      </c>
      <c r="O9" s="7">
        <f>IFERROR(COUNTIF($F9:J9,1)/(COUNTIF($F9:J9,1)+COUNTIF($F9:J9,0)),"")</f>
        <v>0</v>
      </c>
      <c r="P9" s="4">
        <f>COUNTIF($F9:J9,1)+COUNTIF($F9:J9,0)</f>
        <v>5</v>
      </c>
      <c r="Q9" s="7">
        <f t="shared" si="1"/>
        <v>0</v>
      </c>
    </row>
    <row r="10" spans="1:17"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0</v>
      </c>
      <c r="G10" s="4">
        <v>0</v>
      </c>
      <c r="H10" s="4">
        <v>0</v>
      </c>
      <c r="I10" s="4">
        <v>0</v>
      </c>
      <c r="J10" s="4">
        <v>0</v>
      </c>
      <c r="K10" s="7">
        <f t="shared" si="0"/>
        <v>0</v>
      </c>
      <c r="L10" s="7">
        <f>IFERROR(COUNTIF($F10:G10,1)/(COUNTIF($F10:G10,1)+COUNTIF($F10:G10,0)),"")</f>
        <v>0</v>
      </c>
      <c r="M10" s="7">
        <f>IFERROR(COUNTIF($F10:H10,1)/(COUNTIF($F10:H10,1)+COUNTIF($F10:H10,0)),"")</f>
        <v>0</v>
      </c>
      <c r="N10" s="7">
        <f>IFERROR(COUNTIF($F10:I10,1)/(COUNTIF($F10:I10,1)+COUNTIF($F10:I10,0)),"")</f>
        <v>0</v>
      </c>
      <c r="O10" s="7">
        <f>IFERROR(COUNTIF($F10:J10,1)/(COUNTIF($F10:J10,1)+COUNTIF($F10:J10,0)),"")</f>
        <v>0</v>
      </c>
      <c r="P10" s="4">
        <f>COUNTIF($F10:J10,1)+COUNTIF($F10:J10,0)</f>
        <v>5</v>
      </c>
      <c r="Q10" s="7">
        <f t="shared" si="1"/>
        <v>0</v>
      </c>
    </row>
    <row r="11" spans="1:17"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0</v>
      </c>
      <c r="G11" s="4">
        <v>0</v>
      </c>
      <c r="H11" s="4">
        <v>0</v>
      </c>
      <c r="I11" s="4">
        <v>0</v>
      </c>
      <c r="J11" s="4">
        <v>0</v>
      </c>
      <c r="K11" s="7">
        <f t="shared" si="0"/>
        <v>0</v>
      </c>
      <c r="L11" s="7">
        <f>IFERROR(COUNTIF($F11:G11,1)/(COUNTIF($F11:G11,1)+COUNTIF($F11:G11,0)),"")</f>
        <v>0</v>
      </c>
      <c r="M11" s="7">
        <f>IFERROR(COUNTIF($F11:H11,1)/(COUNTIF($F11:H11,1)+COUNTIF($F11:H11,0)),"")</f>
        <v>0</v>
      </c>
      <c r="N11" s="7">
        <f>IFERROR(COUNTIF($F11:I11,1)/(COUNTIF($F11:I11,1)+COUNTIF($F11:I11,0)),"")</f>
        <v>0</v>
      </c>
      <c r="O11" s="7">
        <f>IFERROR(COUNTIF($F11:J11,1)/(COUNTIF($F11:J11,1)+COUNTIF($F11:J11,0)),"")</f>
        <v>0</v>
      </c>
      <c r="P11" s="4">
        <f>COUNTIF($F11:J11,1)+COUNTIF($F11:J11,0)</f>
        <v>5</v>
      </c>
      <c r="Q11" s="7">
        <f t="shared" si="1"/>
        <v>0</v>
      </c>
    </row>
    <row r="12" spans="1:17"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0</v>
      </c>
      <c r="G12" s="4">
        <v>0</v>
      </c>
      <c r="H12" s="4">
        <v>0</v>
      </c>
      <c r="I12" s="4">
        <v>0</v>
      </c>
      <c r="J12" s="4">
        <v>0</v>
      </c>
      <c r="K12" s="7">
        <f t="shared" si="0"/>
        <v>0</v>
      </c>
      <c r="L12" s="7">
        <f>IFERROR(COUNTIF($F12:G12,1)/(COUNTIF($F12:G12,1)+COUNTIF($F12:G12,0)),"")</f>
        <v>0</v>
      </c>
      <c r="M12" s="7">
        <f>IFERROR(COUNTIF($F12:H12,1)/(COUNTIF($F12:H12,1)+COUNTIF($F12:H12,0)),"")</f>
        <v>0</v>
      </c>
      <c r="N12" s="7">
        <f>IFERROR(COUNTIF($F12:I12,1)/(COUNTIF($F12:I12,1)+COUNTIF($F12:I12,0)),"")</f>
        <v>0</v>
      </c>
      <c r="O12" s="7">
        <f>IFERROR(COUNTIF($F12:J12,1)/(COUNTIF($F12:J12,1)+COUNTIF($F12:J12,0)),"")</f>
        <v>0</v>
      </c>
      <c r="P12" s="4">
        <f>COUNTIF($F12:J12,1)+COUNTIF($F12:J12,0)</f>
        <v>5</v>
      </c>
      <c r="Q12" s="7">
        <f t="shared" si="1"/>
        <v>0</v>
      </c>
    </row>
    <row r="13" spans="1:17"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0</v>
      </c>
      <c r="G13" s="4">
        <v>0</v>
      </c>
      <c r="H13" s="4">
        <v>0</v>
      </c>
      <c r="I13" s="4">
        <v>0</v>
      </c>
      <c r="J13" s="4">
        <v>0</v>
      </c>
      <c r="K13" s="7">
        <f t="shared" si="0"/>
        <v>0</v>
      </c>
      <c r="L13" s="7">
        <f>IFERROR(COUNTIF($F13:G13,1)/(COUNTIF($F13:G13,1)+COUNTIF($F13:G13,0)),"")</f>
        <v>0</v>
      </c>
      <c r="M13" s="7">
        <f>IFERROR(COUNTIF($F13:H13,1)/(COUNTIF($F13:H13,1)+COUNTIF($F13:H13,0)),"")</f>
        <v>0</v>
      </c>
      <c r="N13" s="7">
        <f>IFERROR(COUNTIF($F13:I13,1)/(COUNTIF($F13:I13,1)+COUNTIF($F13:I13,0)),"")</f>
        <v>0</v>
      </c>
      <c r="O13" s="7">
        <f>IFERROR(COUNTIF($F13:J13,1)/(COUNTIF($F13:J13,1)+COUNTIF($F13:J13,0)),"")</f>
        <v>0</v>
      </c>
      <c r="P13" s="4">
        <f>COUNTIF($F13:J13,1)+COUNTIF($F13:J13,0)</f>
        <v>5</v>
      </c>
      <c r="Q13" s="7">
        <f t="shared" si="1"/>
        <v>0</v>
      </c>
    </row>
    <row r="14" spans="1:17"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0</v>
      </c>
      <c r="G14" s="4">
        <v>0</v>
      </c>
      <c r="H14" s="4">
        <v>0</v>
      </c>
      <c r="I14" s="4">
        <v>0</v>
      </c>
      <c r="J14" s="4">
        <v>0</v>
      </c>
      <c r="K14" s="7">
        <f t="shared" si="0"/>
        <v>0</v>
      </c>
      <c r="L14" s="7">
        <f>IFERROR(COUNTIF($F14:G14,1)/(COUNTIF($F14:G14,1)+COUNTIF($F14:G14,0)),"")</f>
        <v>0</v>
      </c>
      <c r="M14" s="7">
        <f>IFERROR(COUNTIF($F14:H14,1)/(COUNTIF($F14:H14,1)+COUNTIF($F14:H14,0)),"")</f>
        <v>0</v>
      </c>
      <c r="N14" s="7">
        <f>IFERROR(COUNTIF($F14:I14,1)/(COUNTIF($F14:I14,1)+COUNTIF($F14:I14,0)),"")</f>
        <v>0</v>
      </c>
      <c r="O14" s="7">
        <f>IFERROR(COUNTIF($F14:J14,1)/(COUNTIF($F14:J14,1)+COUNTIF($F14:J14,0)),"")</f>
        <v>0</v>
      </c>
      <c r="P14" s="4">
        <f>COUNTIF($F14:J14,1)+COUNTIF($F14:J14,0)</f>
        <v>5</v>
      </c>
      <c r="Q14" s="7">
        <f t="shared" si="1"/>
        <v>0</v>
      </c>
    </row>
    <row r="15" spans="1:17"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0</v>
      </c>
      <c r="G15" s="4">
        <v>0</v>
      </c>
      <c r="H15" s="4">
        <v>0</v>
      </c>
      <c r="I15" s="4">
        <v>0</v>
      </c>
      <c r="J15" s="4">
        <v>0</v>
      </c>
      <c r="K15" s="7">
        <f t="shared" si="0"/>
        <v>0</v>
      </c>
      <c r="L15" s="7">
        <f>IFERROR(COUNTIF($F15:G15,1)/(COUNTIF($F15:G15,1)+COUNTIF($F15:G15,0)),"")</f>
        <v>0</v>
      </c>
      <c r="M15" s="7">
        <f>IFERROR(COUNTIF($F15:H15,1)/(COUNTIF($F15:H15,1)+COUNTIF($F15:H15,0)),"")</f>
        <v>0</v>
      </c>
      <c r="N15" s="7">
        <f>IFERROR(COUNTIF($F15:I15,1)/(COUNTIF($F15:I15,1)+COUNTIF($F15:I15,0)),"")</f>
        <v>0</v>
      </c>
      <c r="O15" s="7">
        <f>IFERROR(COUNTIF($F15:J15,1)/(COUNTIF($F15:J15,1)+COUNTIF($F15:J15,0)),"")</f>
        <v>0</v>
      </c>
      <c r="P15" s="4">
        <f>COUNTIF($F15:J15,1)+COUNTIF($F15:J15,0)</f>
        <v>5</v>
      </c>
      <c r="Q15" s="7">
        <f t="shared" si="1"/>
        <v>0</v>
      </c>
    </row>
    <row r="16" spans="1:17"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0</v>
      </c>
      <c r="G16" s="4">
        <v>0</v>
      </c>
      <c r="H16" s="4">
        <v>0</v>
      </c>
      <c r="I16" s="4">
        <v>0</v>
      </c>
      <c r="J16" s="4">
        <v>0</v>
      </c>
      <c r="K16" s="7">
        <f t="shared" si="0"/>
        <v>0</v>
      </c>
      <c r="L16" s="7">
        <f>IFERROR(COUNTIF($F16:G16,1)/(COUNTIF($F16:G16,1)+COUNTIF($F16:G16,0)),"")</f>
        <v>0</v>
      </c>
      <c r="M16" s="7">
        <f>IFERROR(COUNTIF($F16:H16,1)/(COUNTIF($F16:H16,1)+COUNTIF($F16:H16,0)),"")</f>
        <v>0</v>
      </c>
      <c r="N16" s="7">
        <f>IFERROR(COUNTIF($F16:I16,1)/(COUNTIF($F16:I16,1)+COUNTIF($F16:I16,0)),"")</f>
        <v>0</v>
      </c>
      <c r="O16" s="7">
        <f>IFERROR(COUNTIF($F16:J16,1)/(COUNTIF($F16:J16,1)+COUNTIF($F16:J16,0)),"")</f>
        <v>0</v>
      </c>
      <c r="P16" s="4">
        <f>COUNTIF($F16:J16,1)+COUNTIF($F16:J16,0)</f>
        <v>5</v>
      </c>
      <c r="Q16" s="7">
        <f t="shared" si="1"/>
        <v>0</v>
      </c>
    </row>
    <row r="17" spans="1:17"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0</v>
      </c>
      <c r="G17" s="4">
        <v>0</v>
      </c>
      <c r="H17" s="4">
        <v>0</v>
      </c>
      <c r="I17" s="4">
        <v>0</v>
      </c>
      <c r="J17" s="4">
        <v>0</v>
      </c>
      <c r="K17" s="7">
        <f t="shared" si="0"/>
        <v>0</v>
      </c>
      <c r="L17" s="7">
        <f>IFERROR(COUNTIF($F17:G17,1)/(COUNTIF($F17:G17,1)+COUNTIF($F17:G17,0)),"")</f>
        <v>0</v>
      </c>
      <c r="M17" s="7">
        <f>IFERROR(COUNTIF($F17:H17,1)/(COUNTIF($F17:H17,1)+COUNTIF($F17:H17,0)),"")</f>
        <v>0</v>
      </c>
      <c r="N17" s="7">
        <f>IFERROR(COUNTIF($F17:I17,1)/(COUNTIF($F17:I17,1)+COUNTIF($F17:I17,0)),"")</f>
        <v>0</v>
      </c>
      <c r="O17" s="7">
        <f>IFERROR(COUNTIF($F17:J17,1)/(COUNTIF($F17:J17,1)+COUNTIF($F17:J17,0)),"")</f>
        <v>0</v>
      </c>
      <c r="P17" s="4">
        <f>COUNTIF($F17:J17,1)+COUNTIF($F17:J17,0)</f>
        <v>5</v>
      </c>
      <c r="Q17" s="7">
        <f t="shared" si="1"/>
        <v>0</v>
      </c>
    </row>
    <row r="18" spans="1:17"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0</v>
      </c>
      <c r="G18" s="4">
        <v>0</v>
      </c>
      <c r="H18" s="4">
        <v>0</v>
      </c>
      <c r="I18" s="4">
        <v>0</v>
      </c>
      <c r="J18" s="4">
        <v>0</v>
      </c>
      <c r="K18" s="7">
        <f t="shared" si="0"/>
        <v>0</v>
      </c>
      <c r="L18" s="7">
        <f>IFERROR(COUNTIF($F18:G18,1)/(COUNTIF($F18:G18,1)+COUNTIF($F18:G18,0)),"")</f>
        <v>0</v>
      </c>
      <c r="M18" s="7">
        <f>IFERROR(COUNTIF($F18:H18,1)/(COUNTIF($F18:H18,1)+COUNTIF($F18:H18,0)),"")</f>
        <v>0</v>
      </c>
      <c r="N18" s="7">
        <f>IFERROR(COUNTIF($F18:I18,1)/(COUNTIF($F18:I18,1)+COUNTIF($F18:I18,0)),"")</f>
        <v>0</v>
      </c>
      <c r="O18" s="7">
        <f>IFERROR(COUNTIF($F18:J18,1)/(COUNTIF($F18:J18,1)+COUNTIF($F18:J18,0)),"")</f>
        <v>0</v>
      </c>
      <c r="P18" s="4">
        <f>COUNTIF($F18:J18,1)+COUNTIF($F18:J18,0)</f>
        <v>5</v>
      </c>
      <c r="Q18" s="7">
        <f t="shared" si="1"/>
        <v>0</v>
      </c>
    </row>
    <row r="19" spans="1:17"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0</v>
      </c>
      <c r="G19" s="4">
        <v>0</v>
      </c>
      <c r="H19" s="4">
        <v>0</v>
      </c>
      <c r="I19" s="4">
        <v>0</v>
      </c>
      <c r="J19" s="4">
        <v>0</v>
      </c>
      <c r="K19" s="7">
        <f t="shared" si="0"/>
        <v>0</v>
      </c>
      <c r="L19" s="7">
        <f>IFERROR(COUNTIF($F19:G19,1)/(COUNTIF($F19:G19,1)+COUNTIF($F19:G19,0)),"")</f>
        <v>0</v>
      </c>
      <c r="M19" s="7">
        <f>IFERROR(COUNTIF($F19:H19,1)/(COUNTIF($F19:H19,1)+COUNTIF($F19:H19,0)),"")</f>
        <v>0</v>
      </c>
      <c r="N19" s="7">
        <f>IFERROR(COUNTIF($F19:I19,1)/(COUNTIF($F19:I19,1)+COUNTIF($F19:I19,0)),"")</f>
        <v>0</v>
      </c>
      <c r="O19" s="7">
        <f>IFERROR(COUNTIF($F19:J19,1)/(COUNTIF($F19:J19,1)+COUNTIF($F19:J19,0)),"")</f>
        <v>0</v>
      </c>
      <c r="P19" s="4">
        <f>COUNTIF($F19:J19,1)+COUNTIF($F19:J19,0)</f>
        <v>5</v>
      </c>
      <c r="Q19" s="7">
        <f t="shared" si="1"/>
        <v>0</v>
      </c>
    </row>
    <row r="20" spans="1:17"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0</v>
      </c>
      <c r="G20" s="4">
        <v>0</v>
      </c>
      <c r="H20" s="4">
        <v>0</v>
      </c>
      <c r="I20" s="4">
        <v>0</v>
      </c>
      <c r="J20" s="4">
        <v>0</v>
      </c>
      <c r="K20" s="7">
        <f t="shared" si="0"/>
        <v>0</v>
      </c>
      <c r="L20" s="7">
        <f>IFERROR(COUNTIF($F20:G20,1)/(COUNTIF($F20:G20,1)+COUNTIF($F20:G20,0)),"")</f>
        <v>0</v>
      </c>
      <c r="M20" s="7">
        <f>IFERROR(COUNTIF($F20:H20,1)/(COUNTIF($F20:H20,1)+COUNTIF($F20:H20,0)),"")</f>
        <v>0</v>
      </c>
      <c r="N20" s="7">
        <f>IFERROR(COUNTIF($F20:I20,1)/(COUNTIF($F20:I20,1)+COUNTIF($F20:I20,0)),"")</f>
        <v>0</v>
      </c>
      <c r="O20" s="7">
        <f>IFERROR(COUNTIF($F20:J20,1)/(COUNTIF($F20:J20,1)+COUNTIF($F20:J20,0)),"")</f>
        <v>0</v>
      </c>
      <c r="P20" s="4">
        <f>COUNTIF($F20:J20,1)+COUNTIF($F20:J20,0)</f>
        <v>5</v>
      </c>
      <c r="Q20" s="7">
        <f t="shared" si="1"/>
        <v>0</v>
      </c>
    </row>
    <row r="21" spans="1:17"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0</v>
      </c>
      <c r="G21" s="4">
        <v>0</v>
      </c>
      <c r="H21" s="4">
        <v>0</v>
      </c>
      <c r="I21" s="4">
        <v>0</v>
      </c>
      <c r="J21" s="4">
        <v>0</v>
      </c>
      <c r="K21" s="7">
        <f t="shared" si="0"/>
        <v>0</v>
      </c>
      <c r="L21" s="7">
        <f>IFERROR(COUNTIF($F21:G21,1)/(COUNTIF($F21:G21,1)+COUNTIF($F21:G21,0)),"")</f>
        <v>0</v>
      </c>
      <c r="M21" s="7">
        <f>IFERROR(COUNTIF($F21:H21,1)/(COUNTIF($F21:H21,1)+COUNTIF($F21:H21,0)),"")</f>
        <v>0</v>
      </c>
      <c r="N21" s="7">
        <f>IFERROR(COUNTIF($F21:I21,1)/(COUNTIF($F21:I21,1)+COUNTIF($F21:I21,0)),"")</f>
        <v>0</v>
      </c>
      <c r="O21" s="7">
        <f>IFERROR(COUNTIF($F21:J21,1)/(COUNTIF($F21:J21,1)+COUNTIF($F21:J21,0)),"")</f>
        <v>0</v>
      </c>
      <c r="P21" s="4">
        <f>COUNTIF($F21:J21,1)+COUNTIF($F21:J21,0)</f>
        <v>5</v>
      </c>
      <c r="Q21" s="7">
        <f t="shared" si="1"/>
        <v>0</v>
      </c>
    </row>
    <row r="22" spans="1:17"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0</v>
      </c>
      <c r="G22" s="4">
        <v>0</v>
      </c>
      <c r="H22" s="4">
        <v>0</v>
      </c>
      <c r="I22" s="4">
        <v>0</v>
      </c>
      <c r="J22" s="4">
        <v>0</v>
      </c>
      <c r="K22" s="7">
        <f t="shared" si="0"/>
        <v>0</v>
      </c>
      <c r="L22" s="7">
        <f>IFERROR(COUNTIF($F22:G22,1)/(COUNTIF($F22:G22,1)+COUNTIF($F22:G22,0)),"")</f>
        <v>0</v>
      </c>
      <c r="M22" s="7">
        <f>IFERROR(COUNTIF($F22:H22,1)/(COUNTIF($F22:H22,1)+COUNTIF($F22:H22,0)),"")</f>
        <v>0</v>
      </c>
      <c r="N22" s="7">
        <f>IFERROR(COUNTIF($F22:I22,1)/(COUNTIF($F22:I22,1)+COUNTIF($F22:I22,0)),"")</f>
        <v>0</v>
      </c>
      <c r="O22" s="7">
        <f>IFERROR(COUNTIF($F22:J22,1)/(COUNTIF($F22:J22,1)+COUNTIF($F22:J22,0)),"")</f>
        <v>0</v>
      </c>
      <c r="P22" s="4">
        <f>COUNTIF($F22:J22,1)+COUNTIF($F22:J22,0)</f>
        <v>5</v>
      </c>
      <c r="Q22" s="7">
        <f t="shared" si="1"/>
        <v>0</v>
      </c>
    </row>
    <row r="23" spans="1:17"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0</v>
      </c>
      <c r="G23" s="4">
        <v>0</v>
      </c>
      <c r="H23" s="4">
        <v>0</v>
      </c>
      <c r="I23" s="4">
        <v>0</v>
      </c>
      <c r="J23" s="4">
        <v>0</v>
      </c>
      <c r="K23" s="7">
        <f t="shared" si="0"/>
        <v>0</v>
      </c>
      <c r="L23" s="7">
        <f>IFERROR(COUNTIF($F23:G23,1)/(COUNTIF($F23:G23,1)+COUNTIF($F23:G23,0)),"")</f>
        <v>0</v>
      </c>
      <c r="M23" s="7">
        <f>IFERROR(COUNTIF($F23:H23,1)/(COUNTIF($F23:H23,1)+COUNTIF($F23:H23,0)),"")</f>
        <v>0</v>
      </c>
      <c r="N23" s="7">
        <f>IFERROR(COUNTIF($F23:I23,1)/(COUNTIF($F23:I23,1)+COUNTIF($F23:I23,0)),"")</f>
        <v>0</v>
      </c>
      <c r="O23" s="7">
        <f>IFERROR(COUNTIF($F23:J23,1)/(COUNTIF($F23:J23,1)+COUNTIF($F23:J23,0)),"")</f>
        <v>0</v>
      </c>
      <c r="P23" s="4">
        <f>COUNTIF($F23:J23,1)+COUNTIF($F23:J23,0)</f>
        <v>5</v>
      </c>
      <c r="Q23" s="7">
        <f t="shared" si="1"/>
        <v>0</v>
      </c>
    </row>
    <row r="24" spans="1:17"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0</v>
      </c>
      <c r="G24" s="4">
        <v>0</v>
      </c>
      <c r="H24" s="4">
        <v>0</v>
      </c>
      <c r="I24" s="4">
        <v>0</v>
      </c>
      <c r="J24" s="4">
        <v>0</v>
      </c>
      <c r="K24" s="7">
        <f t="shared" si="0"/>
        <v>0</v>
      </c>
      <c r="L24" s="7">
        <f>IFERROR(COUNTIF($F24:G24,1)/(COUNTIF($F24:G24,1)+COUNTIF($F24:G24,0)),"")</f>
        <v>0</v>
      </c>
      <c r="M24" s="7">
        <f>IFERROR(COUNTIF($F24:H24,1)/(COUNTIF($F24:H24,1)+COUNTIF($F24:H24,0)),"")</f>
        <v>0</v>
      </c>
      <c r="N24" s="7">
        <f>IFERROR(COUNTIF($F24:I24,1)/(COUNTIF($F24:I24,1)+COUNTIF($F24:I24,0)),"")</f>
        <v>0</v>
      </c>
      <c r="O24" s="7">
        <f>IFERROR(COUNTIF($F24:J24,1)/(COUNTIF($F24:J24,1)+COUNTIF($F24:J24,0)),"")</f>
        <v>0</v>
      </c>
      <c r="P24" s="4">
        <f>COUNTIF($F24:J24,1)+COUNTIF($F24:J24,0)</f>
        <v>5</v>
      </c>
      <c r="Q24" s="7">
        <f t="shared" si="1"/>
        <v>0</v>
      </c>
    </row>
    <row r="25" spans="1:17"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0</v>
      </c>
      <c r="G25" s="4">
        <v>0</v>
      </c>
      <c r="H25" s="4">
        <v>0</v>
      </c>
      <c r="I25" s="4">
        <v>0</v>
      </c>
      <c r="J25" s="4">
        <v>0</v>
      </c>
      <c r="K25" s="7">
        <f t="shared" si="0"/>
        <v>0</v>
      </c>
      <c r="L25" s="7">
        <f>IFERROR(COUNTIF($F25:G25,1)/(COUNTIF($F25:G25,1)+COUNTIF($F25:G25,0)),"")</f>
        <v>0</v>
      </c>
      <c r="M25" s="7">
        <f>IFERROR(COUNTIF($F25:H25,1)/(COUNTIF($F25:H25,1)+COUNTIF($F25:H25,0)),"")</f>
        <v>0</v>
      </c>
      <c r="N25" s="7">
        <f>IFERROR(COUNTIF($F25:I25,1)/(COUNTIF($F25:I25,1)+COUNTIF($F25:I25,0)),"")</f>
        <v>0</v>
      </c>
      <c r="O25" s="7">
        <f>IFERROR(COUNTIF($F25:J25,1)/(COUNTIF($F25:J25,1)+COUNTIF($F25:J25,0)),"")</f>
        <v>0</v>
      </c>
      <c r="P25" s="4">
        <f>COUNTIF($F25:J25,1)+COUNTIF($F25:J25,0)</f>
        <v>5</v>
      </c>
      <c r="Q25" s="7">
        <f t="shared" si="1"/>
        <v>0</v>
      </c>
    </row>
    <row r="26" spans="1:17"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0</v>
      </c>
      <c r="G26" s="4">
        <v>0</v>
      </c>
      <c r="H26" s="4">
        <v>0</v>
      </c>
      <c r="I26" s="4">
        <v>0</v>
      </c>
      <c r="J26" s="4">
        <v>0</v>
      </c>
      <c r="K26" s="7">
        <f t="shared" si="0"/>
        <v>0</v>
      </c>
      <c r="L26" s="7">
        <f>IFERROR(COUNTIF($F26:G26,1)/(COUNTIF($F26:G26,1)+COUNTIF($F26:G26,0)),"")</f>
        <v>0</v>
      </c>
      <c r="M26" s="7">
        <f>IFERROR(COUNTIF($F26:H26,1)/(COUNTIF($F26:H26,1)+COUNTIF($F26:H26,0)),"")</f>
        <v>0</v>
      </c>
      <c r="N26" s="7">
        <f>IFERROR(COUNTIF($F26:I26,1)/(COUNTIF($F26:I26,1)+COUNTIF($F26:I26,0)),"")</f>
        <v>0</v>
      </c>
      <c r="O26" s="7">
        <f>IFERROR(COUNTIF($F26:J26,1)/(COUNTIF($F26:J26,1)+COUNTIF($F26:J26,0)),"")</f>
        <v>0</v>
      </c>
      <c r="P26" s="4">
        <f>COUNTIF($F26:J26,1)+COUNTIF($F26:J26,0)</f>
        <v>5</v>
      </c>
      <c r="Q26" s="7">
        <f t="shared" si="1"/>
        <v>0</v>
      </c>
    </row>
    <row r="27" spans="1:17"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0</v>
      </c>
      <c r="G27" s="4">
        <v>0</v>
      </c>
      <c r="H27" s="4">
        <v>0</v>
      </c>
      <c r="I27" s="4">
        <v>0</v>
      </c>
      <c r="J27" s="4">
        <v>0</v>
      </c>
      <c r="K27" s="7">
        <f t="shared" si="0"/>
        <v>0</v>
      </c>
      <c r="L27" s="7">
        <f>IFERROR(COUNTIF($F27:G27,1)/(COUNTIF($F27:G27,1)+COUNTIF($F27:G27,0)),"")</f>
        <v>0</v>
      </c>
      <c r="M27" s="7">
        <f>IFERROR(COUNTIF($F27:H27,1)/(COUNTIF($F27:H27,1)+COUNTIF($F27:H27,0)),"")</f>
        <v>0</v>
      </c>
      <c r="N27" s="7">
        <f>IFERROR(COUNTIF($F27:I27,1)/(COUNTIF($F27:I27,1)+COUNTIF($F27:I27,0)),"")</f>
        <v>0</v>
      </c>
      <c r="O27" s="7">
        <f>IFERROR(COUNTIF($F27:J27,1)/(COUNTIF($F27:J27,1)+COUNTIF($F27:J27,0)),"")</f>
        <v>0</v>
      </c>
      <c r="P27" s="4">
        <f>COUNTIF($F27:J27,1)+COUNTIF($F27:J27,0)</f>
        <v>5</v>
      </c>
      <c r="Q27" s="7">
        <f t="shared" si="1"/>
        <v>0</v>
      </c>
    </row>
    <row r="28" spans="1:17"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0</v>
      </c>
      <c r="G28" s="4">
        <v>0</v>
      </c>
      <c r="H28" s="4">
        <v>0</v>
      </c>
      <c r="I28" s="4">
        <v>0</v>
      </c>
      <c r="J28" s="4">
        <v>0</v>
      </c>
      <c r="K28" s="7">
        <f t="shared" si="0"/>
        <v>0</v>
      </c>
      <c r="L28" s="7">
        <f>IFERROR(COUNTIF($F28:G28,1)/(COUNTIF($F28:G28,1)+COUNTIF($F28:G28,0)),"")</f>
        <v>0</v>
      </c>
      <c r="M28" s="7">
        <f>IFERROR(COUNTIF($F28:H28,1)/(COUNTIF($F28:H28,1)+COUNTIF($F28:H28,0)),"")</f>
        <v>0</v>
      </c>
      <c r="N28" s="7">
        <f>IFERROR(COUNTIF($F28:I28,1)/(COUNTIF($F28:I28,1)+COUNTIF($F28:I28,0)),"")</f>
        <v>0</v>
      </c>
      <c r="O28" s="7">
        <f>IFERROR(COUNTIF($F28:J28,1)/(COUNTIF($F28:J28,1)+COUNTIF($F28:J28,0)),"")</f>
        <v>0</v>
      </c>
      <c r="P28" s="4">
        <f>COUNTIF($F28:J28,1)+COUNTIF($F28:J28,0)</f>
        <v>5</v>
      </c>
      <c r="Q28" s="7">
        <f t="shared" si="1"/>
        <v>0</v>
      </c>
    </row>
    <row r="29" spans="1:17"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0</v>
      </c>
      <c r="G29" s="4">
        <v>0</v>
      </c>
      <c r="H29" s="4">
        <v>0</v>
      </c>
      <c r="I29" s="4">
        <v>0</v>
      </c>
      <c r="J29" s="4">
        <v>0</v>
      </c>
      <c r="K29" s="7">
        <f t="shared" si="0"/>
        <v>0</v>
      </c>
      <c r="L29" s="7">
        <f>IFERROR(COUNTIF($F29:G29,1)/(COUNTIF($F29:G29,1)+COUNTIF($F29:G29,0)),"")</f>
        <v>0</v>
      </c>
      <c r="M29" s="7">
        <f>IFERROR(COUNTIF($F29:H29,1)/(COUNTIF($F29:H29,1)+COUNTIF($F29:H29,0)),"")</f>
        <v>0</v>
      </c>
      <c r="N29" s="7">
        <f>IFERROR(COUNTIF($F29:I29,1)/(COUNTIF($F29:I29,1)+COUNTIF($F29:I29,0)),"")</f>
        <v>0</v>
      </c>
      <c r="O29" s="7">
        <f>IFERROR(COUNTIF($F29:J29,1)/(COUNTIF($F29:J29,1)+COUNTIF($F29:J29,0)),"")</f>
        <v>0</v>
      </c>
      <c r="P29" s="4">
        <f>COUNTIF($F29:J29,1)+COUNTIF($F29:J29,0)</f>
        <v>5</v>
      </c>
      <c r="Q29" s="7">
        <f t="shared" si="1"/>
        <v>0</v>
      </c>
    </row>
    <row r="30" spans="1:17"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0</v>
      </c>
      <c r="G30" s="4">
        <v>0</v>
      </c>
      <c r="H30" s="4">
        <v>0</v>
      </c>
      <c r="I30" s="4">
        <v>0</v>
      </c>
      <c r="J30" s="4">
        <v>0</v>
      </c>
      <c r="K30" s="7">
        <f t="shared" si="0"/>
        <v>0</v>
      </c>
      <c r="L30" s="7">
        <f>IFERROR(COUNTIF($F30:G30,1)/(COUNTIF($F30:G30,1)+COUNTIF($F30:G30,0)),"")</f>
        <v>0</v>
      </c>
      <c r="M30" s="7">
        <f>IFERROR(COUNTIF($F30:H30,1)/(COUNTIF($F30:H30,1)+COUNTIF($F30:H30,0)),"")</f>
        <v>0</v>
      </c>
      <c r="N30" s="7">
        <f>IFERROR(COUNTIF($F30:I30,1)/(COUNTIF($F30:I30,1)+COUNTIF($F30:I30,0)),"")</f>
        <v>0</v>
      </c>
      <c r="O30" s="7">
        <f>IFERROR(COUNTIF($F30:J30,1)/(COUNTIF($F30:J30,1)+COUNTIF($F30:J30,0)),"")</f>
        <v>0</v>
      </c>
      <c r="P30" s="4">
        <f>COUNTIF($F30:J30,1)+COUNTIF($F30:J30,0)</f>
        <v>5</v>
      </c>
      <c r="Q30" s="7">
        <f t="shared" si="1"/>
        <v>0</v>
      </c>
    </row>
    <row r="31" spans="1:17"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0</v>
      </c>
      <c r="G31" s="4">
        <v>0</v>
      </c>
      <c r="H31" s="4">
        <v>0</v>
      </c>
      <c r="I31" s="4">
        <v>0</v>
      </c>
      <c r="J31" s="4">
        <v>0</v>
      </c>
      <c r="K31" s="7">
        <f t="shared" si="0"/>
        <v>0</v>
      </c>
      <c r="L31" s="7">
        <f>IFERROR(COUNTIF($F31:G31,1)/(COUNTIF($F31:G31,1)+COUNTIF($F31:G31,0)),"")</f>
        <v>0</v>
      </c>
      <c r="M31" s="7">
        <f>IFERROR(COUNTIF($F31:H31,1)/(COUNTIF($F31:H31,1)+COUNTIF($F31:H31,0)),"")</f>
        <v>0</v>
      </c>
      <c r="N31" s="7">
        <f>IFERROR(COUNTIF($F31:I31,1)/(COUNTIF($F31:I31,1)+COUNTIF($F31:I31,0)),"")</f>
        <v>0</v>
      </c>
      <c r="O31" s="7">
        <f>IFERROR(COUNTIF($F31:J31,1)/(COUNTIF($F31:J31,1)+COUNTIF($F31:J31,0)),"")</f>
        <v>0</v>
      </c>
      <c r="P31" s="4">
        <f>COUNTIF($F31:J31,1)+COUNTIF($F31:J31,0)</f>
        <v>5</v>
      </c>
      <c r="Q31" s="7">
        <f t="shared" si="1"/>
        <v>0</v>
      </c>
    </row>
    <row r="32" spans="1:17"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0</v>
      </c>
      <c r="G32" s="4">
        <v>0</v>
      </c>
      <c r="H32" s="4">
        <v>0</v>
      </c>
      <c r="I32" s="4">
        <v>0</v>
      </c>
      <c r="J32" s="4">
        <v>0</v>
      </c>
      <c r="K32" s="7">
        <f t="shared" si="0"/>
        <v>0</v>
      </c>
      <c r="L32" s="7">
        <f>IFERROR(COUNTIF($F32:G32,1)/(COUNTIF($F32:G32,1)+COUNTIF($F32:G32,0)),"")</f>
        <v>0</v>
      </c>
      <c r="M32" s="7">
        <f>IFERROR(COUNTIF($F32:H32,1)/(COUNTIF($F32:H32,1)+COUNTIF($F32:H32,0)),"")</f>
        <v>0</v>
      </c>
      <c r="N32" s="7">
        <f>IFERROR(COUNTIF($F32:I32,1)/(COUNTIF($F32:I32,1)+COUNTIF($F32:I32,0)),"")</f>
        <v>0</v>
      </c>
      <c r="O32" s="7">
        <f>IFERROR(COUNTIF($F32:J32,1)/(COUNTIF($F32:J32,1)+COUNTIF($F32:J32,0)),"")</f>
        <v>0</v>
      </c>
      <c r="P32" s="4">
        <f>COUNTIF($F32:J32,1)+COUNTIF($F32:J32,0)</f>
        <v>5</v>
      </c>
      <c r="Q32" s="7">
        <f t="shared" si="1"/>
        <v>0</v>
      </c>
    </row>
    <row r="33" spans="1:17"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0</v>
      </c>
      <c r="G33" s="4">
        <v>0</v>
      </c>
      <c r="H33" s="4">
        <v>0</v>
      </c>
      <c r="I33" s="4">
        <v>0</v>
      </c>
      <c r="J33" s="4">
        <v>0</v>
      </c>
      <c r="K33" s="7">
        <f t="shared" si="0"/>
        <v>0</v>
      </c>
      <c r="L33" s="7">
        <f>IFERROR(COUNTIF($F33:G33,1)/(COUNTIF($F33:G33,1)+COUNTIF($F33:G33,0)),"")</f>
        <v>0</v>
      </c>
      <c r="M33" s="7">
        <f>IFERROR(COUNTIF($F33:H33,1)/(COUNTIF($F33:H33,1)+COUNTIF($F33:H33,0)),"")</f>
        <v>0</v>
      </c>
      <c r="N33" s="7">
        <f>IFERROR(COUNTIF($F33:I33,1)/(COUNTIF($F33:I33,1)+COUNTIF($F33:I33,0)),"")</f>
        <v>0</v>
      </c>
      <c r="O33" s="7">
        <f>IFERROR(COUNTIF($F33:J33,1)/(COUNTIF($F33:J33,1)+COUNTIF($F33:J33,0)),"")</f>
        <v>0</v>
      </c>
      <c r="P33" s="4">
        <f>COUNTIF($F33:J33,1)+COUNTIF($F33:J33,0)</f>
        <v>5</v>
      </c>
      <c r="Q33" s="7">
        <f t="shared" si="1"/>
        <v>0</v>
      </c>
    </row>
    <row r="34" spans="1:17"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0</v>
      </c>
      <c r="G34" s="4">
        <v>0</v>
      </c>
      <c r="H34" s="4">
        <v>0</v>
      </c>
      <c r="I34" s="4">
        <v>0</v>
      </c>
      <c r="J34" s="4">
        <v>0</v>
      </c>
      <c r="K34" s="7">
        <f t="shared" si="0"/>
        <v>0</v>
      </c>
      <c r="L34" s="7">
        <f>IFERROR(COUNTIF($F34:G34,1)/(COUNTIF($F34:G34,1)+COUNTIF($F34:G34,0)),"")</f>
        <v>0</v>
      </c>
      <c r="M34" s="7">
        <f>IFERROR(COUNTIF($F34:H34,1)/(COUNTIF($F34:H34,1)+COUNTIF($F34:H34,0)),"")</f>
        <v>0</v>
      </c>
      <c r="N34" s="7">
        <f>IFERROR(COUNTIF($F34:I34,1)/(COUNTIF($F34:I34,1)+COUNTIF($F34:I34,0)),"")</f>
        <v>0</v>
      </c>
      <c r="O34" s="7">
        <f>IFERROR(COUNTIF($F34:J34,1)/(COUNTIF($F34:J34,1)+COUNTIF($F34:J34,0)),"")</f>
        <v>0</v>
      </c>
      <c r="P34" s="4">
        <f>COUNTIF($F34:J34,1)+COUNTIF($F34:J34,0)</f>
        <v>5</v>
      </c>
      <c r="Q34" s="7">
        <f t="shared" si="1"/>
        <v>0</v>
      </c>
    </row>
    <row r="35" spans="1:17"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0</v>
      </c>
      <c r="G35" s="4">
        <v>0</v>
      </c>
      <c r="H35" s="4">
        <v>0</v>
      </c>
      <c r="I35" s="4">
        <v>0</v>
      </c>
      <c r="J35" s="4">
        <v>0</v>
      </c>
      <c r="K35" s="7">
        <f t="shared" si="0"/>
        <v>0</v>
      </c>
      <c r="L35" s="7">
        <f>IFERROR(COUNTIF($F35:G35,1)/(COUNTIF($F35:G35,1)+COUNTIF($F35:G35,0)),"")</f>
        <v>0</v>
      </c>
      <c r="M35" s="7">
        <f>IFERROR(COUNTIF($F35:H35,1)/(COUNTIF($F35:H35,1)+COUNTIF($F35:H35,0)),"")</f>
        <v>0</v>
      </c>
      <c r="N35" s="7">
        <f>IFERROR(COUNTIF($F35:I35,1)/(COUNTIF($F35:I35,1)+COUNTIF($F35:I35,0)),"")</f>
        <v>0</v>
      </c>
      <c r="O35" s="7">
        <f>IFERROR(COUNTIF($F35:J35,1)/(COUNTIF($F35:J35,1)+COUNTIF($F35:J35,0)),"")</f>
        <v>0</v>
      </c>
      <c r="P35" s="4">
        <f>COUNTIF($F35:J35,1)+COUNTIF($F35:J35,0)</f>
        <v>5</v>
      </c>
      <c r="Q35" s="7">
        <f t="shared" si="1"/>
        <v>0</v>
      </c>
    </row>
    <row r="36" spans="1:17"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0</v>
      </c>
      <c r="G36" s="4">
        <v>0</v>
      </c>
      <c r="H36" s="4">
        <v>0</v>
      </c>
      <c r="I36" s="4">
        <v>0</v>
      </c>
      <c r="J36" s="4">
        <v>0</v>
      </c>
      <c r="K36" s="7">
        <f t="shared" si="0"/>
        <v>0</v>
      </c>
      <c r="L36" s="7">
        <f>IFERROR(COUNTIF($F36:G36,1)/(COUNTIF($F36:G36,1)+COUNTIF($F36:G36,0)),"")</f>
        <v>0</v>
      </c>
      <c r="M36" s="7">
        <f>IFERROR(COUNTIF($F36:H36,1)/(COUNTIF($F36:H36,1)+COUNTIF($F36:H36,0)),"")</f>
        <v>0</v>
      </c>
      <c r="N36" s="7">
        <f>IFERROR(COUNTIF($F36:I36,1)/(COUNTIF($F36:I36,1)+COUNTIF($F36:I36,0)),"")</f>
        <v>0</v>
      </c>
      <c r="O36" s="7">
        <f>IFERROR(COUNTIF($F36:J36,1)/(COUNTIF($F36:J36,1)+COUNTIF($F36:J36,0)),"")</f>
        <v>0</v>
      </c>
      <c r="P36" s="4">
        <f>COUNTIF($F36:J36,1)+COUNTIF($F36:J36,0)</f>
        <v>5</v>
      </c>
      <c r="Q36" s="7">
        <f t="shared" si="1"/>
        <v>0</v>
      </c>
    </row>
    <row r="37" spans="1:17"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0</v>
      </c>
      <c r="G37" s="4">
        <v>0</v>
      </c>
      <c r="H37" s="4">
        <v>0</v>
      </c>
      <c r="I37" s="4">
        <v>0</v>
      </c>
      <c r="J37" s="4">
        <v>0</v>
      </c>
      <c r="K37" s="7">
        <f t="shared" si="0"/>
        <v>0</v>
      </c>
      <c r="L37" s="7">
        <f>IFERROR(COUNTIF($F37:G37,1)/(COUNTIF($F37:G37,1)+COUNTIF($F37:G37,0)),"")</f>
        <v>0</v>
      </c>
      <c r="M37" s="7">
        <f>IFERROR(COUNTIF($F37:H37,1)/(COUNTIF($F37:H37,1)+COUNTIF($F37:H37,0)),"")</f>
        <v>0</v>
      </c>
      <c r="N37" s="7">
        <f>IFERROR(COUNTIF($F37:I37,1)/(COUNTIF($F37:I37,1)+COUNTIF($F37:I37,0)),"")</f>
        <v>0</v>
      </c>
      <c r="O37" s="7">
        <f>IFERROR(COUNTIF($F37:J37,1)/(COUNTIF($F37:J37,1)+COUNTIF($F37:J37,0)),"")</f>
        <v>0</v>
      </c>
      <c r="P37" s="4">
        <f>COUNTIF($F37:J37,1)+COUNTIF($F37:J37,0)</f>
        <v>5</v>
      </c>
      <c r="Q37" s="7">
        <f t="shared" si="1"/>
        <v>0</v>
      </c>
    </row>
    <row r="38" spans="1:17"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0</v>
      </c>
      <c r="G38" s="4">
        <v>0</v>
      </c>
      <c r="H38" s="4">
        <v>0</v>
      </c>
      <c r="I38" s="4">
        <v>0</v>
      </c>
      <c r="J38" s="4">
        <v>0</v>
      </c>
      <c r="K38" s="7">
        <f t="shared" si="0"/>
        <v>0</v>
      </c>
      <c r="L38" s="7">
        <f>IFERROR(COUNTIF($F38:G38,1)/(COUNTIF($F38:G38,1)+COUNTIF($F38:G38,0)),"")</f>
        <v>0</v>
      </c>
      <c r="M38" s="7">
        <f>IFERROR(COUNTIF($F38:H38,1)/(COUNTIF($F38:H38,1)+COUNTIF($F38:H38,0)),"")</f>
        <v>0</v>
      </c>
      <c r="N38" s="7">
        <f>IFERROR(COUNTIF($F38:I38,1)/(COUNTIF($F38:I38,1)+COUNTIF($F38:I38,0)),"")</f>
        <v>0</v>
      </c>
      <c r="O38" s="7">
        <f>IFERROR(COUNTIF($F38:J38,1)/(COUNTIF($F38:J38,1)+COUNTIF($F38:J38,0)),"")</f>
        <v>0</v>
      </c>
      <c r="P38" s="4">
        <f>COUNTIF($F38:J38,1)+COUNTIF($F38:J38,0)</f>
        <v>5</v>
      </c>
      <c r="Q38" s="7">
        <f t="shared" si="1"/>
        <v>0</v>
      </c>
    </row>
    <row r="39" spans="1:17"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0</v>
      </c>
      <c r="G39" s="4">
        <v>0</v>
      </c>
      <c r="H39" s="4">
        <v>0</v>
      </c>
      <c r="I39" s="4">
        <v>0</v>
      </c>
      <c r="J39" s="4">
        <v>0</v>
      </c>
      <c r="K39" s="7">
        <f t="shared" si="0"/>
        <v>0</v>
      </c>
      <c r="L39" s="7">
        <f>IFERROR(COUNTIF($F39:G39,1)/(COUNTIF($F39:G39,1)+COUNTIF($F39:G39,0)),"")</f>
        <v>0</v>
      </c>
      <c r="M39" s="7">
        <f>IFERROR(COUNTIF($F39:H39,1)/(COUNTIF($F39:H39,1)+COUNTIF($F39:H39,0)),"")</f>
        <v>0</v>
      </c>
      <c r="N39" s="7">
        <f>IFERROR(COUNTIF($F39:I39,1)/(COUNTIF($F39:I39,1)+COUNTIF($F39:I39,0)),"")</f>
        <v>0</v>
      </c>
      <c r="O39" s="7">
        <f>IFERROR(COUNTIF($F39:J39,1)/(COUNTIF($F39:J39,1)+COUNTIF($F39:J39,0)),"")</f>
        <v>0</v>
      </c>
      <c r="P39" s="4">
        <f>COUNTIF($F39:J39,1)+COUNTIF($F39:J39,0)</f>
        <v>5</v>
      </c>
      <c r="Q39" s="7">
        <f t="shared" si="1"/>
        <v>0</v>
      </c>
    </row>
    <row r="40" spans="1:17"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0</v>
      </c>
      <c r="G40" s="4">
        <v>0</v>
      </c>
      <c r="H40" s="4">
        <v>0</v>
      </c>
      <c r="I40" s="4">
        <v>0</v>
      </c>
      <c r="J40" s="4">
        <v>0</v>
      </c>
      <c r="K40" s="7">
        <f t="shared" si="0"/>
        <v>0</v>
      </c>
      <c r="L40" s="7">
        <f>IFERROR(COUNTIF($F40:G40,1)/(COUNTIF($F40:G40,1)+COUNTIF($F40:G40,0)),"")</f>
        <v>0</v>
      </c>
      <c r="M40" s="7">
        <f>IFERROR(COUNTIF($F40:H40,1)/(COUNTIF($F40:H40,1)+COUNTIF($F40:H40,0)),"")</f>
        <v>0</v>
      </c>
      <c r="N40" s="7">
        <f>IFERROR(COUNTIF($F40:I40,1)/(COUNTIF($F40:I40,1)+COUNTIF($F40:I40,0)),"")</f>
        <v>0</v>
      </c>
      <c r="O40" s="7">
        <f>IFERROR(COUNTIF($F40:J40,1)/(COUNTIF($F40:J40,1)+COUNTIF($F40:J40,0)),"")</f>
        <v>0</v>
      </c>
      <c r="P40" s="4">
        <f>COUNTIF($F40:J40,1)+COUNTIF($F40:J40,0)</f>
        <v>5</v>
      </c>
      <c r="Q40" s="7">
        <f t="shared" si="1"/>
        <v>0</v>
      </c>
    </row>
    <row r="41" spans="1:17"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0</v>
      </c>
      <c r="G41" s="4">
        <v>0</v>
      </c>
      <c r="H41" s="4">
        <v>0</v>
      </c>
      <c r="I41" s="4">
        <v>0</v>
      </c>
      <c r="J41" s="4">
        <v>0</v>
      </c>
      <c r="K41" s="7">
        <f t="shared" si="0"/>
        <v>0</v>
      </c>
      <c r="L41" s="7">
        <f>IFERROR(COUNTIF($F41:G41,1)/(COUNTIF($F41:G41,1)+COUNTIF($F41:G41,0)),"")</f>
        <v>0</v>
      </c>
      <c r="M41" s="7">
        <f>IFERROR(COUNTIF($F41:H41,1)/(COUNTIF($F41:H41,1)+COUNTIF($F41:H41,0)),"")</f>
        <v>0</v>
      </c>
      <c r="N41" s="7">
        <f>IFERROR(COUNTIF($F41:I41,1)/(COUNTIF($F41:I41,1)+COUNTIF($F41:I41,0)),"")</f>
        <v>0</v>
      </c>
      <c r="O41" s="7">
        <f>IFERROR(COUNTIF($F41:J41,1)/(COUNTIF($F41:J41,1)+COUNTIF($F41:J41,0)),"")</f>
        <v>0</v>
      </c>
      <c r="P41" s="4">
        <f>COUNTIF($F41:J41,1)+COUNTIF($F41:J41,0)</f>
        <v>5</v>
      </c>
      <c r="Q41" s="7">
        <f t="shared" si="1"/>
        <v>0</v>
      </c>
    </row>
    <row r="42" spans="1:17"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0</v>
      </c>
      <c r="G42" s="4">
        <v>0</v>
      </c>
      <c r="H42" s="4">
        <v>0</v>
      </c>
      <c r="I42" s="4">
        <v>0</v>
      </c>
      <c r="J42" s="4">
        <v>0</v>
      </c>
      <c r="K42" s="7">
        <f t="shared" si="0"/>
        <v>0</v>
      </c>
      <c r="L42" s="7">
        <f>IFERROR(COUNTIF($F42:G42,1)/(COUNTIF($F42:G42,1)+COUNTIF($F42:G42,0)),"")</f>
        <v>0</v>
      </c>
      <c r="M42" s="7">
        <f>IFERROR(COUNTIF($F42:H42,1)/(COUNTIF($F42:H42,1)+COUNTIF($F42:H42,0)),"")</f>
        <v>0</v>
      </c>
      <c r="N42" s="7">
        <f>IFERROR(COUNTIF($F42:I42,1)/(COUNTIF($F42:I42,1)+COUNTIF($F42:I42,0)),"")</f>
        <v>0</v>
      </c>
      <c r="O42" s="7">
        <f>IFERROR(COUNTIF($F42:J42,1)/(COUNTIF($F42:J42,1)+COUNTIF($F42:J42,0)),"")</f>
        <v>0</v>
      </c>
      <c r="P42" s="4">
        <f>COUNTIF($F42:J42,1)+COUNTIF($F42:J42,0)</f>
        <v>5</v>
      </c>
      <c r="Q42" s="7">
        <f t="shared" si="1"/>
        <v>0</v>
      </c>
    </row>
    <row r="43" spans="1:17"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0</v>
      </c>
      <c r="G43" s="4">
        <v>0</v>
      </c>
      <c r="H43" s="4">
        <v>0</v>
      </c>
      <c r="I43" s="4">
        <v>0</v>
      </c>
      <c r="J43" s="4">
        <v>0</v>
      </c>
      <c r="K43" s="7">
        <f t="shared" si="0"/>
        <v>0</v>
      </c>
      <c r="L43" s="7">
        <f>IFERROR(COUNTIF($F43:G43,1)/(COUNTIF($F43:G43,1)+COUNTIF($F43:G43,0)),"")</f>
        <v>0</v>
      </c>
      <c r="M43" s="7">
        <f>IFERROR(COUNTIF($F43:H43,1)/(COUNTIF($F43:H43,1)+COUNTIF($F43:H43,0)),"")</f>
        <v>0</v>
      </c>
      <c r="N43" s="7">
        <f>IFERROR(COUNTIF($F43:I43,1)/(COUNTIF($F43:I43,1)+COUNTIF($F43:I43,0)),"")</f>
        <v>0</v>
      </c>
      <c r="O43" s="7">
        <f>IFERROR(COUNTIF($F43:J43,1)/(COUNTIF($F43:J43,1)+COUNTIF($F43:J43,0)),"")</f>
        <v>0</v>
      </c>
      <c r="P43" s="4">
        <f>COUNTIF($F43:J43,1)+COUNTIF($F43:J43,0)</f>
        <v>5</v>
      </c>
      <c r="Q43" s="7">
        <f t="shared" si="1"/>
        <v>0</v>
      </c>
    </row>
    <row r="44" spans="1:17"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0</v>
      </c>
      <c r="G44" s="4">
        <v>0</v>
      </c>
      <c r="H44" s="4">
        <v>0</v>
      </c>
      <c r="I44" s="4">
        <v>0</v>
      </c>
      <c r="J44" s="4">
        <v>0</v>
      </c>
      <c r="K44" s="7">
        <f t="shared" si="0"/>
        <v>0</v>
      </c>
      <c r="L44" s="7">
        <f>IFERROR(COUNTIF($F44:G44,1)/(COUNTIF($F44:G44,1)+COUNTIF($F44:G44,0)),"")</f>
        <v>0</v>
      </c>
      <c r="M44" s="7">
        <f>IFERROR(COUNTIF($F44:H44,1)/(COUNTIF($F44:H44,1)+COUNTIF($F44:H44,0)),"")</f>
        <v>0</v>
      </c>
      <c r="N44" s="7">
        <f>IFERROR(COUNTIF($F44:I44,1)/(COUNTIF($F44:I44,1)+COUNTIF($F44:I44,0)),"")</f>
        <v>0</v>
      </c>
      <c r="O44" s="7">
        <f>IFERROR(COUNTIF($F44:J44,1)/(COUNTIF($F44:J44,1)+COUNTIF($F44:J44,0)),"")</f>
        <v>0</v>
      </c>
      <c r="P44" s="4">
        <f>COUNTIF($F44:J44,1)+COUNTIF($F44:J44,0)</f>
        <v>5</v>
      </c>
      <c r="Q44" s="7">
        <f t="shared" si="1"/>
        <v>0</v>
      </c>
    </row>
    <row r="45" spans="1:17"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0</v>
      </c>
      <c r="G45" s="4">
        <v>0</v>
      </c>
      <c r="H45" s="4">
        <v>0</v>
      </c>
      <c r="I45" s="4">
        <v>0</v>
      </c>
      <c r="J45" s="4">
        <v>0</v>
      </c>
      <c r="K45" s="7">
        <f t="shared" si="0"/>
        <v>0</v>
      </c>
      <c r="L45" s="7">
        <f>IFERROR(COUNTIF($F45:G45,1)/(COUNTIF($F45:G45,1)+COUNTIF($F45:G45,0)),"")</f>
        <v>0</v>
      </c>
      <c r="M45" s="7">
        <f>IFERROR(COUNTIF($F45:H45,1)/(COUNTIF($F45:H45,1)+COUNTIF($F45:H45,0)),"")</f>
        <v>0</v>
      </c>
      <c r="N45" s="7">
        <f>IFERROR(COUNTIF($F45:I45,1)/(COUNTIF($F45:I45,1)+COUNTIF($F45:I45,0)),"")</f>
        <v>0</v>
      </c>
      <c r="O45" s="7">
        <f>IFERROR(COUNTIF($F45:J45,1)/(COUNTIF($F45:J45,1)+COUNTIF($F45:J45,0)),"")</f>
        <v>0</v>
      </c>
      <c r="P45" s="4">
        <f>COUNTIF($F45:J45,1)+COUNTIF($F45:J45,0)</f>
        <v>5</v>
      </c>
      <c r="Q45" s="7">
        <f t="shared" si="1"/>
        <v>0</v>
      </c>
    </row>
    <row r="46" spans="1:17"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0</v>
      </c>
      <c r="G46" s="4">
        <v>0</v>
      </c>
      <c r="H46" s="4">
        <v>0</v>
      </c>
      <c r="I46" s="4">
        <v>0</v>
      </c>
      <c r="J46" s="4">
        <v>0</v>
      </c>
      <c r="K46" s="7">
        <f t="shared" si="0"/>
        <v>0</v>
      </c>
      <c r="L46" s="7">
        <f>IFERROR(COUNTIF($F46:G46,1)/(COUNTIF($F46:G46,1)+COUNTIF($F46:G46,0)),"")</f>
        <v>0</v>
      </c>
      <c r="M46" s="7">
        <f>IFERROR(COUNTIF($F46:H46,1)/(COUNTIF($F46:H46,1)+COUNTIF($F46:H46,0)),"")</f>
        <v>0</v>
      </c>
      <c r="N46" s="7">
        <f>IFERROR(COUNTIF($F46:I46,1)/(COUNTIF($F46:I46,1)+COUNTIF($F46:I46,0)),"")</f>
        <v>0</v>
      </c>
      <c r="O46" s="7">
        <f>IFERROR(COUNTIF($F46:J46,1)/(COUNTIF($F46:J46,1)+COUNTIF($F46:J46,0)),"")</f>
        <v>0</v>
      </c>
      <c r="P46" s="4">
        <f>COUNTIF($F46:J46,1)+COUNTIF($F46:J46,0)</f>
        <v>5</v>
      </c>
      <c r="Q46" s="7">
        <f t="shared" si="1"/>
        <v>0</v>
      </c>
    </row>
    <row r="47" spans="1:17"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0</v>
      </c>
      <c r="G47" s="4">
        <v>0</v>
      </c>
      <c r="H47" s="4">
        <v>0</v>
      </c>
      <c r="I47" s="4">
        <v>0</v>
      </c>
      <c r="J47" s="4">
        <v>0</v>
      </c>
      <c r="K47" s="7">
        <f t="shared" si="0"/>
        <v>0</v>
      </c>
      <c r="L47" s="7">
        <f>IFERROR(COUNTIF($F47:G47,1)/(COUNTIF($F47:G47,1)+COUNTIF($F47:G47,0)),"")</f>
        <v>0</v>
      </c>
      <c r="M47" s="7">
        <f>IFERROR(COUNTIF($F47:H47,1)/(COUNTIF($F47:H47,1)+COUNTIF($F47:H47,0)),"")</f>
        <v>0</v>
      </c>
      <c r="N47" s="7">
        <f>IFERROR(COUNTIF($F47:I47,1)/(COUNTIF($F47:I47,1)+COUNTIF($F47:I47,0)),"")</f>
        <v>0</v>
      </c>
      <c r="O47" s="7">
        <f>IFERROR(COUNTIF($F47:J47,1)/(COUNTIF($F47:J47,1)+COUNTIF($F47:J47,0)),"")</f>
        <v>0</v>
      </c>
      <c r="P47" s="4">
        <f>COUNTIF($F47:J47,1)+COUNTIF($F47:J47,0)</f>
        <v>5</v>
      </c>
      <c r="Q47" s="7">
        <f t="shared" si="1"/>
        <v>0</v>
      </c>
    </row>
    <row r="48" spans="1:17"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0</v>
      </c>
      <c r="G48" s="4">
        <v>0</v>
      </c>
      <c r="H48" s="4">
        <v>0</v>
      </c>
      <c r="I48" s="4">
        <v>0</v>
      </c>
      <c r="J48" s="4">
        <v>0</v>
      </c>
      <c r="K48" s="7">
        <f t="shared" si="0"/>
        <v>0</v>
      </c>
      <c r="L48" s="7">
        <f>IFERROR(COUNTIF($F48:G48,1)/(COUNTIF($F48:G48,1)+COUNTIF($F48:G48,0)),"")</f>
        <v>0</v>
      </c>
      <c r="M48" s="7">
        <f>IFERROR(COUNTIF($F48:H48,1)/(COUNTIF($F48:H48,1)+COUNTIF($F48:H48,0)),"")</f>
        <v>0</v>
      </c>
      <c r="N48" s="7">
        <f>IFERROR(COUNTIF($F48:I48,1)/(COUNTIF($F48:I48,1)+COUNTIF($F48:I48,0)),"")</f>
        <v>0</v>
      </c>
      <c r="O48" s="7">
        <f>IFERROR(COUNTIF($F48:J48,1)/(COUNTIF($F48:J48,1)+COUNTIF($F48:J48,0)),"")</f>
        <v>0</v>
      </c>
      <c r="P48" s="4">
        <f>COUNTIF($F48:J48,1)+COUNTIF($F48:J48,0)</f>
        <v>5</v>
      </c>
      <c r="Q48" s="7">
        <f t="shared" si="1"/>
        <v>0</v>
      </c>
    </row>
    <row r="49" spans="1:17"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0</v>
      </c>
      <c r="G49" s="4">
        <v>0</v>
      </c>
      <c r="H49" s="4">
        <v>0</v>
      </c>
      <c r="I49" s="4">
        <v>0</v>
      </c>
      <c r="J49" s="4">
        <v>0</v>
      </c>
      <c r="K49" s="7">
        <f t="shared" si="0"/>
        <v>0</v>
      </c>
      <c r="L49" s="7">
        <f>IFERROR(COUNTIF($F49:G49,1)/(COUNTIF($F49:G49,1)+COUNTIF($F49:G49,0)),"")</f>
        <v>0</v>
      </c>
      <c r="M49" s="7">
        <f>IFERROR(COUNTIF($F49:H49,1)/(COUNTIF($F49:H49,1)+COUNTIF($F49:H49,0)),"")</f>
        <v>0</v>
      </c>
      <c r="N49" s="7">
        <f>IFERROR(COUNTIF($F49:I49,1)/(COUNTIF($F49:I49,1)+COUNTIF($F49:I49,0)),"")</f>
        <v>0</v>
      </c>
      <c r="O49" s="7">
        <f>IFERROR(COUNTIF($F49:J49,1)/(COUNTIF($F49:J49,1)+COUNTIF($F49:J49,0)),"")</f>
        <v>0</v>
      </c>
      <c r="P49" s="4">
        <f>COUNTIF($F49:J49,1)+COUNTIF($F49:J49,0)</f>
        <v>5</v>
      </c>
      <c r="Q49" s="7">
        <f t="shared" si="1"/>
        <v>0</v>
      </c>
    </row>
    <row r="50" spans="1:17"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0</v>
      </c>
      <c r="G50" s="4">
        <v>0</v>
      </c>
      <c r="H50" s="4">
        <v>0</v>
      </c>
      <c r="I50" s="4">
        <v>0</v>
      </c>
      <c r="J50" s="4">
        <v>0</v>
      </c>
      <c r="K50" s="7">
        <f t="shared" si="0"/>
        <v>0</v>
      </c>
      <c r="L50" s="7">
        <f>IFERROR(COUNTIF($F50:G50,1)/(COUNTIF($F50:G50,1)+COUNTIF($F50:G50,0)),"")</f>
        <v>0</v>
      </c>
      <c r="M50" s="7">
        <f>IFERROR(COUNTIF($F50:H50,1)/(COUNTIF($F50:H50,1)+COUNTIF($F50:H50,0)),"")</f>
        <v>0</v>
      </c>
      <c r="N50" s="7">
        <f>IFERROR(COUNTIF($F50:I50,1)/(COUNTIF($F50:I50,1)+COUNTIF($F50:I50,0)),"")</f>
        <v>0</v>
      </c>
      <c r="O50" s="7">
        <f>IFERROR(COUNTIF($F50:J50,1)/(COUNTIF($F50:J50,1)+COUNTIF($F50:J50,0)),"")</f>
        <v>0</v>
      </c>
      <c r="P50" s="4">
        <f>COUNTIF($F50:J50,1)+COUNTIF($F50:J50,0)</f>
        <v>5</v>
      </c>
      <c r="Q50" s="7">
        <f t="shared" si="1"/>
        <v>0</v>
      </c>
    </row>
    <row r="51" spans="1:17"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0</v>
      </c>
      <c r="G51" s="4">
        <v>0</v>
      </c>
      <c r="H51" s="4">
        <v>0</v>
      </c>
      <c r="I51" s="4">
        <v>0</v>
      </c>
      <c r="J51" s="4">
        <v>0</v>
      </c>
      <c r="K51" s="7">
        <f t="shared" si="0"/>
        <v>0</v>
      </c>
      <c r="L51" s="7">
        <f>IFERROR(COUNTIF($F51:G51,1)/(COUNTIF($F51:G51,1)+COUNTIF($F51:G51,0)),"")</f>
        <v>0</v>
      </c>
      <c r="M51" s="7">
        <f>IFERROR(COUNTIF($F51:H51,1)/(COUNTIF($F51:H51,1)+COUNTIF($F51:H51,0)),"")</f>
        <v>0</v>
      </c>
      <c r="N51" s="7">
        <f>IFERROR(COUNTIF($F51:I51,1)/(COUNTIF($F51:I51,1)+COUNTIF($F51:I51,0)),"")</f>
        <v>0</v>
      </c>
      <c r="O51" s="7">
        <f>IFERROR(COUNTIF($F51:J51,1)/(COUNTIF($F51:J51,1)+COUNTIF($F51:J51,0)),"")</f>
        <v>0</v>
      </c>
      <c r="P51" s="4">
        <f>COUNTIF($F51:J51,1)+COUNTIF($F51:J51,0)</f>
        <v>5</v>
      </c>
      <c r="Q51" s="7">
        <f t="shared" si="1"/>
        <v>0</v>
      </c>
    </row>
    <row r="52" spans="1:17"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0</v>
      </c>
      <c r="G52" s="4">
        <v>0</v>
      </c>
      <c r="H52" s="4">
        <v>0</v>
      </c>
      <c r="I52" s="4">
        <v>0</v>
      </c>
      <c r="J52" s="4">
        <v>0</v>
      </c>
      <c r="K52" s="7">
        <f t="shared" si="0"/>
        <v>0</v>
      </c>
      <c r="L52" s="7">
        <f>IFERROR(COUNTIF($F52:G52,1)/(COUNTIF($F52:G52,1)+COUNTIF($F52:G52,0)),"")</f>
        <v>0</v>
      </c>
      <c r="M52" s="7">
        <f>IFERROR(COUNTIF($F52:H52,1)/(COUNTIF($F52:H52,1)+COUNTIF($F52:H52,0)),"")</f>
        <v>0</v>
      </c>
      <c r="N52" s="7">
        <f>IFERROR(COUNTIF($F52:I52,1)/(COUNTIF($F52:I52,1)+COUNTIF($F52:I52,0)),"")</f>
        <v>0</v>
      </c>
      <c r="O52" s="7">
        <f>IFERROR(COUNTIF($F52:J52,1)/(COUNTIF($F52:J52,1)+COUNTIF($F52:J52,0)),"")</f>
        <v>0</v>
      </c>
      <c r="P52" s="4">
        <f>COUNTIF($F52:J52,1)+COUNTIF($F52:J52,0)</f>
        <v>5</v>
      </c>
      <c r="Q52" s="7">
        <f t="shared" si="1"/>
        <v>0</v>
      </c>
    </row>
    <row r="53" spans="1:17" x14ac:dyDescent="0.25">
      <c r="A53" s="26"/>
      <c r="B53" s="27"/>
      <c r="C53" s="27"/>
      <c r="D53" s="27"/>
      <c r="E53" s="27"/>
      <c r="F53" s="27"/>
      <c r="G53" s="27"/>
      <c r="H53" s="27"/>
      <c r="I53" s="27"/>
      <c r="J53" s="27"/>
      <c r="K53" s="27"/>
      <c r="L53" s="27"/>
      <c r="M53" s="27"/>
      <c r="N53" s="27"/>
      <c r="O53" s="27"/>
      <c r="P53" s="27"/>
      <c r="Q53" s="28"/>
    </row>
    <row r="54" spans="1:17" ht="28.5" x14ac:dyDescent="0.45">
      <c r="A54" s="29" t="s">
        <v>132</v>
      </c>
      <c r="B54" s="30"/>
      <c r="C54" s="30"/>
      <c r="D54" s="30"/>
      <c r="E54" s="30"/>
      <c r="F54" s="30"/>
      <c r="G54" s="30"/>
      <c r="H54" s="30"/>
      <c r="I54" s="30"/>
      <c r="J54" s="30"/>
      <c r="K54" s="30"/>
      <c r="L54" s="30"/>
      <c r="M54" s="30"/>
      <c r="N54" s="30"/>
      <c r="O54" s="30"/>
      <c r="P54" s="31"/>
      <c r="Q54" s="11">
        <f>IFERROR(AVERAGE(Q3:Q52),0)</f>
        <v>0</v>
      </c>
    </row>
  </sheetData>
  <mergeCells count="8">
    <mergeCell ref="A53:Q53"/>
    <mergeCell ref="A54:P54"/>
    <mergeCell ref="B1:C1"/>
    <mergeCell ref="D1:E1"/>
    <mergeCell ref="P1:Q1"/>
    <mergeCell ref="A1:A2"/>
    <mergeCell ref="F1:J1"/>
    <mergeCell ref="K1:O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CP</vt:lpstr>
      <vt:lpstr>CR</vt:lpstr>
      <vt:lpstr>F</vt:lpstr>
      <vt:lpstr>RR</vt:lpstr>
      <vt:lpstr>Final Score</vt:lpstr>
      <vt:lpstr>CP (K=5)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2025-01-16T03:57:22Z</dcterms:modified>
</cp:coreProperties>
</file>