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Repos\Wet-DryPenguins\Pruebas Experimentales\Prueba Temperatura\Prueba 26C\"/>
    </mc:Choice>
  </mc:AlternateContent>
  <bookViews>
    <workbookView xWindow="0" yWindow="0" windowWidth="23040" windowHeight="9192"/>
  </bookViews>
  <sheets>
    <sheet name="Datos crudos" sheetId="1" r:id="rId1"/>
    <sheet name="Datos válidos" sheetId="2" r:id="rId2"/>
  </sheets>
  <calcPr calcId="162913"/>
</workbook>
</file>

<file path=xl/calcChain.xml><?xml version="1.0" encoding="utf-8"?>
<calcChain xmlns="http://schemas.openxmlformats.org/spreadsheetml/2006/main">
  <c r="H3" i="1" l="1"/>
  <c r="B4" i="2" l="1"/>
  <c r="B5" i="2"/>
  <c r="B2" i="2"/>
  <c r="A10" i="2"/>
  <c r="B6" i="2"/>
  <c r="A3" i="2"/>
  <c r="A11" i="2"/>
  <c r="B7" i="2"/>
  <c r="A4" i="2"/>
  <c r="A12" i="2"/>
  <c r="B8" i="2"/>
  <c r="A5" i="2"/>
  <c r="A2" i="2"/>
  <c r="B9" i="2"/>
  <c r="A6" i="2"/>
  <c r="B10" i="2"/>
  <c r="A7" i="2"/>
  <c r="B3" i="2"/>
  <c r="B11" i="2"/>
  <c r="A8" i="2"/>
  <c r="B12" i="2"/>
  <c r="A9" i="2"/>
  <c r="E20" i="2"/>
  <c r="E17" i="2"/>
  <c r="E15" i="2"/>
  <c r="E14" i="2"/>
  <c r="I2" i="1" l="1"/>
  <c r="E3" i="2" l="1"/>
  <c r="E2" i="2"/>
  <c r="E5" i="2"/>
  <c r="E8" i="2"/>
  <c r="E11" i="2"/>
</calcChain>
</file>

<file path=xl/sharedStrings.xml><?xml version="1.0" encoding="utf-8"?>
<sst xmlns="http://schemas.openxmlformats.org/spreadsheetml/2006/main" count="54" uniqueCount="53">
  <si>
    <t>Timestamp</t>
  </si>
  <si>
    <t>Datos válidos</t>
  </si>
  <si>
    <t>Fila inicial</t>
  </si>
  <si>
    <t>Fila final</t>
  </si>
  <si>
    <t>Temperatura</t>
  </si>
  <si>
    <t>T° media</t>
  </si>
  <si>
    <t>T° std</t>
  </si>
  <si>
    <t>T° max</t>
  </si>
  <si>
    <t>T° min</t>
  </si>
  <si>
    <t>T° real</t>
  </si>
  <si>
    <t>T° real max</t>
  </si>
  <si>
    <t>T° real min</t>
  </si>
  <si>
    <t>Tiempo de establecimiento</t>
  </si>
  <si>
    <t>ID</t>
  </si>
  <si>
    <t>Run</t>
  </si>
  <si>
    <t>WetDry</t>
  </si>
  <si>
    <t>Temperature</t>
  </si>
  <si>
    <t>2023-12-12 05:53:28</t>
  </si>
  <si>
    <t>2023-12-12 05:54:27</t>
  </si>
  <si>
    <t>2023-12-12 05:55:27</t>
  </si>
  <si>
    <t>2023-12-12 05:56:26</t>
  </si>
  <si>
    <t>2023-12-12 05:57:26</t>
  </si>
  <si>
    <t>2023-12-12 05:58:26</t>
  </si>
  <si>
    <t>2023-12-12 05:59:25</t>
  </si>
  <si>
    <t>2023-12-12 06:00:25</t>
  </si>
  <si>
    <t>2023-12-12 06:01:25</t>
  </si>
  <si>
    <t>2023-12-12 06:02:24</t>
  </si>
  <si>
    <t>2023-12-12 06:03:24</t>
  </si>
  <si>
    <t>2023-12-12 06:04:24</t>
  </si>
  <si>
    <t>2023-12-12 06:05:23</t>
  </si>
  <si>
    <t>2023-12-12 06:06:23</t>
  </si>
  <si>
    <t>2023-12-12 06:07:23</t>
  </si>
  <si>
    <t>2023-12-12 06:08:22</t>
  </si>
  <si>
    <t>2023-12-12 06:09:22</t>
  </si>
  <si>
    <t>2023-12-12 06:10:22</t>
  </si>
  <si>
    <t>2023-12-12 06:11:21</t>
  </si>
  <si>
    <t>2023-12-12 06:12:21</t>
  </si>
  <si>
    <t>2023-12-12 06:13:21</t>
  </si>
  <si>
    <t>2023-12-12 06:14:20</t>
  </si>
  <si>
    <t>2023-12-12 06:15:20</t>
  </si>
  <si>
    <t>2023-12-12 06:16:20</t>
  </si>
  <si>
    <t>2023-12-12 06:17:19</t>
  </si>
  <si>
    <t>2023-12-12 06:18:19</t>
  </si>
  <si>
    <t>2023-12-12 06:19:19</t>
  </si>
  <si>
    <t>2023-12-12 06:20:18</t>
  </si>
  <si>
    <t>2023-12-12 06:21:18</t>
  </si>
  <si>
    <t>2023-12-12 06:22:18</t>
  </si>
  <si>
    <t>2023-12-12 06:23:17</t>
  </si>
  <si>
    <t>2023-12-12 06:24:17</t>
  </si>
  <si>
    <t>2023-12-12 06:25:17</t>
  </si>
  <si>
    <t>2023-12-12 06:26:16</t>
  </si>
  <si>
    <t>2023-12-12 06:27:16</t>
  </si>
  <si>
    <t>2023-12-12 06:28:16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</si>
</sst>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16" fillId="0" borderId="0" xfId="0" applyFont="1"/>
    <xf numFmtId="0" fontId="18" fillId="0" borderId="0" xfId="0" applyFont="1"/>
    <xf numFmtId="0" fontId="0" fillId="0" borderId="0" xfId="0" applyFont="1"/>
    <xf numFmtId="164" fontId="0" fillId="0" borderId="0" xfId="0" applyNumberFormat="1"/>
    <xf numFmtId="49" fontId="0" fillId="0" borderId="0" xfId="0" applyNumberFormat="1"/>
    <xf numFmtId="49" fontId="0" fillId="0" borderId="0" xfId="0" applyNumberFormat="1" applyFon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'Datos crudos'!$E$1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4"/>
            <c:dispRSqr val="0"/>
            <c:dispEq val="0"/>
          </c:trendline>
          <c:yVal>
            <c:numRef>
              <c:f>'Datos crudos'!$E$2:$E$37</c:f>
              <c:numCache>
                <c:formatCode>General</c:formatCode>
                <c:ptCount val="36"/>
                <c:pt idx="0">
                  <c:v>26.722027972027899</c:v>
                </c:pt>
                <c:pt idx="1">
                  <c:v>26.4597902097901</c:v>
                </c:pt>
                <c:pt idx="2">
                  <c:v>26.328671328671302</c:v>
                </c:pt>
                <c:pt idx="3">
                  <c:v>26.066433566433499</c:v>
                </c:pt>
                <c:pt idx="4">
                  <c:v>26.328671328671302</c:v>
                </c:pt>
                <c:pt idx="5">
                  <c:v>26.066433566433499</c:v>
                </c:pt>
                <c:pt idx="6">
                  <c:v>26.066433566433499</c:v>
                </c:pt>
                <c:pt idx="7">
                  <c:v>26.066433566433499</c:v>
                </c:pt>
                <c:pt idx="8">
                  <c:v>25.935314685314601</c:v>
                </c:pt>
                <c:pt idx="9">
                  <c:v>25.8041958041957</c:v>
                </c:pt>
                <c:pt idx="10">
                  <c:v>25.8041958041957</c:v>
                </c:pt>
                <c:pt idx="11">
                  <c:v>25.8041958041957</c:v>
                </c:pt>
                <c:pt idx="12">
                  <c:v>25.8041958041957</c:v>
                </c:pt>
                <c:pt idx="13">
                  <c:v>25.8041958041957</c:v>
                </c:pt>
                <c:pt idx="14">
                  <c:v>25.8041958041957</c:v>
                </c:pt>
                <c:pt idx="15">
                  <c:v>25.8041958041957</c:v>
                </c:pt>
                <c:pt idx="16">
                  <c:v>25.8041958041957</c:v>
                </c:pt>
                <c:pt idx="17">
                  <c:v>25.8041958041957</c:v>
                </c:pt>
                <c:pt idx="18">
                  <c:v>25.8041958041957</c:v>
                </c:pt>
                <c:pt idx="19">
                  <c:v>25.8041958041957</c:v>
                </c:pt>
                <c:pt idx="20">
                  <c:v>25.8041958041957</c:v>
                </c:pt>
                <c:pt idx="21">
                  <c:v>25.8041958041957</c:v>
                </c:pt>
                <c:pt idx="22">
                  <c:v>25.673076923076898</c:v>
                </c:pt>
                <c:pt idx="23">
                  <c:v>25.935314685314601</c:v>
                </c:pt>
                <c:pt idx="24">
                  <c:v>25.673076923076898</c:v>
                </c:pt>
                <c:pt idx="25">
                  <c:v>25.8041958041957</c:v>
                </c:pt>
                <c:pt idx="26">
                  <c:v>25.673076923076898</c:v>
                </c:pt>
                <c:pt idx="27">
                  <c:v>25.8041958041957</c:v>
                </c:pt>
                <c:pt idx="28">
                  <c:v>25.8041958041957</c:v>
                </c:pt>
                <c:pt idx="29">
                  <c:v>25.8041958041957</c:v>
                </c:pt>
                <c:pt idx="30">
                  <c:v>25.8041958041957</c:v>
                </c:pt>
                <c:pt idx="31">
                  <c:v>26.066433566433499</c:v>
                </c:pt>
                <c:pt idx="32">
                  <c:v>26.328671328671302</c:v>
                </c:pt>
                <c:pt idx="33">
                  <c:v>26.328671328671302</c:v>
                </c:pt>
                <c:pt idx="34">
                  <c:v>26.328671328671302</c:v>
                </c:pt>
                <c:pt idx="35">
                  <c:v>26.328671328671302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50-4C35-8BBE-7C6F689FF1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778296"/>
        <c:axId val="465779280"/>
      </c:scatterChart>
      <c:valAx>
        <c:axId val="465778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779280"/>
        <c:crosses val="autoZero"/>
        <c:crossBetween val="midCat"/>
      </c:valAx>
      <c:valAx>
        <c:axId val="46577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778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'Datos válidos'!$B$1</c:f>
              <c:strCache>
                <c:ptCount val="1"/>
                <c:pt idx="0">
                  <c:v>Temperatura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'Datos válidos'!$B$2:$B$12</c:f>
              <c:numCache>
                <c:formatCode>General</c:formatCode>
                <c:ptCount val="11"/>
                <c:pt idx="0">
                  <c:v>25.8041958041957</c:v>
                </c:pt>
                <c:pt idx="1">
                  <c:v>25.8041958041957</c:v>
                </c:pt>
                <c:pt idx="2">
                  <c:v>25.673076923076898</c:v>
                </c:pt>
                <c:pt idx="3">
                  <c:v>25.935314685314601</c:v>
                </c:pt>
                <c:pt idx="4">
                  <c:v>25.673076923076898</c:v>
                </c:pt>
                <c:pt idx="5">
                  <c:v>25.8041958041957</c:v>
                </c:pt>
                <c:pt idx="6">
                  <c:v>25.673076923076898</c:v>
                </c:pt>
                <c:pt idx="7">
                  <c:v>25.8041958041957</c:v>
                </c:pt>
                <c:pt idx="8">
                  <c:v>25.8041958041957</c:v>
                </c:pt>
                <c:pt idx="9">
                  <c:v>25.8041958041957</c:v>
                </c:pt>
                <c:pt idx="10">
                  <c:v>25.8041958041957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D1-4A31-BE71-54C91FC2BE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404968"/>
        <c:axId val="464414480"/>
      </c:scatterChart>
      <c:scatterChart>
        <c:scatterStyle val="smoothMarker"/>
        <c:varyColors val="0"/>
        <c:ser>
          <c:idx val="1"/>
          <c:order val="1"/>
          <c:tx>
            <c:strRef>
              <c:f>'Datos válidos'!$E$1</c:f>
              <c:strCache>
                <c:ptCount val="1"/>
                <c:pt idx="0">
                  <c:v>T° media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19050" cap="rnd">
                <a:solidFill>
                  <a:schemeClr val="accent1">
                    <a:lumMod val="7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AFD1-4A31-BE71-54C91FC2BE18}"/>
              </c:ext>
            </c:extLst>
          </c:dPt>
          <c:xVal>
            <c:numRef>
              <c:f>'Datos válidos'!$D$2:$D$3</c:f>
              <c:numCache>
                <c:formatCode>General</c:formatCode>
                <c:ptCount val="2"/>
                <c:pt idx="0">
                  <c:v>1</c:v>
                </c:pt>
                <c:pt idx="1">
                  <c:v>11</c:v>
                </c:pt>
              </c:numCache>
            </c:numRef>
          </c:xVal>
          <c:yVal>
            <c:numRef>
              <c:f>'Datos válidos'!$E$2:$E$3</c:f>
              <c:numCache>
                <c:formatCode>General</c:formatCode>
                <c:ptCount val="2"/>
                <c:pt idx="0">
                  <c:v>25.780356007628658</c:v>
                </c:pt>
                <c:pt idx="1">
                  <c:v>25.780356007628658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FD1-4A31-BE71-54C91FC2BE18}"/>
            </c:ext>
          </c:extLst>
        </c:ser>
        <c:ser>
          <c:idx val="2"/>
          <c:order val="2"/>
          <c:tx>
            <c:strRef>
              <c:f>'Datos válidos'!$E$13</c:f>
              <c:strCache>
                <c:ptCount val="1"/>
                <c:pt idx="0">
                  <c:v>T° real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19050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A-AFD1-4A31-BE71-54C91FC2BE18}"/>
              </c:ext>
            </c:extLst>
          </c:dPt>
          <c:xVal>
            <c:numRef>
              <c:f>'Datos válidos'!$D$14:$D$15</c:f>
              <c:numCache>
                <c:formatCode>General</c:formatCode>
                <c:ptCount val="2"/>
                <c:pt idx="0">
                  <c:v>1</c:v>
                </c:pt>
                <c:pt idx="1">
                  <c:v>11</c:v>
                </c:pt>
              </c:numCache>
            </c:numRef>
          </c:xVal>
          <c:yVal>
            <c:numRef>
              <c:f>'Datos válidos'!$E$14:$E$15</c:f>
              <c:numCache>
                <c:formatCode>General</c:formatCode>
                <c:ptCount val="2"/>
                <c:pt idx="0">
                  <c:v>26</c:v>
                </c:pt>
                <c:pt idx="1">
                  <c:v>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AFD1-4A31-BE71-54C91FC2BE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404968"/>
        <c:axId val="464414480"/>
      </c:scatterChart>
      <c:valAx>
        <c:axId val="464404968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414480"/>
        <c:crosses val="autoZero"/>
        <c:crossBetween val="midCat"/>
      </c:valAx>
      <c:valAx>
        <c:axId val="46441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404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289560</xdr:colOff>
      <xdr:row>5</xdr:row>
      <xdr:rowOff>11430</xdr:rowOff>
    </xdr:from>
    <xdr:to>
      <xdr:col>13</xdr:col>
      <xdr:colOff>723900</xdr:colOff>
      <xdr:row>23</xdr:row>
      <xdr:rowOff>106680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83820</xdr:colOff>
      <xdr:row>1</xdr:row>
      <xdr:rowOff>72390</xdr:rowOff>
    </xdr:from>
    <xdr:to>
      <xdr:col>11</xdr:col>
      <xdr:colOff>693420</xdr:colOff>
      <xdr:row>16</xdr:row>
      <xdr:rowOff>72390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tabSelected="1" workbookViewId="0">
      <selection activeCell="F19" sqref="F19"/>
    </sheetView>
  </sheetViews>
  <sheetFormatPr baseColWidth="10" defaultRowHeight="14.4" x14ac:dyDescent="0.3"/>
  <cols>
    <col min="3" max="3" width="19.21875" style="4" customWidth="1"/>
    <col min="9" max="9" width="23.44140625" customWidth="1"/>
  </cols>
  <sheetData>
    <row r="1" spans="1:11" x14ac:dyDescent="0.3">
      <c r="A1" t="s">
        <v>13</v>
      </c>
      <c r="B1" t="s">
        <v>14</v>
      </c>
      <c r="C1" s="5" t="s">
        <v>0</v>
      </c>
      <c r="D1" t="s">
        <v>15</v>
      </c>
      <c r="E1" t="s">
        <v>16</v>
      </c>
      <c r="G1" t="s">
        <v>1</v>
      </c>
      <c r="I1" t="s">
        <v>12</v>
      </c>
    </row>
    <row r="2" spans="1:11" x14ac:dyDescent="0.3">
      <c r="A2">
        <v>6</v>
      </c>
      <c r="B2">
        <v>26</v>
      </c>
      <c r="C2" s="5" t="s">
        <v>17</v>
      </c>
      <c r="D2">
        <v>0</v>
      </c>
      <c r="E2">
        <v>26.722027972027899</v>
      </c>
      <c r="G2" t="s">
        <v>2</v>
      </c>
      <c r="H2">
        <v>11</v>
      </c>
      <c r="I2" s="4">
        <f>INDEX(C:C,H2)-C2</f>
        <v>6.2037036987021565E-3</v>
      </c>
    </row>
    <row r="3" spans="1:11" x14ac:dyDescent="0.3">
      <c r="A3">
        <v>6</v>
      </c>
      <c r="B3">
        <v>26</v>
      </c>
      <c r="C3" s="5" t="s">
        <v>18</v>
      </c>
      <c r="D3">
        <v>0</v>
      </c>
      <c r="E3">
        <v>26.4597902097901</v>
      </c>
      <c r="G3" t="s">
        <v>3</v>
      </c>
      <c r="H3">
        <f>COUNT(E:E)-5</f>
        <v>31</v>
      </c>
    </row>
    <row r="4" spans="1:11" x14ac:dyDescent="0.3">
      <c r="A4">
        <v>6</v>
      </c>
      <c r="B4">
        <v>26</v>
      </c>
      <c r="C4" s="5" t="s">
        <v>19</v>
      </c>
      <c r="D4">
        <v>0</v>
      </c>
      <c r="E4">
        <v>26.328671328671302</v>
      </c>
      <c r="K4" s="3"/>
    </row>
    <row r="5" spans="1:11" x14ac:dyDescent="0.3">
      <c r="A5">
        <v>6</v>
      </c>
      <c r="B5">
        <v>26</v>
      </c>
      <c r="C5" s="5" t="s">
        <v>20</v>
      </c>
      <c r="D5">
        <v>0</v>
      </c>
      <c r="E5">
        <v>26.066433566433499</v>
      </c>
    </row>
    <row r="6" spans="1:11" x14ac:dyDescent="0.3">
      <c r="A6">
        <v>6</v>
      </c>
      <c r="B6">
        <v>26</v>
      </c>
      <c r="C6" s="5" t="s">
        <v>21</v>
      </c>
      <c r="D6">
        <v>0</v>
      </c>
      <c r="E6">
        <v>26.328671328671302</v>
      </c>
    </row>
    <row r="7" spans="1:11" x14ac:dyDescent="0.3">
      <c r="A7">
        <v>6</v>
      </c>
      <c r="B7">
        <v>26</v>
      </c>
      <c r="C7" s="5" t="s">
        <v>22</v>
      </c>
      <c r="D7">
        <v>0</v>
      </c>
      <c r="E7">
        <v>26.066433566433499</v>
      </c>
    </row>
    <row r="8" spans="1:11" s="3" customFormat="1" x14ac:dyDescent="0.3">
      <c r="A8">
        <v>6</v>
      </c>
      <c r="B8" s="3">
        <v>26</v>
      </c>
      <c r="C8" s="6" t="s">
        <v>23</v>
      </c>
      <c r="D8" s="3">
        <v>0</v>
      </c>
      <c r="E8" s="3">
        <v>26.066433566433499</v>
      </c>
    </row>
    <row r="9" spans="1:11" x14ac:dyDescent="0.3">
      <c r="A9">
        <v>6</v>
      </c>
      <c r="B9">
        <v>26</v>
      </c>
      <c r="C9" s="5" t="s">
        <v>24</v>
      </c>
      <c r="D9">
        <v>0</v>
      </c>
      <c r="E9">
        <v>26.066433566433499</v>
      </c>
    </row>
    <row r="10" spans="1:11" x14ac:dyDescent="0.3">
      <c r="A10">
        <v>6</v>
      </c>
      <c r="B10">
        <v>26</v>
      </c>
      <c r="C10" s="5" t="s">
        <v>25</v>
      </c>
      <c r="D10">
        <v>0</v>
      </c>
      <c r="E10">
        <v>25.935314685314601</v>
      </c>
    </row>
    <row r="11" spans="1:11" x14ac:dyDescent="0.3">
      <c r="A11">
        <v>6</v>
      </c>
      <c r="B11">
        <v>26</v>
      </c>
      <c r="C11" s="5" t="s">
        <v>26</v>
      </c>
      <c r="D11">
        <v>0</v>
      </c>
      <c r="E11">
        <v>25.8041958041957</v>
      </c>
    </row>
    <row r="12" spans="1:11" x14ac:dyDescent="0.3">
      <c r="A12">
        <v>6</v>
      </c>
      <c r="B12">
        <v>26</v>
      </c>
      <c r="C12" s="5" t="s">
        <v>27</v>
      </c>
      <c r="D12">
        <v>0</v>
      </c>
      <c r="E12">
        <v>25.8041958041957</v>
      </c>
    </row>
    <row r="13" spans="1:11" x14ac:dyDescent="0.3">
      <c r="A13">
        <v>6</v>
      </c>
      <c r="B13">
        <v>26</v>
      </c>
      <c r="C13" s="5" t="s">
        <v>28</v>
      </c>
      <c r="D13">
        <v>0</v>
      </c>
      <c r="E13">
        <v>25.8041958041957</v>
      </c>
    </row>
    <row r="14" spans="1:11" x14ac:dyDescent="0.3">
      <c r="A14">
        <v>6</v>
      </c>
      <c r="B14">
        <v>26</v>
      </c>
      <c r="C14" s="5" t="s">
        <v>29</v>
      </c>
      <c r="D14">
        <v>0</v>
      </c>
      <c r="E14">
        <v>25.8041958041957</v>
      </c>
    </row>
    <row r="15" spans="1:11" x14ac:dyDescent="0.3">
      <c r="A15">
        <v>6</v>
      </c>
      <c r="B15">
        <v>26</v>
      </c>
      <c r="C15" s="5" t="s">
        <v>30</v>
      </c>
      <c r="D15">
        <v>0</v>
      </c>
      <c r="E15">
        <v>25.8041958041957</v>
      </c>
    </row>
    <row r="16" spans="1:11" x14ac:dyDescent="0.3">
      <c r="A16">
        <v>6</v>
      </c>
      <c r="B16">
        <v>26</v>
      </c>
      <c r="C16" s="5" t="s">
        <v>31</v>
      </c>
      <c r="D16">
        <v>0</v>
      </c>
      <c r="E16">
        <v>25.8041958041957</v>
      </c>
    </row>
    <row r="17" spans="1:5" x14ac:dyDescent="0.3">
      <c r="A17">
        <v>6</v>
      </c>
      <c r="B17">
        <v>26</v>
      </c>
      <c r="C17" s="5" t="s">
        <v>32</v>
      </c>
      <c r="D17">
        <v>0</v>
      </c>
      <c r="E17">
        <v>25.8041958041957</v>
      </c>
    </row>
    <row r="18" spans="1:5" x14ac:dyDescent="0.3">
      <c r="A18">
        <v>6</v>
      </c>
      <c r="B18">
        <v>26</v>
      </c>
      <c r="C18" s="5" t="s">
        <v>33</v>
      </c>
      <c r="D18" s="3">
        <v>0</v>
      </c>
      <c r="E18">
        <v>25.8041958041957</v>
      </c>
    </row>
    <row r="19" spans="1:5" x14ac:dyDescent="0.3">
      <c r="A19">
        <v>6</v>
      </c>
      <c r="B19">
        <v>26</v>
      </c>
      <c r="C19" s="5" t="s">
        <v>34</v>
      </c>
      <c r="D19">
        <v>0</v>
      </c>
      <c r="E19">
        <v>25.8041958041957</v>
      </c>
    </row>
    <row r="20" spans="1:5" x14ac:dyDescent="0.3">
      <c r="A20">
        <v>6</v>
      </c>
      <c r="B20">
        <v>26</v>
      </c>
      <c r="C20" s="5" t="s">
        <v>35</v>
      </c>
      <c r="D20">
        <v>0</v>
      </c>
      <c r="E20">
        <v>25.8041958041957</v>
      </c>
    </row>
    <row r="21" spans="1:5" x14ac:dyDescent="0.3">
      <c r="A21">
        <v>6</v>
      </c>
      <c r="B21">
        <v>26</v>
      </c>
      <c r="C21" s="5" t="s">
        <v>36</v>
      </c>
      <c r="D21">
        <v>0</v>
      </c>
      <c r="E21">
        <v>25.8041958041957</v>
      </c>
    </row>
    <row r="22" spans="1:5" x14ac:dyDescent="0.3">
      <c r="A22">
        <v>6</v>
      </c>
      <c r="B22">
        <v>26</v>
      </c>
      <c r="C22" s="5" t="s">
        <v>37</v>
      </c>
      <c r="D22">
        <v>0</v>
      </c>
      <c r="E22">
        <v>25.8041958041957</v>
      </c>
    </row>
    <row r="23" spans="1:5" x14ac:dyDescent="0.3">
      <c r="A23">
        <v>6</v>
      </c>
      <c r="B23">
        <v>26</v>
      </c>
      <c r="C23" s="5" t="s">
        <v>38</v>
      </c>
      <c r="D23">
        <v>0</v>
      </c>
      <c r="E23">
        <v>25.8041958041957</v>
      </c>
    </row>
    <row r="24" spans="1:5" x14ac:dyDescent="0.3">
      <c r="A24">
        <v>6</v>
      </c>
      <c r="B24">
        <v>26</v>
      </c>
      <c r="C24" s="5" t="s">
        <v>39</v>
      </c>
      <c r="D24">
        <v>0</v>
      </c>
      <c r="E24">
        <v>25.673076923076898</v>
      </c>
    </row>
    <row r="25" spans="1:5" x14ac:dyDescent="0.3">
      <c r="A25">
        <v>6</v>
      </c>
      <c r="B25">
        <v>26</v>
      </c>
      <c r="C25" s="5" t="s">
        <v>40</v>
      </c>
      <c r="D25">
        <v>0</v>
      </c>
      <c r="E25">
        <v>25.935314685314601</v>
      </c>
    </row>
    <row r="26" spans="1:5" x14ac:dyDescent="0.3">
      <c r="A26">
        <v>6</v>
      </c>
      <c r="B26">
        <v>26</v>
      </c>
      <c r="C26" s="5" t="s">
        <v>41</v>
      </c>
      <c r="D26">
        <v>0</v>
      </c>
      <c r="E26">
        <v>25.673076923076898</v>
      </c>
    </row>
    <row r="27" spans="1:5" x14ac:dyDescent="0.3">
      <c r="A27">
        <v>6</v>
      </c>
      <c r="B27">
        <v>26</v>
      </c>
      <c r="C27" s="5" t="s">
        <v>42</v>
      </c>
      <c r="D27">
        <v>0</v>
      </c>
      <c r="E27">
        <v>25.8041958041957</v>
      </c>
    </row>
    <row r="28" spans="1:5" x14ac:dyDescent="0.3">
      <c r="A28">
        <v>6</v>
      </c>
      <c r="B28">
        <v>26</v>
      </c>
      <c r="C28" s="5" t="s">
        <v>43</v>
      </c>
      <c r="D28">
        <v>0</v>
      </c>
      <c r="E28">
        <v>25.673076923076898</v>
      </c>
    </row>
    <row r="29" spans="1:5" x14ac:dyDescent="0.3">
      <c r="A29">
        <v>6</v>
      </c>
      <c r="B29">
        <v>26</v>
      </c>
      <c r="C29" s="5" t="s">
        <v>44</v>
      </c>
      <c r="D29">
        <v>0</v>
      </c>
      <c r="E29">
        <v>25.8041958041957</v>
      </c>
    </row>
    <row r="30" spans="1:5" x14ac:dyDescent="0.3">
      <c r="A30">
        <v>6</v>
      </c>
      <c r="B30">
        <v>26</v>
      </c>
      <c r="C30" s="5" t="s">
        <v>45</v>
      </c>
      <c r="D30">
        <v>0</v>
      </c>
      <c r="E30">
        <v>25.8041958041957</v>
      </c>
    </row>
    <row r="31" spans="1:5" x14ac:dyDescent="0.3">
      <c r="A31">
        <v>6</v>
      </c>
      <c r="B31">
        <v>26</v>
      </c>
      <c r="C31" s="5" t="s">
        <v>46</v>
      </c>
      <c r="D31">
        <v>0</v>
      </c>
      <c r="E31">
        <v>25.8041958041957</v>
      </c>
    </row>
    <row r="32" spans="1:5" x14ac:dyDescent="0.3">
      <c r="A32">
        <v>6</v>
      </c>
      <c r="B32">
        <v>26</v>
      </c>
      <c r="C32" s="5" t="s">
        <v>47</v>
      </c>
      <c r="D32">
        <v>0</v>
      </c>
      <c r="E32">
        <v>25.8041958041957</v>
      </c>
    </row>
    <row r="33" spans="1:5" x14ac:dyDescent="0.3">
      <c r="A33">
        <v>6</v>
      </c>
      <c r="B33">
        <v>26</v>
      </c>
      <c r="C33" s="5" t="s">
        <v>48</v>
      </c>
      <c r="D33">
        <v>0</v>
      </c>
      <c r="E33">
        <v>26.066433566433499</v>
      </c>
    </row>
    <row r="34" spans="1:5" x14ac:dyDescent="0.3">
      <c r="A34">
        <v>6</v>
      </c>
      <c r="B34">
        <v>26</v>
      </c>
      <c r="C34" s="5" t="s">
        <v>49</v>
      </c>
      <c r="D34">
        <v>0</v>
      </c>
      <c r="E34">
        <v>26.328671328671302</v>
      </c>
    </row>
    <row r="35" spans="1:5" x14ac:dyDescent="0.3">
      <c r="A35">
        <v>6</v>
      </c>
      <c r="B35">
        <v>26</v>
      </c>
      <c r="C35" s="5" t="s">
        <v>50</v>
      </c>
      <c r="D35">
        <v>0</v>
      </c>
      <c r="E35">
        <v>26.328671328671302</v>
      </c>
    </row>
    <row r="36" spans="1:5" x14ac:dyDescent="0.3">
      <c r="A36">
        <v>6</v>
      </c>
      <c r="B36">
        <v>26</v>
      </c>
      <c r="C36" s="5" t="s">
        <v>51</v>
      </c>
      <c r="D36">
        <v>0</v>
      </c>
      <c r="E36">
        <v>26.328671328671302</v>
      </c>
    </row>
    <row r="37" spans="1:5" x14ac:dyDescent="0.3">
      <c r="A37">
        <v>6</v>
      </c>
      <c r="B37">
        <v>26</v>
      </c>
      <c r="C37" s="5" t="s">
        <v>52</v>
      </c>
      <c r="D37">
        <v>0</v>
      </c>
      <c r="E37">
        <v>26.328671328671302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workbookViewId="0">
      <selection activeCell="B3" sqref="B3"/>
    </sheetView>
  </sheetViews>
  <sheetFormatPr baseColWidth="10" defaultRowHeight="14.4" x14ac:dyDescent="0.3"/>
  <cols>
    <col min="1" max="1" width="19.6640625" customWidth="1"/>
    <col min="2" max="2" width="16" customWidth="1"/>
    <col min="3" max="3" width="11.44140625" customWidth="1"/>
  </cols>
  <sheetData>
    <row r="1" spans="1:14" x14ac:dyDescent="0.3">
      <c r="A1" s="1" t="s">
        <v>0</v>
      </c>
      <c r="B1" s="1" t="s">
        <v>4</v>
      </c>
      <c r="C1" s="1"/>
      <c r="E1" s="1" t="s">
        <v>5</v>
      </c>
    </row>
    <row r="2" spans="1:14" x14ac:dyDescent="0.3">
      <c r="A2" t="str">
        <f>IFERROR(INDEX('Datos crudos'!C:C,'Datos crudos'!$H$3+ROW($A2)-ROW($A$2)-9),"")</f>
        <v>2023-12-12 06:13:21</v>
      </c>
      <c r="B2">
        <f>IFERROR(INDEX('Datos crudos'!E:E,'Datos crudos'!$H$3+ROW($A2)-ROW($A$2)-9),"")</f>
        <v>25.8041958041957</v>
      </c>
      <c r="D2">
        <v>1</v>
      </c>
      <c r="E2">
        <f>AVERAGE(B:B)</f>
        <v>25.780356007628658</v>
      </c>
    </row>
    <row r="3" spans="1:14" x14ac:dyDescent="0.3">
      <c r="A3" t="str">
        <f>IFERROR(INDEX('Datos crudos'!C:C,'Datos crudos'!$H$3+ROW($A3)-ROW($A$2)-9),"")</f>
        <v>2023-12-12 06:14:20</v>
      </c>
      <c r="B3">
        <f>IFERROR(INDEX('Datos crudos'!E:E,'Datos crudos'!$H$3+ROW($A3)-ROW($A$2)-9),"")</f>
        <v>25.8041958041957</v>
      </c>
      <c r="D3">
        <v>11</v>
      </c>
      <c r="E3">
        <f>AVERAGE(B:B)</f>
        <v>25.780356007628658</v>
      </c>
    </row>
    <row r="4" spans="1:14" x14ac:dyDescent="0.3">
      <c r="A4" t="str">
        <f>IFERROR(INDEX('Datos crudos'!C:C,'Datos crudos'!$H$3+ROW($A4)-ROW($A$2)-9),"")</f>
        <v>2023-12-12 06:15:20</v>
      </c>
      <c r="B4">
        <f>IFERROR(INDEX('Datos crudos'!E:E,'Datos crudos'!$H$3+ROW($A4)-ROW($A$2)-9),"")</f>
        <v>25.673076923076898</v>
      </c>
      <c r="E4" s="1" t="s">
        <v>6</v>
      </c>
    </row>
    <row r="5" spans="1:14" x14ac:dyDescent="0.3">
      <c r="A5" t="str">
        <f>IFERROR(INDEX('Datos crudos'!C:C,'Datos crudos'!$H$3+ROW($A5)-ROW($A$2)-9),"")</f>
        <v>2023-12-12 06:16:20</v>
      </c>
      <c r="B5">
        <f>IFERROR(INDEX('Datos crudos'!E:E,'Datos crudos'!$H$3+ROW($A5)-ROW($A$2)-9),"")</f>
        <v>25.935314685314601</v>
      </c>
      <c r="E5">
        <f>_xlfn.STDEV.S(B:B)</f>
        <v>7.9067660291343211E-2</v>
      </c>
    </row>
    <row r="6" spans="1:14" x14ac:dyDescent="0.3">
      <c r="A6" t="str">
        <f>IFERROR(INDEX('Datos crudos'!C:C,'Datos crudos'!$H$3+ROW($A6)-ROW($A$2)-9),"")</f>
        <v>2023-12-12 06:17:19</v>
      </c>
      <c r="B6">
        <f>IFERROR(INDEX('Datos crudos'!E:E,'Datos crudos'!$H$3+ROW($A6)-ROW($A$2)-9),"")</f>
        <v>25.673076923076898</v>
      </c>
    </row>
    <row r="7" spans="1:14" x14ac:dyDescent="0.3">
      <c r="A7" t="str">
        <f>IFERROR(INDEX('Datos crudos'!C:C,'Datos crudos'!$H$3+ROW($A7)-ROW($A$2)-9),"")</f>
        <v>2023-12-12 06:18:19</v>
      </c>
      <c r="B7">
        <f>IFERROR(INDEX('Datos crudos'!E:E,'Datos crudos'!$H$3+ROW($A7)-ROW($A$2)-9),"")</f>
        <v>25.8041958041957</v>
      </c>
      <c r="E7" s="1" t="s">
        <v>7</v>
      </c>
    </row>
    <row r="8" spans="1:14" x14ac:dyDescent="0.3">
      <c r="A8" t="str">
        <f>IFERROR(INDEX('Datos crudos'!C:C,'Datos crudos'!$H$3+ROW($A8)-ROW($A$2)-9),"")</f>
        <v>2023-12-12 06:19:19</v>
      </c>
      <c r="B8">
        <f>IFERROR(INDEX('Datos crudos'!E:E,'Datos crudos'!$H$3+ROW($A8)-ROW($A$2)-9),"")</f>
        <v>25.673076923076898</v>
      </c>
      <c r="E8">
        <f>MAX(B:B)</f>
        <v>25.935314685314601</v>
      </c>
    </row>
    <row r="9" spans="1:14" x14ac:dyDescent="0.3">
      <c r="A9" t="str">
        <f>IFERROR(INDEX('Datos crudos'!C:C,'Datos crudos'!$H$3+ROW($A9)-ROW($A$2)-9),"")</f>
        <v>2023-12-12 06:20:18</v>
      </c>
      <c r="B9">
        <f>IFERROR(INDEX('Datos crudos'!E:E,'Datos crudos'!$H$3+ROW($A9)-ROW($A$2)-9),"")</f>
        <v>25.8041958041957</v>
      </c>
      <c r="K9" s="3"/>
    </row>
    <row r="10" spans="1:14" x14ac:dyDescent="0.3">
      <c r="A10" t="str">
        <f>IFERROR(INDEX('Datos crudos'!C:C,'Datos crudos'!$H$3+ROW($A10)-ROW($A$2)-9),"")</f>
        <v>2023-12-12 06:21:18</v>
      </c>
      <c r="B10">
        <f>IFERROR(INDEX('Datos crudos'!E:E,'Datos crudos'!$H$3+ROW($A10)-ROW($A$2)-9),"")</f>
        <v>25.8041958041957</v>
      </c>
      <c r="E10" s="1" t="s">
        <v>8</v>
      </c>
    </row>
    <row r="11" spans="1:14" x14ac:dyDescent="0.3">
      <c r="A11" t="str">
        <f>IFERROR(INDEX('Datos crudos'!C:C,'Datos crudos'!$H$3+ROW($A11)-ROW($A$2)-9),"")</f>
        <v>2023-12-12 06:22:18</v>
      </c>
      <c r="B11">
        <f>IFERROR(INDEX('Datos crudos'!E:E,'Datos crudos'!$H$3+ROW($A11)-ROW($A$2)-9),"")</f>
        <v>25.8041958041957</v>
      </c>
      <c r="E11">
        <f>MIN(B:B)</f>
        <v>25.673076923076898</v>
      </c>
    </row>
    <row r="12" spans="1:14" x14ac:dyDescent="0.3">
      <c r="A12" t="str">
        <f>IFERROR(INDEX('Datos crudos'!C:C,'Datos crudos'!$H$3+ROW($A12)-ROW($A$2)-9),"")</f>
        <v>2023-12-12 06:23:17</v>
      </c>
      <c r="B12">
        <f>IFERROR(INDEX('Datos crudos'!E:E,'Datos crudos'!$H$3+ROW($A12)-ROW($A$2)-9),"")</f>
        <v>25.8041958041957</v>
      </c>
    </row>
    <row r="13" spans="1:14" x14ac:dyDescent="0.3">
      <c r="E13" s="1" t="s">
        <v>9</v>
      </c>
    </row>
    <row r="14" spans="1:14" x14ac:dyDescent="0.3">
      <c r="D14">
        <v>1</v>
      </c>
      <c r="E14">
        <f>INDEX('Datos crudos'!B:B,2)</f>
        <v>26</v>
      </c>
      <c r="N14" s="2"/>
    </row>
    <row r="15" spans="1:14" x14ac:dyDescent="0.3">
      <c r="D15">
        <v>11</v>
      </c>
      <c r="E15">
        <f>INDEX('Datos crudos'!B:B,2)</f>
        <v>26</v>
      </c>
    </row>
    <row r="16" spans="1:14" x14ac:dyDescent="0.3">
      <c r="E16" s="1" t="s">
        <v>10</v>
      </c>
    </row>
    <row r="17" spans="5:5" x14ac:dyDescent="0.3">
      <c r="E17">
        <f>E14+0.5</f>
        <v>26.5</v>
      </c>
    </row>
    <row r="19" spans="5:5" x14ac:dyDescent="0.3">
      <c r="E19" s="1" t="s">
        <v>11</v>
      </c>
    </row>
    <row r="20" spans="5:5" x14ac:dyDescent="0.3">
      <c r="E20">
        <f>E14-0.5</f>
        <v>25.5</v>
      </c>
    </row>
    <row r="21" spans="5:5" x14ac:dyDescent="0.3">
      <c r="E21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 crudos</vt:lpstr>
      <vt:lpstr>Datos válidos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2023-12-09T04:24:52Z</dcterms:created>
  <dcterms:modified xsi:type="dcterms:W3CDTF">2023-12-12T09:43:34Z</dcterms:modified>
</cp:coreProperties>
</file>